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activeX/activeX19.xml" ContentType="application/vnd.ms-office.activeX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drawings/drawing17.xml" ContentType="application/vnd.openxmlformats-officedocument.drawing+xml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activeX/activeX15.xml" ContentType="application/vnd.ms-office.activeX+xml"/>
  <Override PartName="/xl/activeX/activeX26.xml" ContentType="application/vnd.ms-office.activeX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3.xml" ContentType="application/vnd.openxmlformats-officedocument.drawing+xml"/>
  <Override PartName="/xl/activeX/activeX22.xml" ContentType="application/vnd.ms-office.activeX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activeX/activeX33.xml" ContentType="application/vnd.ms-office.activeX+xml"/>
  <Override PartName="/xl/activeX/activeX11.xml" ContentType="application/vnd.ms-office.activeX+xml"/>
  <Override PartName="/xl/charts/chart16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drawings/drawing20.xml" ContentType="application/vnd.openxmlformats-officedocument.drawing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worksheets/sheet18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Default Extension="png" ContentType="image/png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Default Extension="jpeg" ContentType="image/jpeg"/>
  <Override PartName="/xl/charts/chart3.xml" ContentType="application/vnd.openxmlformats-officedocument.drawingml.chart+xml"/>
  <Override PartName="/xl/activeX/activeX6.xml" ContentType="application/vnd.ms-office.activeX+xml"/>
  <Override PartName="/xl/drawings/drawing5.xml" ContentType="application/vnd.openxmlformats-officedocument.drawing+xml"/>
  <Override PartName="/xl/activeX/activeX18.xml" ContentType="application/vnd.ms-office.activeX+xml"/>
  <Override PartName="/xl/activeX/activeX27.xml" ContentType="application/vnd.ms-office.activeX+xml"/>
  <Override PartName="/xl/drawings/drawing18.xml" ContentType="application/vnd.openxmlformats-officedocument.drawing+xml"/>
  <Override PartName="/xl/activeX/activeX3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4.xml" ContentType="application/vnd.ms-office.activeX+xml"/>
  <Override PartName="/xl/drawings/drawing3.xml" ContentType="application/vnd.openxmlformats-officedocument.drawing+xml"/>
  <Override PartName="/xl/activeX/activeX16.xml" ContentType="application/vnd.ms-office.activeX+xml"/>
  <Override PartName="/xl/drawings/drawing16.xml" ContentType="application/vnd.openxmlformats-officedocument.drawing+xml"/>
  <Override PartName="/xl/activeX/activeX25.xml" ContentType="application/vnd.ms-office.activeX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activeX/activeX3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activeX/activeX23.xml" ContentType="application/vnd.ms-office.activeX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activeX/activeX32.xml" ContentType="application/vnd.ms-office.activeX+xml"/>
  <Override PartName="/xl/charts/chart46.xml" ContentType="application/vnd.openxmlformats-officedocument.drawingml.chart+xml"/>
  <Override PartName="/xl/charts/chart55.xml" ContentType="application/vnd.openxmlformats-officedocument.drawingml.chart+xml"/>
  <Default Extension="vml" ContentType="application/vnd.openxmlformats-officedocument.vmlDrawing"/>
  <Override PartName="/xl/activeX/activeX12.xml" ContentType="application/vnd.ms-office.activeX+xml"/>
  <Override PartName="/xl/charts/chart17.xml" ContentType="application/vnd.openxmlformats-officedocument.drawingml.chart+xml"/>
  <Override PartName="/xl/drawings/drawing12.xml" ContentType="application/vnd.openxmlformats-officedocument.drawing+xml"/>
  <Override PartName="/xl/activeX/activeX21.xml" ContentType="application/vnd.ms-office.activeX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activeX/activeX30.xml" ContentType="application/vnd.ms-office.activeX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10.xml" ContentType="application/vnd.ms-office.activeX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7.xml" ContentType="application/vnd.ms-office.activeX+xml"/>
  <Override PartName="/xl/activeX/activeX28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15.xml" ContentType="application/vnd.openxmlformats-officedocument.drawing+xml"/>
  <Override PartName="/xl/activeX/activeX24.xml" ContentType="application/vnd.ms-office.activeX+xml"/>
  <Override PartName="/xl/charts/chart29.xml" ContentType="application/vnd.openxmlformats-officedocument.drawingml.chart+xml"/>
  <Override PartName="/xl/activeX/activeX35.xml" ContentType="application/vnd.ms-office.activeX+xml"/>
  <Override PartName="/xl/activeX/activeX13.xml" ContentType="application/vnd.ms-office.activeX+xml"/>
  <Override PartName="/xl/charts/chart18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activeX/activeX20.xml" ContentType="application/vnd.ms-office.activeX+xml"/>
  <Override PartName="/xl/charts/chart25.xml" ContentType="application/vnd.openxmlformats-officedocument.drawingml.chart+xml"/>
  <Override PartName="/xl/activeX/activeX31.xml" ContentType="application/vnd.ms-office.activeX+xml"/>
  <Override PartName="/xl/charts/chart54.xml" ContentType="application/vnd.openxmlformats-officedocument.drawingml.chart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21.xml" ContentType="application/vnd.openxmlformats-officedocument.drawingml.chart+xml"/>
  <Override PartName="/xl/charts/chart50.xml" ContentType="application/vnd.openxmlformats-officedocument.drawingml.chart+xml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240" yWindow="105" windowWidth="14805" windowHeight="7215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  <sheet name="Лист11" sheetId="11" r:id="rId11"/>
    <sheet name="Лист12" sheetId="12" r:id="rId12"/>
    <sheet name="Лист13" sheetId="13" r:id="rId13"/>
    <sheet name="Лист14" sheetId="14" r:id="rId14"/>
    <sheet name="Лист15" sheetId="15" r:id="rId15"/>
    <sheet name="Лист16" sheetId="16" r:id="rId16"/>
    <sheet name="Лист17" sheetId="17" r:id="rId17"/>
    <sheet name="Лист18" sheetId="18" r:id="rId18"/>
    <sheet name="Лист19" sheetId="19" r:id="rId19"/>
    <sheet name="Лист20" sheetId="20" r:id="rId20"/>
    <sheet name="Лист21" sheetId="21" r:id="rId21"/>
    <sheet name="Лист22" sheetId="22" r:id="rId22"/>
    <sheet name="Лист23" sheetId="23" r:id="rId23"/>
  </sheets>
  <definedNames>
    <definedName name="_xlnm._FilterDatabase" localSheetId="2" hidden="1">Лист3!$O$37:$O$76</definedName>
    <definedName name="a">Лист16!$BY$1</definedName>
    <definedName name="b">Лист16!$BY$2</definedName>
    <definedName name="_xlnm.Criteria" localSheetId="2">Лист3!$M$37</definedName>
  </definedNames>
  <calcPr calcId="124519"/>
</workbook>
</file>

<file path=xl/calcChain.xml><?xml version="1.0" encoding="utf-8"?>
<calcChain xmlns="http://schemas.openxmlformats.org/spreadsheetml/2006/main">
  <c r="C447" i="21"/>
  <c r="B447"/>
  <c r="C446"/>
  <c r="B446"/>
  <c r="AA229" i="20"/>
  <c r="AA228"/>
  <c r="H305" i="6"/>
  <c r="H304"/>
  <c r="C450" i="21" l="1"/>
  <c r="B450"/>
  <c r="C449"/>
  <c r="B449"/>
  <c r="C448"/>
  <c r="C453" s="1"/>
  <c r="B448"/>
  <c r="B453" s="1"/>
  <c r="AH21" i="20"/>
  <c r="AH20"/>
  <c r="O2" i="5"/>
  <c r="C451" i="21" l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B45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AH22" i="20"/>
  <c r="X28" i="7" a="1"/>
  <c r="X28" s="1"/>
  <c r="S16"/>
  <c r="X22"/>
  <c r="X23" s="1"/>
  <c r="X20"/>
  <c r="X21" s="1"/>
  <c r="X18"/>
  <c r="X19" s="1"/>
  <c r="N279" i="6"/>
  <c r="P279"/>
  <c r="AD6"/>
  <c r="AE6"/>
  <c r="AF6"/>
  <c r="AG6"/>
  <c r="AH6"/>
  <c r="AI6"/>
  <c r="AJ6"/>
  <c r="AC6"/>
  <c r="N280"/>
  <c r="L279"/>
  <c r="L280"/>
  <c r="N278"/>
  <c r="L278"/>
  <c r="B67" i="5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47"/>
  <c r="C47"/>
  <c r="X33" i="7" l="1"/>
  <c r="X29"/>
  <c r="X31"/>
  <c r="X32"/>
  <c r="X30"/>
  <c r="P280" i="6"/>
  <c r="Q3" i="4"/>
  <c r="W26" i="3"/>
  <c r="W25"/>
  <c r="U3" i="2"/>
  <c r="U2"/>
  <c r="C34" i="1" l="1"/>
  <c r="C33"/>
  <c r="E36" i="23"/>
  <c r="E35"/>
  <c r="E34"/>
  <c r="E33" s="1"/>
  <c r="E32" s="1"/>
  <c r="E31"/>
  <c r="R7"/>
  <c r="R6"/>
  <c r="T4"/>
  <c r="R5"/>
  <c r="R4"/>
  <c r="R2"/>
  <c r="R3"/>
  <c r="AA232" i="20" l="1"/>
  <c r="AA231"/>
  <c r="AA230"/>
  <c r="AA235" s="1"/>
  <c r="AB25"/>
  <c r="AC25"/>
  <c r="AD25"/>
  <c r="AE25"/>
  <c r="AF25"/>
  <c r="AG25"/>
  <c r="AH25"/>
  <c r="AI25"/>
  <c r="AJ25"/>
  <c r="AK25"/>
  <c r="AL25"/>
  <c r="AM25"/>
  <c r="AA25"/>
  <c r="Z25"/>
  <c r="AA233" l="1"/>
  <c r="AA236" s="1"/>
  <c r="B215" i="23"/>
  <c r="B214"/>
  <c r="B213"/>
  <c r="B218" s="1"/>
  <c r="B212"/>
  <c r="B211"/>
  <c r="AA237" i="20" l="1"/>
  <c r="AA238" s="1"/>
  <c r="AA239" s="1"/>
  <c r="AA240" s="1"/>
  <c r="AA241" s="1"/>
  <c r="AA242" s="1"/>
  <c r="AA243" s="1"/>
  <c r="AA244" s="1"/>
  <c r="AA245" s="1"/>
  <c r="AA246" s="1"/>
  <c r="AA247" s="1"/>
  <c r="AA248" s="1"/>
  <c r="AA249" s="1"/>
  <c r="B216" i="23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H79" i="6"/>
  <c r="H80" s="1"/>
  <c r="AB235" i="20" l="1" a="1"/>
  <c r="C218" i="23" a="1"/>
  <c r="AJ2" i="8"/>
  <c r="AK2"/>
  <c r="AL2"/>
  <c r="AM2"/>
  <c r="AN2"/>
  <c r="AO2"/>
  <c r="AP2"/>
  <c r="AJ3"/>
  <c r="AK3"/>
  <c r="AL3"/>
  <c r="AM3"/>
  <c r="AN3"/>
  <c r="AO3"/>
  <c r="AP3"/>
  <c r="AJ4"/>
  <c r="AK4"/>
  <c r="AL4"/>
  <c r="AM4"/>
  <c r="AN4"/>
  <c r="AO4"/>
  <c r="AP4"/>
  <c r="AJ5"/>
  <c r="AK5"/>
  <c r="AL5"/>
  <c r="AM5"/>
  <c r="AN5"/>
  <c r="AO5"/>
  <c r="A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P5"/>
  <c r="AA2"/>
  <c r="AB2"/>
  <c r="AC2"/>
  <c r="AD2"/>
  <c r="AE2"/>
  <c r="AF2"/>
  <c r="AG2"/>
  <c r="AH2"/>
  <c r="AI2"/>
  <c r="AA3"/>
  <c r="AB3"/>
  <c r="AC3"/>
  <c r="AD3"/>
  <c r="AE3"/>
  <c r="AF3"/>
  <c r="AG3"/>
  <c r="AH3"/>
  <c r="AI3"/>
  <c r="AA4"/>
  <c r="AB4"/>
  <c r="AC4"/>
  <c r="AD4"/>
  <c r="AE4"/>
  <c r="AF4"/>
  <c r="AG4"/>
  <c r="AH4"/>
  <c r="AI4"/>
  <c r="Q2"/>
  <c r="R2"/>
  <c r="S2"/>
  <c r="T2"/>
  <c r="U2"/>
  <c r="V2"/>
  <c r="W2"/>
  <c r="X2"/>
  <c r="Y2"/>
  <c r="Z2"/>
  <c r="Q3"/>
  <c r="R3"/>
  <c r="S3"/>
  <c r="T3"/>
  <c r="U3"/>
  <c r="V3"/>
  <c r="W3"/>
  <c r="X3"/>
  <c r="Y3"/>
  <c r="Z3"/>
  <c r="Q4"/>
  <c r="R4"/>
  <c r="S4"/>
  <c r="T4"/>
  <c r="U4"/>
  <c r="V4"/>
  <c r="W4"/>
  <c r="X4"/>
  <c r="Y4"/>
  <c r="Z4"/>
  <c r="P4"/>
  <c r="P3"/>
  <c r="P2"/>
  <c r="AB235" i="20" l="1"/>
  <c r="AB250"/>
  <c r="AB246"/>
  <c r="AB242"/>
  <c r="AB238"/>
  <c r="AB249"/>
  <c r="AB245"/>
  <c r="AB241"/>
  <c r="AB237"/>
  <c r="AB248"/>
  <c r="AB244"/>
  <c r="AB240"/>
  <c r="AB236"/>
  <c r="AB247"/>
  <c r="AB243"/>
  <c r="AB239"/>
  <c r="C218" i="23"/>
  <c r="C231"/>
  <c r="C227"/>
  <c r="C223"/>
  <c r="C219"/>
  <c r="C230"/>
  <c r="C226"/>
  <c r="C222"/>
  <c r="C233"/>
  <c r="C229"/>
  <c r="C225"/>
  <c r="C221"/>
  <c r="C232"/>
  <c r="C228"/>
  <c r="C224"/>
  <c r="C220"/>
  <c r="N209" i="21"/>
  <c r="M209"/>
  <c r="R5"/>
  <c r="S5"/>
  <c r="T5"/>
  <c r="U5"/>
  <c r="V5"/>
  <c r="W5"/>
  <c r="X5"/>
  <c r="Y5"/>
  <c r="Z5"/>
  <c r="AA5"/>
  <c r="AB5"/>
  <c r="AC5"/>
  <c r="R6"/>
  <c r="S6"/>
  <c r="T6"/>
  <c r="U6"/>
  <c r="V6"/>
  <c r="W6"/>
  <c r="X6"/>
  <c r="Y6"/>
  <c r="Z6"/>
  <c r="AA6"/>
  <c r="AB6"/>
  <c r="AC6"/>
  <c r="R7"/>
  <c r="S7"/>
  <c r="T7"/>
  <c r="U7"/>
  <c r="V7"/>
  <c r="W7"/>
  <c r="X7"/>
  <c r="Y7"/>
  <c r="Z7"/>
  <c r="AA7"/>
  <c r="AB7"/>
  <c r="AC7"/>
  <c r="R8"/>
  <c r="S8"/>
  <c r="T8"/>
  <c r="U8"/>
  <c r="V8"/>
  <c r="W8"/>
  <c r="X8"/>
  <c r="Y8"/>
  <c r="Z8"/>
  <c r="AA8"/>
  <c r="AB8"/>
  <c r="AC8"/>
  <c r="R9"/>
  <c r="S9"/>
  <c r="T9"/>
  <c r="U9"/>
  <c r="V9"/>
  <c r="W9"/>
  <c r="X9"/>
  <c r="Y9"/>
  <c r="Z9"/>
  <c r="AA9"/>
  <c r="AB9"/>
  <c r="AC9"/>
  <c r="R10"/>
  <c r="S10"/>
  <c r="T10"/>
  <c r="U10"/>
  <c r="V10"/>
  <c r="W10"/>
  <c r="X10"/>
  <c r="Y10"/>
  <c r="Z10"/>
  <c r="AA10"/>
  <c r="AB10"/>
  <c r="AC10"/>
  <c r="R11"/>
  <c r="S11"/>
  <c r="T11"/>
  <c r="U11"/>
  <c r="V11"/>
  <c r="W11"/>
  <c r="X11"/>
  <c r="Y11"/>
  <c r="Z11"/>
  <c r="AA11"/>
  <c r="AB11"/>
  <c r="AC11"/>
  <c r="R12"/>
  <c r="S12"/>
  <c r="T12"/>
  <c r="U12"/>
  <c r="V12"/>
  <c r="W12"/>
  <c r="X12"/>
  <c r="Y12"/>
  <c r="Z12"/>
  <c r="AA12"/>
  <c r="AB12"/>
  <c r="AC12"/>
  <c r="R13"/>
  <c r="S13"/>
  <c r="T13"/>
  <c r="U13"/>
  <c r="V13"/>
  <c r="W13"/>
  <c r="X13"/>
  <c r="Y13"/>
  <c r="Z13"/>
  <c r="AA13"/>
  <c r="AB13"/>
  <c r="AC13"/>
  <c r="R14"/>
  <c r="S14"/>
  <c r="T14"/>
  <c r="U14"/>
  <c r="V14"/>
  <c r="W14"/>
  <c r="X14"/>
  <c r="Y14"/>
  <c r="Z14"/>
  <c r="AA14"/>
  <c r="AB14"/>
  <c r="AC14"/>
  <c r="S4"/>
  <c r="T4"/>
  <c r="U4"/>
  <c r="V4"/>
  <c r="W4"/>
  <c r="X4"/>
  <c r="Y4"/>
  <c r="Z4"/>
  <c r="AA4"/>
  <c r="AB4"/>
  <c r="AC4"/>
  <c r="R4"/>
  <c r="E136" i="20"/>
  <c r="B101"/>
  <c r="D101" s="1"/>
  <c r="B102"/>
  <c r="D102" s="1"/>
  <c r="B103"/>
  <c r="D103" s="1"/>
  <c r="B104"/>
  <c r="D104" s="1"/>
  <c r="B105"/>
  <c r="D105" s="1"/>
  <c r="B106"/>
  <c r="D106" s="1"/>
  <c r="B107"/>
  <c r="D107" s="1"/>
  <c r="B108"/>
  <c r="D108" s="1"/>
  <c r="B109"/>
  <c r="D109" s="1"/>
  <c r="B110"/>
  <c r="D110" s="1"/>
  <c r="B111"/>
  <c r="D111" s="1"/>
  <c r="B112"/>
  <c r="D112" s="1"/>
  <c r="B113"/>
  <c r="D113" s="1"/>
  <c r="B114"/>
  <c r="D114" s="1"/>
  <c r="B115"/>
  <c r="D115" s="1"/>
  <c r="B116"/>
  <c r="D116" s="1"/>
  <c r="B117"/>
  <c r="D117" s="1"/>
  <c r="B118"/>
  <c r="D118" s="1"/>
  <c r="B119"/>
  <c r="D119" s="1"/>
  <c r="B120"/>
  <c r="D120" s="1"/>
  <c r="B121"/>
  <c r="D121" s="1"/>
  <c r="B122"/>
  <c r="D122" s="1"/>
  <c r="B123"/>
  <c r="D123" s="1"/>
  <c r="B124"/>
  <c r="D124" s="1"/>
  <c r="B125"/>
  <c r="D125" s="1"/>
  <c r="B126"/>
  <c r="D126" s="1"/>
  <c r="B127"/>
  <c r="D127" s="1"/>
  <c r="B128"/>
  <c r="D128" s="1"/>
  <c r="B129"/>
  <c r="D129" s="1"/>
  <c r="B130"/>
  <c r="D130" s="1"/>
  <c r="B131"/>
  <c r="D131" s="1"/>
  <c r="B132"/>
  <c r="D132" s="1"/>
  <c r="B133"/>
  <c r="D133" s="1"/>
  <c r="B35"/>
  <c r="D35" s="1"/>
  <c r="B36"/>
  <c r="D36" s="1"/>
  <c r="B37"/>
  <c r="D37" s="1"/>
  <c r="B38"/>
  <c r="D38" s="1"/>
  <c r="B39"/>
  <c r="D39" s="1"/>
  <c r="B40"/>
  <c r="D40" s="1"/>
  <c r="B41"/>
  <c r="D41" s="1"/>
  <c r="B42"/>
  <c r="D42" s="1"/>
  <c r="B43"/>
  <c r="D43" s="1"/>
  <c r="B44"/>
  <c r="D44" s="1"/>
  <c r="B45"/>
  <c r="D45" s="1"/>
  <c r="B46"/>
  <c r="D46" s="1"/>
  <c r="B47"/>
  <c r="D47" s="1"/>
  <c r="B48"/>
  <c r="D48" s="1"/>
  <c r="B49"/>
  <c r="D49" s="1"/>
  <c r="B50"/>
  <c r="D50" s="1"/>
  <c r="B51"/>
  <c r="D51" s="1"/>
  <c r="B52"/>
  <c r="D52" s="1"/>
  <c r="B53"/>
  <c r="D53" s="1"/>
  <c r="B54"/>
  <c r="D54" s="1"/>
  <c r="B55"/>
  <c r="D55" s="1"/>
  <c r="B56"/>
  <c r="D56" s="1"/>
  <c r="B57"/>
  <c r="D57" s="1"/>
  <c r="B58"/>
  <c r="D58" s="1"/>
  <c r="B59"/>
  <c r="D59" s="1"/>
  <c r="B60"/>
  <c r="D60" s="1"/>
  <c r="B61"/>
  <c r="D61" s="1"/>
  <c r="B62"/>
  <c r="D62" s="1"/>
  <c r="B63"/>
  <c r="D63" s="1"/>
  <c r="B64"/>
  <c r="D64" s="1"/>
  <c r="B65"/>
  <c r="D65" s="1"/>
  <c r="B66"/>
  <c r="D66" s="1"/>
  <c r="B67"/>
  <c r="D67" s="1"/>
  <c r="B68"/>
  <c r="D68" s="1"/>
  <c r="B69"/>
  <c r="D69" s="1"/>
  <c r="B70"/>
  <c r="D70" s="1"/>
  <c r="B71"/>
  <c r="D71" s="1"/>
  <c r="B72"/>
  <c r="D72" s="1"/>
  <c r="B73"/>
  <c r="D73" s="1"/>
  <c r="B74"/>
  <c r="D74" s="1"/>
  <c r="B75"/>
  <c r="D75" s="1"/>
  <c r="B76"/>
  <c r="D76" s="1"/>
  <c r="B77"/>
  <c r="D77" s="1"/>
  <c r="B78"/>
  <c r="D78" s="1"/>
  <c r="B79"/>
  <c r="D79" s="1"/>
  <c r="B80"/>
  <c r="D80" s="1"/>
  <c r="B81"/>
  <c r="D81" s="1"/>
  <c r="B82"/>
  <c r="D82" s="1"/>
  <c r="B83"/>
  <c r="D83" s="1"/>
  <c r="B84"/>
  <c r="D84" s="1"/>
  <c r="B85"/>
  <c r="D85" s="1"/>
  <c r="B86"/>
  <c r="D86" s="1"/>
  <c r="B87"/>
  <c r="D87" s="1"/>
  <c r="B88"/>
  <c r="D88" s="1"/>
  <c r="B89"/>
  <c r="D89" s="1"/>
  <c r="B90"/>
  <c r="D90" s="1"/>
  <c r="B91"/>
  <c r="D91" s="1"/>
  <c r="B92"/>
  <c r="D92" s="1"/>
  <c r="B93"/>
  <c r="D93" s="1"/>
  <c r="B94"/>
  <c r="D94" s="1"/>
  <c r="B95"/>
  <c r="D95" s="1"/>
  <c r="B96"/>
  <c r="D96" s="1"/>
  <c r="B97"/>
  <c r="D97" s="1"/>
  <c r="B98"/>
  <c r="D98" s="1"/>
  <c r="B99"/>
  <c r="D99" s="1"/>
  <c r="B100"/>
  <c r="D100" s="1"/>
  <c r="B34"/>
  <c r="D34" s="1"/>
  <c r="I32"/>
  <c r="C105" s="1"/>
  <c r="AD7" i="21" l="1"/>
  <c r="AD11"/>
  <c r="AD13"/>
  <c r="AD5"/>
  <c r="AD9"/>
  <c r="AD12"/>
  <c r="AD8"/>
  <c r="AD14"/>
  <c r="AD10"/>
  <c r="AD6"/>
  <c r="AD4"/>
  <c r="C34" i="20"/>
  <c r="E34" s="1"/>
  <c r="C100"/>
  <c r="E100" s="1"/>
  <c r="C99"/>
  <c r="E99" s="1"/>
  <c r="C122"/>
  <c r="E122" s="1"/>
  <c r="C121"/>
  <c r="E121" s="1"/>
  <c r="C117"/>
  <c r="E117" s="1"/>
  <c r="C113"/>
  <c r="E113" s="1"/>
  <c r="C109"/>
  <c r="E109" s="1"/>
  <c r="C101"/>
  <c r="E101" s="1"/>
  <c r="C102"/>
  <c r="E102" s="1"/>
  <c r="C104"/>
  <c r="E104" s="1"/>
  <c r="C106"/>
  <c r="E106" s="1"/>
  <c r="C108"/>
  <c r="E108" s="1"/>
  <c r="C110"/>
  <c r="E110" s="1"/>
  <c r="C112"/>
  <c r="E112" s="1"/>
  <c r="C114"/>
  <c r="E114" s="1"/>
  <c r="C116"/>
  <c r="E116" s="1"/>
  <c r="C118"/>
  <c r="E118" s="1"/>
  <c r="C120"/>
  <c r="E120" s="1"/>
  <c r="C123"/>
  <c r="E123" s="1"/>
  <c r="C124"/>
  <c r="E124" s="1"/>
  <c r="C125"/>
  <c r="E125" s="1"/>
  <c r="C126"/>
  <c r="E126" s="1"/>
  <c r="C127"/>
  <c r="E127" s="1"/>
  <c r="C128"/>
  <c r="E128" s="1"/>
  <c r="C129"/>
  <c r="E129" s="1"/>
  <c r="C130"/>
  <c r="E130" s="1"/>
  <c r="C131"/>
  <c r="E131" s="1"/>
  <c r="C132"/>
  <c r="E132" s="1"/>
  <c r="C133"/>
  <c r="E133" s="1"/>
  <c r="C35"/>
  <c r="E35" s="1"/>
  <c r="C36"/>
  <c r="E36" s="1"/>
  <c r="C37"/>
  <c r="E37" s="1"/>
  <c r="C38"/>
  <c r="E38" s="1"/>
  <c r="C39"/>
  <c r="E39" s="1"/>
  <c r="C40"/>
  <c r="E40" s="1"/>
  <c r="C41"/>
  <c r="E41" s="1"/>
  <c r="C42"/>
  <c r="E42" s="1"/>
  <c r="C43"/>
  <c r="E43" s="1"/>
  <c r="C44"/>
  <c r="E44" s="1"/>
  <c r="C45"/>
  <c r="E45" s="1"/>
  <c r="C46"/>
  <c r="E46" s="1"/>
  <c r="C47"/>
  <c r="E47" s="1"/>
  <c r="C48"/>
  <c r="E48" s="1"/>
  <c r="C49"/>
  <c r="E49" s="1"/>
  <c r="C50"/>
  <c r="E50" s="1"/>
  <c r="C51"/>
  <c r="E51" s="1"/>
  <c r="C52"/>
  <c r="E52" s="1"/>
  <c r="C53"/>
  <c r="E53" s="1"/>
  <c r="C54"/>
  <c r="E54" s="1"/>
  <c r="C55"/>
  <c r="E55" s="1"/>
  <c r="C56"/>
  <c r="E56" s="1"/>
  <c r="C57"/>
  <c r="E57" s="1"/>
  <c r="C58"/>
  <c r="E58" s="1"/>
  <c r="C59"/>
  <c r="E59" s="1"/>
  <c r="C60"/>
  <c r="E60" s="1"/>
  <c r="C61"/>
  <c r="E61" s="1"/>
  <c r="C62"/>
  <c r="E62" s="1"/>
  <c r="C63"/>
  <c r="E63" s="1"/>
  <c r="C64"/>
  <c r="E64" s="1"/>
  <c r="C65"/>
  <c r="E65" s="1"/>
  <c r="C66"/>
  <c r="E66" s="1"/>
  <c r="C67"/>
  <c r="E67" s="1"/>
  <c r="C68"/>
  <c r="E68" s="1"/>
  <c r="C69"/>
  <c r="E69" s="1"/>
  <c r="C70"/>
  <c r="E70" s="1"/>
  <c r="C71"/>
  <c r="E71" s="1"/>
  <c r="C72"/>
  <c r="E72" s="1"/>
  <c r="C73"/>
  <c r="E73" s="1"/>
  <c r="C74"/>
  <c r="E74" s="1"/>
  <c r="C75"/>
  <c r="E75" s="1"/>
  <c r="C76"/>
  <c r="E76" s="1"/>
  <c r="C77"/>
  <c r="E77" s="1"/>
  <c r="C78"/>
  <c r="E78" s="1"/>
  <c r="C79"/>
  <c r="E79" s="1"/>
  <c r="C80"/>
  <c r="E80" s="1"/>
  <c r="C81"/>
  <c r="E81" s="1"/>
  <c r="C82"/>
  <c r="E82" s="1"/>
  <c r="C83"/>
  <c r="E83" s="1"/>
  <c r="C84"/>
  <c r="E84" s="1"/>
  <c r="C85"/>
  <c r="E85" s="1"/>
  <c r="C86"/>
  <c r="E86" s="1"/>
  <c r="C87"/>
  <c r="E87" s="1"/>
  <c r="C88"/>
  <c r="E88" s="1"/>
  <c r="C89"/>
  <c r="E89" s="1"/>
  <c r="C90"/>
  <c r="E90" s="1"/>
  <c r="C91"/>
  <c r="E91" s="1"/>
  <c r="C92"/>
  <c r="E92" s="1"/>
  <c r="C93"/>
  <c r="E93" s="1"/>
  <c r="C94"/>
  <c r="E94" s="1"/>
  <c r="C95"/>
  <c r="E95" s="1"/>
  <c r="C96"/>
  <c r="E96" s="1"/>
  <c r="C97"/>
  <c r="E97" s="1"/>
  <c r="C98"/>
  <c r="E98" s="1"/>
  <c r="C119"/>
  <c r="E119" s="1"/>
  <c r="C115"/>
  <c r="E115" s="1"/>
  <c r="C111"/>
  <c r="E111" s="1"/>
  <c r="C107"/>
  <c r="E107" s="1"/>
  <c r="C103"/>
  <c r="E103" s="1"/>
  <c r="E105"/>
  <c r="B6" i="21"/>
  <c r="C6"/>
  <c r="D6"/>
  <c r="E6"/>
  <c r="F6"/>
  <c r="G6"/>
  <c r="H6"/>
  <c r="I6"/>
  <c r="J6"/>
  <c r="K6"/>
  <c r="L6"/>
  <c r="M6"/>
  <c r="B7"/>
  <c r="C7"/>
  <c r="D7"/>
  <c r="E7"/>
  <c r="F7"/>
  <c r="G7"/>
  <c r="H7"/>
  <c r="I7"/>
  <c r="J7"/>
  <c r="K7"/>
  <c r="L7"/>
  <c r="M7"/>
  <c r="B8"/>
  <c r="C8"/>
  <c r="D8"/>
  <c r="E8"/>
  <c r="F8"/>
  <c r="G8"/>
  <c r="H8"/>
  <c r="I8"/>
  <c r="J8"/>
  <c r="K8"/>
  <c r="L8"/>
  <c r="M8"/>
  <c r="B9"/>
  <c r="C9"/>
  <c r="D9"/>
  <c r="E9"/>
  <c r="F9"/>
  <c r="G9"/>
  <c r="H9"/>
  <c r="I9"/>
  <c r="J9"/>
  <c r="K9"/>
  <c r="L9"/>
  <c r="M9"/>
  <c r="B10"/>
  <c r="C10"/>
  <c r="D10"/>
  <c r="E10"/>
  <c r="F10"/>
  <c r="G10"/>
  <c r="H10"/>
  <c r="I10"/>
  <c r="J10"/>
  <c r="K10"/>
  <c r="L10"/>
  <c r="M10"/>
  <c r="B11"/>
  <c r="C11"/>
  <c r="D11"/>
  <c r="E11"/>
  <c r="F11"/>
  <c r="G11"/>
  <c r="H11"/>
  <c r="I11"/>
  <c r="J11"/>
  <c r="K11"/>
  <c r="L11"/>
  <c r="M11"/>
  <c r="B12"/>
  <c r="C12"/>
  <c r="D12"/>
  <c r="E12"/>
  <c r="F12"/>
  <c r="G12"/>
  <c r="H12"/>
  <c r="I12"/>
  <c r="J12"/>
  <c r="K12"/>
  <c r="L12"/>
  <c r="M12"/>
  <c r="B13"/>
  <c r="C13"/>
  <c r="D13"/>
  <c r="E13"/>
  <c r="F13"/>
  <c r="G13"/>
  <c r="H13"/>
  <c r="I13"/>
  <c r="J13"/>
  <c r="K13"/>
  <c r="L13"/>
  <c r="M13"/>
  <c r="B14"/>
  <c r="C14"/>
  <c r="D14"/>
  <c r="E14"/>
  <c r="F14"/>
  <c r="G14"/>
  <c r="H14"/>
  <c r="I14"/>
  <c r="J14"/>
  <c r="K14"/>
  <c r="L14"/>
  <c r="M14"/>
  <c r="B15"/>
  <c r="C15"/>
  <c r="D15"/>
  <c r="E15"/>
  <c r="F15"/>
  <c r="G15"/>
  <c r="H15"/>
  <c r="I15"/>
  <c r="J15"/>
  <c r="K15"/>
  <c r="L15"/>
  <c r="M15"/>
  <c r="B16"/>
  <c r="C16"/>
  <c r="D16"/>
  <c r="E16"/>
  <c r="F16"/>
  <c r="G16"/>
  <c r="H16"/>
  <c r="I16"/>
  <c r="J16"/>
  <c r="K16"/>
  <c r="L16"/>
  <c r="M16"/>
  <c r="B17"/>
  <c r="C17"/>
  <c r="D17"/>
  <c r="E17"/>
  <c r="F17"/>
  <c r="G17"/>
  <c r="H17"/>
  <c r="I17"/>
  <c r="J17"/>
  <c r="K17"/>
  <c r="L17"/>
  <c r="M17"/>
  <c r="B18"/>
  <c r="C18"/>
  <c r="D18"/>
  <c r="E18"/>
  <c r="F18"/>
  <c r="G18"/>
  <c r="H18"/>
  <c r="I18"/>
  <c r="J18"/>
  <c r="K18"/>
  <c r="L18"/>
  <c r="M18"/>
  <c r="B19"/>
  <c r="C19"/>
  <c r="D19"/>
  <c r="E19"/>
  <c r="F19"/>
  <c r="G19"/>
  <c r="H19"/>
  <c r="I19"/>
  <c r="J19"/>
  <c r="K19"/>
  <c r="L19"/>
  <c r="M19"/>
  <c r="B20"/>
  <c r="C20"/>
  <c r="D20"/>
  <c r="E20"/>
  <c r="F20"/>
  <c r="G20"/>
  <c r="H20"/>
  <c r="I20"/>
  <c r="J20"/>
  <c r="K20"/>
  <c r="L20"/>
  <c r="M20"/>
  <c r="B21"/>
  <c r="C21"/>
  <c r="D21"/>
  <c r="E21"/>
  <c r="F21"/>
  <c r="G21"/>
  <c r="H21"/>
  <c r="I21"/>
  <c r="J21"/>
  <c r="K21"/>
  <c r="L21"/>
  <c r="M21"/>
  <c r="B22"/>
  <c r="C22"/>
  <c r="D22"/>
  <c r="E22"/>
  <c r="F22"/>
  <c r="G22"/>
  <c r="H22"/>
  <c r="I22"/>
  <c r="J22"/>
  <c r="K22"/>
  <c r="L22"/>
  <c r="M22"/>
  <c r="B23"/>
  <c r="C23"/>
  <c r="D23"/>
  <c r="E23"/>
  <c r="F23"/>
  <c r="G23"/>
  <c r="H23"/>
  <c r="I23"/>
  <c r="J23"/>
  <c r="K23"/>
  <c r="L23"/>
  <c r="M23"/>
  <c r="B24"/>
  <c r="C24"/>
  <c r="D24"/>
  <c r="E24"/>
  <c r="F24"/>
  <c r="G24"/>
  <c r="H24"/>
  <c r="I24"/>
  <c r="J24"/>
  <c r="K24"/>
  <c r="L24"/>
  <c r="M24"/>
  <c r="B25"/>
  <c r="C25"/>
  <c r="D25"/>
  <c r="E25"/>
  <c r="F25"/>
  <c r="G25"/>
  <c r="H25"/>
  <c r="I25"/>
  <c r="J25"/>
  <c r="K25"/>
  <c r="L25"/>
  <c r="M25"/>
  <c r="B26"/>
  <c r="C26"/>
  <c r="D26"/>
  <c r="E26"/>
  <c r="F26"/>
  <c r="G26"/>
  <c r="H26"/>
  <c r="I26"/>
  <c r="J26"/>
  <c r="K26"/>
  <c r="L26"/>
  <c r="M26"/>
  <c r="B27"/>
  <c r="C27"/>
  <c r="D27"/>
  <c r="E27"/>
  <c r="F27"/>
  <c r="G27"/>
  <c r="H27"/>
  <c r="I27"/>
  <c r="J27"/>
  <c r="K27"/>
  <c r="L27"/>
  <c r="M27"/>
  <c r="B28"/>
  <c r="C28"/>
  <c r="D28"/>
  <c r="E28"/>
  <c r="F28"/>
  <c r="G28"/>
  <c r="H28"/>
  <c r="I28"/>
  <c r="J28"/>
  <c r="K28"/>
  <c r="L28"/>
  <c r="M28"/>
  <c r="B29"/>
  <c r="C29"/>
  <c r="D29"/>
  <c r="E29"/>
  <c r="F29"/>
  <c r="G29"/>
  <c r="H29"/>
  <c r="I29"/>
  <c r="J29"/>
  <c r="K29"/>
  <c r="L29"/>
  <c r="M29"/>
  <c r="B30"/>
  <c r="C30"/>
  <c r="D30"/>
  <c r="E30"/>
  <c r="F30"/>
  <c r="G30"/>
  <c r="H30"/>
  <c r="I30"/>
  <c r="J30"/>
  <c r="K30"/>
  <c r="L30"/>
  <c r="M30"/>
  <c r="B31"/>
  <c r="C31"/>
  <c r="D31"/>
  <c r="E31"/>
  <c r="F31"/>
  <c r="G31"/>
  <c r="H31"/>
  <c r="I31"/>
  <c r="J31"/>
  <c r="K31"/>
  <c r="L31"/>
  <c r="M31"/>
  <c r="B32"/>
  <c r="C32"/>
  <c r="D32"/>
  <c r="E32"/>
  <c r="F32"/>
  <c r="G32"/>
  <c r="H32"/>
  <c r="I32"/>
  <c r="J32"/>
  <c r="K32"/>
  <c r="L32"/>
  <c r="M32"/>
  <c r="B33"/>
  <c r="C33"/>
  <c r="D33"/>
  <c r="E33"/>
  <c r="F33"/>
  <c r="G33"/>
  <c r="H33"/>
  <c r="I33"/>
  <c r="J33"/>
  <c r="K33"/>
  <c r="L33"/>
  <c r="M33"/>
  <c r="B34"/>
  <c r="C34"/>
  <c r="D34"/>
  <c r="E34"/>
  <c r="F34"/>
  <c r="G34"/>
  <c r="H34"/>
  <c r="I34"/>
  <c r="J34"/>
  <c r="K34"/>
  <c r="L34"/>
  <c r="M34"/>
  <c r="B35"/>
  <c r="C35"/>
  <c r="D35"/>
  <c r="E35"/>
  <c r="F35"/>
  <c r="G35"/>
  <c r="H35"/>
  <c r="I35"/>
  <c r="J35"/>
  <c r="K35"/>
  <c r="L35"/>
  <c r="M35"/>
  <c r="B36"/>
  <c r="C36"/>
  <c r="D36"/>
  <c r="E36"/>
  <c r="F36"/>
  <c r="G36"/>
  <c r="H36"/>
  <c r="I36"/>
  <c r="J36"/>
  <c r="K36"/>
  <c r="L36"/>
  <c r="M36"/>
  <c r="B37"/>
  <c r="C37"/>
  <c r="D37"/>
  <c r="E37"/>
  <c r="F37"/>
  <c r="G37"/>
  <c r="H37"/>
  <c r="I37"/>
  <c r="J37"/>
  <c r="K37"/>
  <c r="L37"/>
  <c r="M37"/>
  <c r="B38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40"/>
  <c r="C40"/>
  <c r="D40"/>
  <c r="E40"/>
  <c r="F40"/>
  <c r="G40"/>
  <c r="H40"/>
  <c r="I40"/>
  <c r="J40"/>
  <c r="K40"/>
  <c r="L40"/>
  <c r="M40"/>
  <c r="B41"/>
  <c r="C41"/>
  <c r="D41"/>
  <c r="E41"/>
  <c r="F41"/>
  <c r="G41"/>
  <c r="H41"/>
  <c r="I41"/>
  <c r="J41"/>
  <c r="K41"/>
  <c r="L41"/>
  <c r="M41"/>
  <c r="B42"/>
  <c r="C42"/>
  <c r="D42"/>
  <c r="E42"/>
  <c r="F42"/>
  <c r="G42"/>
  <c r="H42"/>
  <c r="I42"/>
  <c r="J42"/>
  <c r="K42"/>
  <c r="L42"/>
  <c r="M42"/>
  <c r="B43"/>
  <c r="C43"/>
  <c r="D43"/>
  <c r="E43"/>
  <c r="F43"/>
  <c r="G43"/>
  <c r="H43"/>
  <c r="I43"/>
  <c r="J43"/>
  <c r="K43"/>
  <c r="L43"/>
  <c r="M43"/>
  <c r="B44"/>
  <c r="C44"/>
  <c r="D44"/>
  <c r="E44"/>
  <c r="F44"/>
  <c r="G44"/>
  <c r="H44"/>
  <c r="I44"/>
  <c r="J44"/>
  <c r="K44"/>
  <c r="L44"/>
  <c r="M44"/>
  <c r="B45"/>
  <c r="C45"/>
  <c r="D45"/>
  <c r="E45"/>
  <c r="F45"/>
  <c r="G45"/>
  <c r="H45"/>
  <c r="I45"/>
  <c r="J45"/>
  <c r="K45"/>
  <c r="L45"/>
  <c r="M45"/>
  <c r="B46"/>
  <c r="C46"/>
  <c r="D46"/>
  <c r="E46"/>
  <c r="F46"/>
  <c r="G46"/>
  <c r="H46"/>
  <c r="I46"/>
  <c r="J46"/>
  <c r="K46"/>
  <c r="L46"/>
  <c r="M46"/>
  <c r="B47"/>
  <c r="C47"/>
  <c r="D47"/>
  <c r="E47"/>
  <c r="F47"/>
  <c r="G47"/>
  <c r="H47"/>
  <c r="I47"/>
  <c r="J47"/>
  <c r="K47"/>
  <c r="L47"/>
  <c r="M47"/>
  <c r="B48"/>
  <c r="C48"/>
  <c r="D48"/>
  <c r="E48"/>
  <c r="F48"/>
  <c r="G48"/>
  <c r="H48"/>
  <c r="I48"/>
  <c r="J48"/>
  <c r="K48"/>
  <c r="L48"/>
  <c r="M48"/>
  <c r="B49"/>
  <c r="C49"/>
  <c r="D49"/>
  <c r="E49"/>
  <c r="F49"/>
  <c r="G49"/>
  <c r="H49"/>
  <c r="I49"/>
  <c r="J49"/>
  <c r="K49"/>
  <c r="L49"/>
  <c r="M49"/>
  <c r="B50"/>
  <c r="C50"/>
  <c r="D50"/>
  <c r="E50"/>
  <c r="F50"/>
  <c r="G50"/>
  <c r="H50"/>
  <c r="I50"/>
  <c r="J50"/>
  <c r="K50"/>
  <c r="L50"/>
  <c r="M50"/>
  <c r="B51"/>
  <c r="C51"/>
  <c r="D51"/>
  <c r="E51"/>
  <c r="F51"/>
  <c r="G51"/>
  <c r="H51"/>
  <c r="I51"/>
  <c r="J51"/>
  <c r="K51"/>
  <c r="L51"/>
  <c r="M51"/>
  <c r="B52"/>
  <c r="C52"/>
  <c r="D52"/>
  <c r="E52"/>
  <c r="F52"/>
  <c r="G52"/>
  <c r="H52"/>
  <c r="I52"/>
  <c r="J52"/>
  <c r="K52"/>
  <c r="L52"/>
  <c r="M52"/>
  <c r="B53"/>
  <c r="C53"/>
  <c r="D53"/>
  <c r="E53"/>
  <c r="F53"/>
  <c r="G53"/>
  <c r="H53"/>
  <c r="I53"/>
  <c r="J53"/>
  <c r="K53"/>
  <c r="L53"/>
  <c r="M53"/>
  <c r="B54"/>
  <c r="C54"/>
  <c r="D54"/>
  <c r="E54"/>
  <c r="F54"/>
  <c r="G54"/>
  <c r="H54"/>
  <c r="I54"/>
  <c r="J54"/>
  <c r="K54"/>
  <c r="L54"/>
  <c r="M54"/>
  <c r="B55"/>
  <c r="C55"/>
  <c r="D55"/>
  <c r="E55"/>
  <c r="F55"/>
  <c r="G55"/>
  <c r="H55"/>
  <c r="I55"/>
  <c r="J55"/>
  <c r="K55"/>
  <c r="L55"/>
  <c r="M55"/>
  <c r="B56"/>
  <c r="C56"/>
  <c r="D56"/>
  <c r="E56"/>
  <c r="F56"/>
  <c r="G56"/>
  <c r="H56"/>
  <c r="I56"/>
  <c r="J56"/>
  <c r="K56"/>
  <c r="L56"/>
  <c r="M56"/>
  <c r="B57"/>
  <c r="C57"/>
  <c r="D57"/>
  <c r="E57"/>
  <c r="F57"/>
  <c r="G57"/>
  <c r="H57"/>
  <c r="I57"/>
  <c r="J57"/>
  <c r="K57"/>
  <c r="L57"/>
  <c r="M57"/>
  <c r="B58"/>
  <c r="C58"/>
  <c r="D58"/>
  <c r="E58"/>
  <c r="F58"/>
  <c r="G58"/>
  <c r="H58"/>
  <c r="I58"/>
  <c r="J58"/>
  <c r="K58"/>
  <c r="L58"/>
  <c r="M58"/>
  <c r="B59"/>
  <c r="C59"/>
  <c r="D59"/>
  <c r="E59"/>
  <c r="F59"/>
  <c r="G59"/>
  <c r="H59"/>
  <c r="I59"/>
  <c r="J59"/>
  <c r="K59"/>
  <c r="L59"/>
  <c r="M59"/>
  <c r="B60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62"/>
  <c r="C62"/>
  <c r="D62"/>
  <c r="E62"/>
  <c r="F62"/>
  <c r="G62"/>
  <c r="H62"/>
  <c r="I62"/>
  <c r="J62"/>
  <c r="K62"/>
  <c r="L62"/>
  <c r="M62"/>
  <c r="B63"/>
  <c r="C63"/>
  <c r="D63"/>
  <c r="E63"/>
  <c r="F63"/>
  <c r="G63"/>
  <c r="H63"/>
  <c r="I63"/>
  <c r="J63"/>
  <c r="K63"/>
  <c r="L63"/>
  <c r="M63"/>
  <c r="B64"/>
  <c r="C64"/>
  <c r="D64"/>
  <c r="E64"/>
  <c r="F64"/>
  <c r="G64"/>
  <c r="H64"/>
  <c r="I64"/>
  <c r="J64"/>
  <c r="K64"/>
  <c r="L64"/>
  <c r="M64"/>
  <c r="B65"/>
  <c r="C65"/>
  <c r="D65"/>
  <c r="E65"/>
  <c r="F65"/>
  <c r="G65"/>
  <c r="H65"/>
  <c r="I65"/>
  <c r="J65"/>
  <c r="K65"/>
  <c r="L65"/>
  <c r="M65"/>
  <c r="B66"/>
  <c r="C66"/>
  <c r="D66"/>
  <c r="E66"/>
  <c r="F66"/>
  <c r="G66"/>
  <c r="H66"/>
  <c r="I66"/>
  <c r="J66"/>
  <c r="K66"/>
  <c r="L66"/>
  <c r="M66"/>
  <c r="B67"/>
  <c r="C67"/>
  <c r="D67"/>
  <c r="E67"/>
  <c r="F67"/>
  <c r="G67"/>
  <c r="H67"/>
  <c r="I67"/>
  <c r="J67"/>
  <c r="K67"/>
  <c r="L67"/>
  <c r="M67"/>
  <c r="B68"/>
  <c r="C68"/>
  <c r="D68"/>
  <c r="E68"/>
  <c r="F68"/>
  <c r="G68"/>
  <c r="H68"/>
  <c r="I68"/>
  <c r="J68"/>
  <c r="K68"/>
  <c r="L68"/>
  <c r="M68"/>
  <c r="B69"/>
  <c r="C69"/>
  <c r="D69"/>
  <c r="E69"/>
  <c r="F69"/>
  <c r="G69"/>
  <c r="H69"/>
  <c r="I69"/>
  <c r="J69"/>
  <c r="K69"/>
  <c r="L69"/>
  <c r="M69"/>
  <c r="B70"/>
  <c r="C70"/>
  <c r="D70"/>
  <c r="E70"/>
  <c r="F70"/>
  <c r="G70"/>
  <c r="H70"/>
  <c r="I70"/>
  <c r="J70"/>
  <c r="K70"/>
  <c r="L70"/>
  <c r="M70"/>
  <c r="B71"/>
  <c r="C71"/>
  <c r="D71"/>
  <c r="E71"/>
  <c r="F71"/>
  <c r="G71"/>
  <c r="H71"/>
  <c r="I71"/>
  <c r="J71"/>
  <c r="K71"/>
  <c r="L71"/>
  <c r="M71"/>
  <c r="B72"/>
  <c r="C72"/>
  <c r="D72"/>
  <c r="E72"/>
  <c r="F72"/>
  <c r="G72"/>
  <c r="H72"/>
  <c r="I72"/>
  <c r="J72"/>
  <c r="K72"/>
  <c r="L72"/>
  <c r="M72"/>
  <c r="B73"/>
  <c r="C73"/>
  <c r="D73"/>
  <c r="E73"/>
  <c r="F73"/>
  <c r="G73"/>
  <c r="H73"/>
  <c r="I73"/>
  <c r="J73"/>
  <c r="K73"/>
  <c r="L73"/>
  <c r="M73"/>
  <c r="B74"/>
  <c r="C74"/>
  <c r="D74"/>
  <c r="E74"/>
  <c r="F74"/>
  <c r="G74"/>
  <c r="H74"/>
  <c r="I74"/>
  <c r="J74"/>
  <c r="K74"/>
  <c r="L74"/>
  <c r="M74"/>
  <c r="B75"/>
  <c r="C75"/>
  <c r="D75"/>
  <c r="E75"/>
  <c r="F75"/>
  <c r="G75"/>
  <c r="H75"/>
  <c r="I75"/>
  <c r="J75"/>
  <c r="K75"/>
  <c r="L75"/>
  <c r="M75"/>
  <c r="B76"/>
  <c r="C76"/>
  <c r="D76"/>
  <c r="E76"/>
  <c r="F76"/>
  <c r="G76"/>
  <c r="H76"/>
  <c r="I76"/>
  <c r="J76"/>
  <c r="K76"/>
  <c r="L76"/>
  <c r="M76"/>
  <c r="B77"/>
  <c r="C77"/>
  <c r="D77"/>
  <c r="E77"/>
  <c r="F77"/>
  <c r="G77"/>
  <c r="H77"/>
  <c r="I77"/>
  <c r="J77"/>
  <c r="K77"/>
  <c r="L77"/>
  <c r="M77"/>
  <c r="B78"/>
  <c r="C78"/>
  <c r="D78"/>
  <c r="E78"/>
  <c r="F78"/>
  <c r="G78"/>
  <c r="H78"/>
  <c r="I78"/>
  <c r="J78"/>
  <c r="K78"/>
  <c r="L78"/>
  <c r="M78"/>
  <c r="B79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86"/>
  <c r="C86"/>
  <c r="D86"/>
  <c r="E86"/>
  <c r="F86"/>
  <c r="G86"/>
  <c r="H86"/>
  <c r="I86"/>
  <c r="J86"/>
  <c r="K86"/>
  <c r="L86"/>
  <c r="M86"/>
  <c r="B87"/>
  <c r="C87"/>
  <c r="D87"/>
  <c r="E87"/>
  <c r="F87"/>
  <c r="G87"/>
  <c r="H87"/>
  <c r="I87"/>
  <c r="J87"/>
  <c r="K87"/>
  <c r="L87"/>
  <c r="M87"/>
  <c r="B88"/>
  <c r="C88"/>
  <c r="D88"/>
  <c r="E88"/>
  <c r="F88"/>
  <c r="G88"/>
  <c r="H88"/>
  <c r="I88"/>
  <c r="J88"/>
  <c r="K88"/>
  <c r="L88"/>
  <c r="M88"/>
  <c r="B89"/>
  <c r="C89"/>
  <c r="D89"/>
  <c r="E89"/>
  <c r="F89"/>
  <c r="G89"/>
  <c r="H89"/>
  <c r="I89"/>
  <c r="J89"/>
  <c r="K89"/>
  <c r="L89"/>
  <c r="M89"/>
  <c r="B90"/>
  <c r="C90"/>
  <c r="D90"/>
  <c r="E90"/>
  <c r="F90"/>
  <c r="G90"/>
  <c r="H90"/>
  <c r="I90"/>
  <c r="J90"/>
  <c r="K90"/>
  <c r="L90"/>
  <c r="M90"/>
  <c r="B91"/>
  <c r="C91"/>
  <c r="D91"/>
  <c r="E91"/>
  <c r="F91"/>
  <c r="G91"/>
  <c r="H91"/>
  <c r="I91"/>
  <c r="J91"/>
  <c r="K91"/>
  <c r="L91"/>
  <c r="M91"/>
  <c r="B92"/>
  <c r="C92"/>
  <c r="D92"/>
  <c r="E92"/>
  <c r="F92"/>
  <c r="G92"/>
  <c r="H92"/>
  <c r="I92"/>
  <c r="J92"/>
  <c r="K92"/>
  <c r="L92"/>
  <c r="M92"/>
  <c r="B93"/>
  <c r="C93"/>
  <c r="D93"/>
  <c r="E93"/>
  <c r="F93"/>
  <c r="G93"/>
  <c r="H93"/>
  <c r="I93"/>
  <c r="J93"/>
  <c r="K93"/>
  <c r="L93"/>
  <c r="M93"/>
  <c r="B94"/>
  <c r="C94"/>
  <c r="D94"/>
  <c r="E94"/>
  <c r="F94"/>
  <c r="G94"/>
  <c r="H94"/>
  <c r="I94"/>
  <c r="J94"/>
  <c r="K94"/>
  <c r="L94"/>
  <c r="M94"/>
  <c r="B95"/>
  <c r="C95"/>
  <c r="D95"/>
  <c r="E95"/>
  <c r="F95"/>
  <c r="G95"/>
  <c r="H95"/>
  <c r="I95"/>
  <c r="J95"/>
  <c r="K95"/>
  <c r="L95"/>
  <c r="M95"/>
  <c r="B96"/>
  <c r="C96"/>
  <c r="D96"/>
  <c r="E96"/>
  <c r="F96"/>
  <c r="G96"/>
  <c r="H96"/>
  <c r="I96"/>
  <c r="J96"/>
  <c r="K96"/>
  <c r="L96"/>
  <c r="M96"/>
  <c r="B97"/>
  <c r="C97"/>
  <c r="D97"/>
  <c r="E97"/>
  <c r="F97"/>
  <c r="G97"/>
  <c r="H97"/>
  <c r="I97"/>
  <c r="J97"/>
  <c r="K97"/>
  <c r="L97"/>
  <c r="M97"/>
  <c r="B98"/>
  <c r="C98"/>
  <c r="D98"/>
  <c r="E98"/>
  <c r="F98"/>
  <c r="G98"/>
  <c r="H98"/>
  <c r="I98"/>
  <c r="J98"/>
  <c r="K98"/>
  <c r="L98"/>
  <c r="M98"/>
  <c r="B99"/>
  <c r="C99"/>
  <c r="D99"/>
  <c r="E99"/>
  <c r="F99"/>
  <c r="G99"/>
  <c r="H99"/>
  <c r="I99"/>
  <c r="J99"/>
  <c r="K99"/>
  <c r="L99"/>
  <c r="M99"/>
  <c r="B100"/>
  <c r="C100"/>
  <c r="D100"/>
  <c r="E100"/>
  <c r="F100"/>
  <c r="G100"/>
  <c r="H100"/>
  <c r="I100"/>
  <c r="J100"/>
  <c r="K100"/>
  <c r="L100"/>
  <c r="M100"/>
  <c r="B101"/>
  <c r="C101"/>
  <c r="D101"/>
  <c r="E101"/>
  <c r="F101"/>
  <c r="G101"/>
  <c r="H101"/>
  <c r="I101"/>
  <c r="J101"/>
  <c r="K101"/>
  <c r="L101"/>
  <c r="M101"/>
  <c r="B102"/>
  <c r="C102"/>
  <c r="D102"/>
  <c r="E102"/>
  <c r="F102"/>
  <c r="G102"/>
  <c r="H102"/>
  <c r="I102"/>
  <c r="J102"/>
  <c r="K102"/>
  <c r="L102"/>
  <c r="M102"/>
  <c r="B103"/>
  <c r="C103"/>
  <c r="D103"/>
  <c r="E103"/>
  <c r="F103"/>
  <c r="G103"/>
  <c r="H103"/>
  <c r="I103"/>
  <c r="J103"/>
  <c r="K103"/>
  <c r="L103"/>
  <c r="M103"/>
  <c r="B104"/>
  <c r="C104"/>
  <c r="D104"/>
  <c r="E104"/>
  <c r="F104"/>
  <c r="G104"/>
  <c r="H104"/>
  <c r="I104"/>
  <c r="J104"/>
  <c r="K104"/>
  <c r="L104"/>
  <c r="M104"/>
  <c r="B105"/>
  <c r="C105"/>
  <c r="D105"/>
  <c r="E105"/>
  <c r="F105"/>
  <c r="G105"/>
  <c r="H105"/>
  <c r="I105"/>
  <c r="J105"/>
  <c r="K105"/>
  <c r="L105"/>
  <c r="M105"/>
  <c r="B106"/>
  <c r="C106"/>
  <c r="D106"/>
  <c r="E106"/>
  <c r="F106"/>
  <c r="G106"/>
  <c r="H106"/>
  <c r="I106"/>
  <c r="J106"/>
  <c r="K106"/>
  <c r="L106"/>
  <c r="M106"/>
  <c r="B107"/>
  <c r="C107"/>
  <c r="D107"/>
  <c r="E107"/>
  <c r="F107"/>
  <c r="G107"/>
  <c r="H107"/>
  <c r="I107"/>
  <c r="J107"/>
  <c r="K107"/>
  <c r="L107"/>
  <c r="M107"/>
  <c r="B108"/>
  <c r="C108"/>
  <c r="D108"/>
  <c r="E108"/>
  <c r="F108"/>
  <c r="G108"/>
  <c r="H108"/>
  <c r="I108"/>
  <c r="J108"/>
  <c r="K108"/>
  <c r="L108"/>
  <c r="M108"/>
  <c r="B109"/>
  <c r="C109"/>
  <c r="D109"/>
  <c r="E109"/>
  <c r="F109"/>
  <c r="G109"/>
  <c r="H109"/>
  <c r="I109"/>
  <c r="J109"/>
  <c r="K109"/>
  <c r="L109"/>
  <c r="M109"/>
  <c r="B110"/>
  <c r="C110"/>
  <c r="D110"/>
  <c r="E110"/>
  <c r="F110"/>
  <c r="G110"/>
  <c r="H110"/>
  <c r="I110"/>
  <c r="J110"/>
  <c r="K110"/>
  <c r="L110"/>
  <c r="M110"/>
  <c r="B111"/>
  <c r="C111"/>
  <c r="D111"/>
  <c r="E111"/>
  <c r="F111"/>
  <c r="G111"/>
  <c r="H111"/>
  <c r="I111"/>
  <c r="J111"/>
  <c r="K111"/>
  <c r="L111"/>
  <c r="M111"/>
  <c r="B112"/>
  <c r="C112"/>
  <c r="D112"/>
  <c r="E112"/>
  <c r="F112"/>
  <c r="G112"/>
  <c r="H112"/>
  <c r="I112"/>
  <c r="J112"/>
  <c r="K112"/>
  <c r="L112"/>
  <c r="M112"/>
  <c r="B113"/>
  <c r="C113"/>
  <c r="D113"/>
  <c r="E113"/>
  <c r="F113"/>
  <c r="G113"/>
  <c r="H113"/>
  <c r="I113"/>
  <c r="J113"/>
  <c r="K113"/>
  <c r="L113"/>
  <c r="M113"/>
  <c r="B114"/>
  <c r="C114"/>
  <c r="D114"/>
  <c r="E114"/>
  <c r="F114"/>
  <c r="G114"/>
  <c r="H114"/>
  <c r="I114"/>
  <c r="J114"/>
  <c r="K114"/>
  <c r="L114"/>
  <c r="M114"/>
  <c r="B115"/>
  <c r="C115"/>
  <c r="D115"/>
  <c r="E115"/>
  <c r="F115"/>
  <c r="G115"/>
  <c r="H115"/>
  <c r="I115"/>
  <c r="J115"/>
  <c r="K115"/>
  <c r="L115"/>
  <c r="M115"/>
  <c r="B116"/>
  <c r="C116"/>
  <c r="D116"/>
  <c r="E116"/>
  <c r="F116"/>
  <c r="G116"/>
  <c r="H116"/>
  <c r="I116"/>
  <c r="J116"/>
  <c r="K116"/>
  <c r="L116"/>
  <c r="M116"/>
  <c r="B117"/>
  <c r="C117"/>
  <c r="D117"/>
  <c r="E117"/>
  <c r="F117"/>
  <c r="G117"/>
  <c r="H117"/>
  <c r="I117"/>
  <c r="J117"/>
  <c r="K117"/>
  <c r="L117"/>
  <c r="M117"/>
  <c r="B118"/>
  <c r="C118"/>
  <c r="D118"/>
  <c r="E118"/>
  <c r="F118"/>
  <c r="G118"/>
  <c r="H118"/>
  <c r="I118"/>
  <c r="J118"/>
  <c r="K118"/>
  <c r="L118"/>
  <c r="M118"/>
  <c r="B119"/>
  <c r="C119"/>
  <c r="D119"/>
  <c r="E119"/>
  <c r="F119"/>
  <c r="G119"/>
  <c r="H119"/>
  <c r="I119"/>
  <c r="J119"/>
  <c r="K119"/>
  <c r="L119"/>
  <c r="M119"/>
  <c r="B120"/>
  <c r="C120"/>
  <c r="D120"/>
  <c r="E120"/>
  <c r="F120"/>
  <c r="G120"/>
  <c r="H120"/>
  <c r="I120"/>
  <c r="J120"/>
  <c r="K120"/>
  <c r="L120"/>
  <c r="M120"/>
  <c r="B121"/>
  <c r="C121"/>
  <c r="D121"/>
  <c r="E121"/>
  <c r="F121"/>
  <c r="G121"/>
  <c r="H121"/>
  <c r="I121"/>
  <c r="J121"/>
  <c r="K121"/>
  <c r="L121"/>
  <c r="M121"/>
  <c r="B122"/>
  <c r="C122"/>
  <c r="D122"/>
  <c r="E122"/>
  <c r="F122"/>
  <c r="G122"/>
  <c r="H122"/>
  <c r="I122"/>
  <c r="J122"/>
  <c r="K122"/>
  <c r="L122"/>
  <c r="M122"/>
  <c r="B123"/>
  <c r="C123"/>
  <c r="D123"/>
  <c r="E123"/>
  <c r="F123"/>
  <c r="G123"/>
  <c r="H123"/>
  <c r="I123"/>
  <c r="J123"/>
  <c r="K123"/>
  <c r="L123"/>
  <c r="M123"/>
  <c r="B124"/>
  <c r="C124"/>
  <c r="D124"/>
  <c r="E124"/>
  <c r="F124"/>
  <c r="G124"/>
  <c r="H124"/>
  <c r="I124"/>
  <c r="J124"/>
  <c r="K124"/>
  <c r="L124"/>
  <c r="M124"/>
  <c r="B125"/>
  <c r="C125"/>
  <c r="D125"/>
  <c r="E125"/>
  <c r="F125"/>
  <c r="G125"/>
  <c r="H125"/>
  <c r="I125"/>
  <c r="J125"/>
  <c r="K125"/>
  <c r="L125"/>
  <c r="M125"/>
  <c r="B126"/>
  <c r="C126"/>
  <c r="D126"/>
  <c r="E126"/>
  <c r="F126"/>
  <c r="G126"/>
  <c r="H126"/>
  <c r="I126"/>
  <c r="J126"/>
  <c r="K126"/>
  <c r="L126"/>
  <c r="M126"/>
  <c r="B127"/>
  <c r="C127"/>
  <c r="D127"/>
  <c r="E127"/>
  <c r="F127"/>
  <c r="G127"/>
  <c r="H127"/>
  <c r="I127"/>
  <c r="J127"/>
  <c r="K127"/>
  <c r="L127"/>
  <c r="M127"/>
  <c r="B128"/>
  <c r="C128"/>
  <c r="D128"/>
  <c r="E128"/>
  <c r="F128"/>
  <c r="G128"/>
  <c r="H128"/>
  <c r="I128"/>
  <c r="J128"/>
  <c r="K128"/>
  <c r="L128"/>
  <c r="M128"/>
  <c r="B129"/>
  <c r="C129"/>
  <c r="D129"/>
  <c r="E129"/>
  <c r="F129"/>
  <c r="G129"/>
  <c r="H129"/>
  <c r="I129"/>
  <c r="J129"/>
  <c r="K129"/>
  <c r="L129"/>
  <c r="M129"/>
  <c r="B130"/>
  <c r="C130"/>
  <c r="D130"/>
  <c r="E130"/>
  <c r="F130"/>
  <c r="G130"/>
  <c r="H130"/>
  <c r="I130"/>
  <c r="J130"/>
  <c r="K130"/>
  <c r="L130"/>
  <c r="M130"/>
  <c r="B131"/>
  <c r="C131"/>
  <c r="D131"/>
  <c r="E131"/>
  <c r="F131"/>
  <c r="G131"/>
  <c r="H131"/>
  <c r="I131"/>
  <c r="J131"/>
  <c r="K131"/>
  <c r="L131"/>
  <c r="M131"/>
  <c r="B132"/>
  <c r="C132"/>
  <c r="D132"/>
  <c r="E132"/>
  <c r="F132"/>
  <c r="G132"/>
  <c r="H132"/>
  <c r="I132"/>
  <c r="J132"/>
  <c r="K132"/>
  <c r="L132"/>
  <c r="M132"/>
  <c r="B133"/>
  <c r="C133"/>
  <c r="D133"/>
  <c r="E133"/>
  <c r="F133"/>
  <c r="G133"/>
  <c r="H133"/>
  <c r="I133"/>
  <c r="J133"/>
  <c r="K133"/>
  <c r="L133"/>
  <c r="M133"/>
  <c r="B134"/>
  <c r="C134"/>
  <c r="D134"/>
  <c r="E134"/>
  <c r="F134"/>
  <c r="G134"/>
  <c r="H134"/>
  <c r="I134"/>
  <c r="J134"/>
  <c r="K134"/>
  <c r="L134"/>
  <c r="M134"/>
  <c r="B135"/>
  <c r="C135"/>
  <c r="D135"/>
  <c r="E135"/>
  <c r="F135"/>
  <c r="G135"/>
  <c r="H135"/>
  <c r="I135"/>
  <c r="J135"/>
  <c r="K135"/>
  <c r="L135"/>
  <c r="M135"/>
  <c r="B136"/>
  <c r="C136"/>
  <c r="D136"/>
  <c r="E136"/>
  <c r="F136"/>
  <c r="G136"/>
  <c r="H136"/>
  <c r="I136"/>
  <c r="J136"/>
  <c r="K136"/>
  <c r="L136"/>
  <c r="M136"/>
  <c r="B137"/>
  <c r="C137"/>
  <c r="D137"/>
  <c r="E137"/>
  <c r="F137"/>
  <c r="G137"/>
  <c r="H137"/>
  <c r="I137"/>
  <c r="J137"/>
  <c r="K137"/>
  <c r="L137"/>
  <c r="M137"/>
  <c r="B138"/>
  <c r="C138"/>
  <c r="D138"/>
  <c r="E138"/>
  <c r="F138"/>
  <c r="G138"/>
  <c r="H138"/>
  <c r="I138"/>
  <c r="J138"/>
  <c r="K138"/>
  <c r="L138"/>
  <c r="M138"/>
  <c r="B139"/>
  <c r="C139"/>
  <c r="D139"/>
  <c r="E139"/>
  <c r="F139"/>
  <c r="G139"/>
  <c r="H139"/>
  <c r="I139"/>
  <c r="J139"/>
  <c r="K139"/>
  <c r="L139"/>
  <c r="M139"/>
  <c r="B140"/>
  <c r="C140"/>
  <c r="D140"/>
  <c r="E140"/>
  <c r="F140"/>
  <c r="G140"/>
  <c r="H140"/>
  <c r="I140"/>
  <c r="J140"/>
  <c r="K140"/>
  <c r="L140"/>
  <c r="M140"/>
  <c r="B141"/>
  <c r="C141"/>
  <c r="D141"/>
  <c r="E141"/>
  <c r="F141"/>
  <c r="G141"/>
  <c r="H141"/>
  <c r="I141"/>
  <c r="J141"/>
  <c r="K141"/>
  <c r="L141"/>
  <c r="M141"/>
  <c r="B142"/>
  <c r="C142"/>
  <c r="D142"/>
  <c r="E142"/>
  <c r="F142"/>
  <c r="G142"/>
  <c r="H142"/>
  <c r="I142"/>
  <c r="J142"/>
  <c r="K142"/>
  <c r="L142"/>
  <c r="M142"/>
  <c r="B143"/>
  <c r="C143"/>
  <c r="D143"/>
  <c r="E143"/>
  <c r="F143"/>
  <c r="G143"/>
  <c r="H143"/>
  <c r="I143"/>
  <c r="J143"/>
  <c r="K143"/>
  <c r="L143"/>
  <c r="M143"/>
  <c r="B144"/>
  <c r="C144"/>
  <c r="D144"/>
  <c r="E144"/>
  <c r="F144"/>
  <c r="G144"/>
  <c r="H144"/>
  <c r="I144"/>
  <c r="J144"/>
  <c r="K144"/>
  <c r="L144"/>
  <c r="M144"/>
  <c r="B145"/>
  <c r="C145"/>
  <c r="D145"/>
  <c r="E145"/>
  <c r="F145"/>
  <c r="G145"/>
  <c r="H145"/>
  <c r="I145"/>
  <c r="J145"/>
  <c r="K145"/>
  <c r="L145"/>
  <c r="M145"/>
  <c r="B146"/>
  <c r="C146"/>
  <c r="D146"/>
  <c r="E146"/>
  <c r="F146"/>
  <c r="G146"/>
  <c r="H146"/>
  <c r="I146"/>
  <c r="J146"/>
  <c r="K146"/>
  <c r="L146"/>
  <c r="M146"/>
  <c r="B147"/>
  <c r="C147"/>
  <c r="D147"/>
  <c r="E147"/>
  <c r="F147"/>
  <c r="G147"/>
  <c r="H147"/>
  <c r="I147"/>
  <c r="J147"/>
  <c r="K147"/>
  <c r="L147"/>
  <c r="M147"/>
  <c r="B148"/>
  <c r="C148"/>
  <c r="D148"/>
  <c r="E148"/>
  <c r="F148"/>
  <c r="G148"/>
  <c r="H148"/>
  <c r="I148"/>
  <c r="J148"/>
  <c r="K148"/>
  <c r="L148"/>
  <c r="M148"/>
  <c r="B149"/>
  <c r="C149"/>
  <c r="D149"/>
  <c r="E149"/>
  <c r="F149"/>
  <c r="G149"/>
  <c r="H149"/>
  <c r="I149"/>
  <c r="J149"/>
  <c r="K149"/>
  <c r="L149"/>
  <c r="M149"/>
  <c r="B150"/>
  <c r="C150"/>
  <c r="D150"/>
  <c r="E150"/>
  <c r="F150"/>
  <c r="G150"/>
  <c r="H150"/>
  <c r="I150"/>
  <c r="J150"/>
  <c r="K150"/>
  <c r="L150"/>
  <c r="M150"/>
  <c r="B151"/>
  <c r="C151"/>
  <c r="D151"/>
  <c r="E151"/>
  <c r="F151"/>
  <c r="G151"/>
  <c r="H151"/>
  <c r="I151"/>
  <c r="J151"/>
  <c r="K151"/>
  <c r="L151"/>
  <c r="M151"/>
  <c r="B152"/>
  <c r="C152"/>
  <c r="D152"/>
  <c r="E152"/>
  <c r="F152"/>
  <c r="G152"/>
  <c r="H152"/>
  <c r="I152"/>
  <c r="J152"/>
  <c r="K152"/>
  <c r="L152"/>
  <c r="M152"/>
  <c r="B153"/>
  <c r="C153"/>
  <c r="D153"/>
  <c r="E153"/>
  <c r="F153"/>
  <c r="G153"/>
  <c r="H153"/>
  <c r="I153"/>
  <c r="J153"/>
  <c r="K153"/>
  <c r="L153"/>
  <c r="M153"/>
  <c r="B154"/>
  <c r="C154"/>
  <c r="D154"/>
  <c r="E154"/>
  <c r="F154"/>
  <c r="G154"/>
  <c r="H154"/>
  <c r="I154"/>
  <c r="J154"/>
  <c r="K154"/>
  <c r="L154"/>
  <c r="M154"/>
  <c r="B155"/>
  <c r="C155"/>
  <c r="D155"/>
  <c r="E155"/>
  <c r="F155"/>
  <c r="G155"/>
  <c r="H155"/>
  <c r="I155"/>
  <c r="J155"/>
  <c r="K155"/>
  <c r="L155"/>
  <c r="M155"/>
  <c r="B156"/>
  <c r="C156"/>
  <c r="D156"/>
  <c r="E156"/>
  <c r="F156"/>
  <c r="G156"/>
  <c r="H156"/>
  <c r="I156"/>
  <c r="J156"/>
  <c r="K156"/>
  <c r="L156"/>
  <c r="M156"/>
  <c r="B157"/>
  <c r="C157"/>
  <c r="D157"/>
  <c r="E157"/>
  <c r="F157"/>
  <c r="G157"/>
  <c r="H157"/>
  <c r="I157"/>
  <c r="J157"/>
  <c r="K157"/>
  <c r="L157"/>
  <c r="M157"/>
  <c r="B158"/>
  <c r="C158"/>
  <c r="D158"/>
  <c r="E158"/>
  <c r="F158"/>
  <c r="G158"/>
  <c r="H158"/>
  <c r="I158"/>
  <c r="J158"/>
  <c r="K158"/>
  <c r="L158"/>
  <c r="M158"/>
  <c r="B159"/>
  <c r="C159"/>
  <c r="D159"/>
  <c r="E159"/>
  <c r="F159"/>
  <c r="G159"/>
  <c r="H159"/>
  <c r="I159"/>
  <c r="J159"/>
  <c r="K159"/>
  <c r="L159"/>
  <c r="M159"/>
  <c r="B160"/>
  <c r="C160"/>
  <c r="D160"/>
  <c r="E160"/>
  <c r="F160"/>
  <c r="G160"/>
  <c r="H160"/>
  <c r="I160"/>
  <c r="J160"/>
  <c r="K160"/>
  <c r="L160"/>
  <c r="M160"/>
  <c r="B161"/>
  <c r="C161"/>
  <c r="D161"/>
  <c r="E161"/>
  <c r="F161"/>
  <c r="G161"/>
  <c r="H161"/>
  <c r="I161"/>
  <c r="J161"/>
  <c r="K161"/>
  <c r="L161"/>
  <c r="M161"/>
  <c r="B162"/>
  <c r="C162"/>
  <c r="D162"/>
  <c r="E162"/>
  <c r="F162"/>
  <c r="G162"/>
  <c r="H162"/>
  <c r="I162"/>
  <c r="J162"/>
  <c r="K162"/>
  <c r="L162"/>
  <c r="M162"/>
  <c r="B163"/>
  <c r="C163"/>
  <c r="D163"/>
  <c r="E163"/>
  <c r="F163"/>
  <c r="G163"/>
  <c r="H163"/>
  <c r="I163"/>
  <c r="J163"/>
  <c r="K163"/>
  <c r="L163"/>
  <c r="M163"/>
  <c r="B164"/>
  <c r="C164"/>
  <c r="D164"/>
  <c r="E164"/>
  <c r="F164"/>
  <c r="G164"/>
  <c r="H164"/>
  <c r="I164"/>
  <c r="J164"/>
  <c r="K164"/>
  <c r="L164"/>
  <c r="M164"/>
  <c r="B165"/>
  <c r="C165"/>
  <c r="D165"/>
  <c r="E165"/>
  <c r="F165"/>
  <c r="G165"/>
  <c r="H165"/>
  <c r="I165"/>
  <c r="J165"/>
  <c r="K165"/>
  <c r="L165"/>
  <c r="M165"/>
  <c r="B166"/>
  <c r="C166"/>
  <c r="D166"/>
  <c r="E166"/>
  <c r="F166"/>
  <c r="G166"/>
  <c r="H166"/>
  <c r="I166"/>
  <c r="J166"/>
  <c r="K166"/>
  <c r="L166"/>
  <c r="M166"/>
  <c r="B167"/>
  <c r="C167"/>
  <c r="D167"/>
  <c r="E167"/>
  <c r="F167"/>
  <c r="G167"/>
  <c r="H167"/>
  <c r="I167"/>
  <c r="J167"/>
  <c r="K167"/>
  <c r="L167"/>
  <c r="M167"/>
  <c r="B168"/>
  <c r="C168"/>
  <c r="D168"/>
  <c r="E168"/>
  <c r="F168"/>
  <c r="G168"/>
  <c r="H168"/>
  <c r="I168"/>
  <c r="J168"/>
  <c r="K168"/>
  <c r="L168"/>
  <c r="M168"/>
  <c r="B169"/>
  <c r="C169"/>
  <c r="D169"/>
  <c r="E169"/>
  <c r="F169"/>
  <c r="G169"/>
  <c r="H169"/>
  <c r="I169"/>
  <c r="J169"/>
  <c r="K169"/>
  <c r="L169"/>
  <c r="M169"/>
  <c r="B170"/>
  <c r="C170"/>
  <c r="D170"/>
  <c r="E170"/>
  <c r="F170"/>
  <c r="G170"/>
  <c r="H170"/>
  <c r="I170"/>
  <c r="J170"/>
  <c r="K170"/>
  <c r="L170"/>
  <c r="M170"/>
  <c r="B171"/>
  <c r="C171"/>
  <c r="D171"/>
  <c r="E171"/>
  <c r="F171"/>
  <c r="G171"/>
  <c r="H171"/>
  <c r="I171"/>
  <c r="J171"/>
  <c r="K171"/>
  <c r="L171"/>
  <c r="M171"/>
  <c r="B172"/>
  <c r="C172"/>
  <c r="D172"/>
  <c r="E172"/>
  <c r="F172"/>
  <c r="G172"/>
  <c r="H172"/>
  <c r="I172"/>
  <c r="J172"/>
  <c r="K172"/>
  <c r="L172"/>
  <c r="M172"/>
  <c r="B173"/>
  <c r="C173"/>
  <c r="D173"/>
  <c r="E173"/>
  <c r="F173"/>
  <c r="G173"/>
  <c r="H173"/>
  <c r="I173"/>
  <c r="J173"/>
  <c r="K173"/>
  <c r="L173"/>
  <c r="M173"/>
  <c r="B174"/>
  <c r="C174"/>
  <c r="D174"/>
  <c r="E174"/>
  <c r="F174"/>
  <c r="G174"/>
  <c r="H174"/>
  <c r="I174"/>
  <c r="J174"/>
  <c r="K174"/>
  <c r="L174"/>
  <c r="M174"/>
  <c r="B175"/>
  <c r="C175"/>
  <c r="D175"/>
  <c r="E175"/>
  <c r="F175"/>
  <c r="G175"/>
  <c r="H175"/>
  <c r="I175"/>
  <c r="J175"/>
  <c r="K175"/>
  <c r="L175"/>
  <c r="M175"/>
  <c r="B176"/>
  <c r="C176"/>
  <c r="D176"/>
  <c r="E176"/>
  <c r="F176"/>
  <c r="G176"/>
  <c r="H176"/>
  <c r="I176"/>
  <c r="J176"/>
  <c r="K176"/>
  <c r="L176"/>
  <c r="M176"/>
  <c r="B177"/>
  <c r="C177"/>
  <c r="D177"/>
  <c r="E177"/>
  <c r="F177"/>
  <c r="G177"/>
  <c r="H177"/>
  <c r="I177"/>
  <c r="J177"/>
  <c r="K177"/>
  <c r="L177"/>
  <c r="M177"/>
  <c r="B178"/>
  <c r="C178"/>
  <c r="D178"/>
  <c r="E178"/>
  <c r="F178"/>
  <c r="G178"/>
  <c r="H178"/>
  <c r="I178"/>
  <c r="J178"/>
  <c r="K178"/>
  <c r="L178"/>
  <c r="M178"/>
  <c r="B179"/>
  <c r="C179"/>
  <c r="D179"/>
  <c r="E179"/>
  <c r="F179"/>
  <c r="G179"/>
  <c r="H179"/>
  <c r="I179"/>
  <c r="J179"/>
  <c r="K179"/>
  <c r="L179"/>
  <c r="M179"/>
  <c r="B180"/>
  <c r="C180"/>
  <c r="D180"/>
  <c r="E180"/>
  <c r="F180"/>
  <c r="G180"/>
  <c r="H180"/>
  <c r="I180"/>
  <c r="J180"/>
  <c r="K180"/>
  <c r="L180"/>
  <c r="M180"/>
  <c r="B181"/>
  <c r="C181"/>
  <c r="D181"/>
  <c r="E181"/>
  <c r="F181"/>
  <c r="G181"/>
  <c r="H181"/>
  <c r="I181"/>
  <c r="J181"/>
  <c r="K181"/>
  <c r="L181"/>
  <c r="M181"/>
  <c r="B182"/>
  <c r="C182"/>
  <c r="D182"/>
  <c r="E182"/>
  <c r="F182"/>
  <c r="G182"/>
  <c r="H182"/>
  <c r="I182"/>
  <c r="J182"/>
  <c r="K182"/>
  <c r="L182"/>
  <c r="M182"/>
  <c r="B183"/>
  <c r="C183"/>
  <c r="D183"/>
  <c r="E183"/>
  <c r="F183"/>
  <c r="G183"/>
  <c r="H183"/>
  <c r="I183"/>
  <c r="J183"/>
  <c r="K183"/>
  <c r="L183"/>
  <c r="M183"/>
  <c r="B184"/>
  <c r="C184"/>
  <c r="D184"/>
  <c r="E184"/>
  <c r="F184"/>
  <c r="G184"/>
  <c r="H184"/>
  <c r="I184"/>
  <c r="J184"/>
  <c r="K184"/>
  <c r="L184"/>
  <c r="M184"/>
  <c r="B185"/>
  <c r="C185"/>
  <c r="D185"/>
  <c r="E185"/>
  <c r="F185"/>
  <c r="G185"/>
  <c r="H185"/>
  <c r="I185"/>
  <c r="J185"/>
  <c r="K185"/>
  <c r="L185"/>
  <c r="M185"/>
  <c r="B186"/>
  <c r="C186"/>
  <c r="D186"/>
  <c r="E186"/>
  <c r="F186"/>
  <c r="G186"/>
  <c r="H186"/>
  <c r="I186"/>
  <c r="J186"/>
  <c r="K186"/>
  <c r="L186"/>
  <c r="M186"/>
  <c r="B187"/>
  <c r="C187"/>
  <c r="D187"/>
  <c r="E187"/>
  <c r="F187"/>
  <c r="G187"/>
  <c r="H187"/>
  <c r="I187"/>
  <c r="J187"/>
  <c r="K187"/>
  <c r="L187"/>
  <c r="M187"/>
  <c r="B188"/>
  <c r="C188"/>
  <c r="D188"/>
  <c r="E188"/>
  <c r="F188"/>
  <c r="G188"/>
  <c r="H188"/>
  <c r="I188"/>
  <c r="J188"/>
  <c r="K188"/>
  <c r="L188"/>
  <c r="M188"/>
  <c r="B189"/>
  <c r="C189"/>
  <c r="D189"/>
  <c r="E189"/>
  <c r="F189"/>
  <c r="G189"/>
  <c r="H189"/>
  <c r="I189"/>
  <c r="J189"/>
  <c r="K189"/>
  <c r="L189"/>
  <c r="M189"/>
  <c r="B190"/>
  <c r="C190"/>
  <c r="D190"/>
  <c r="E190"/>
  <c r="F190"/>
  <c r="G190"/>
  <c r="H190"/>
  <c r="I190"/>
  <c r="J190"/>
  <c r="K190"/>
  <c r="L190"/>
  <c r="M190"/>
  <c r="B191"/>
  <c r="C191"/>
  <c r="D191"/>
  <c r="E191"/>
  <c r="F191"/>
  <c r="G191"/>
  <c r="H191"/>
  <c r="I191"/>
  <c r="J191"/>
  <c r="K191"/>
  <c r="L191"/>
  <c r="M191"/>
  <c r="B192"/>
  <c r="C192"/>
  <c r="D192"/>
  <c r="E192"/>
  <c r="F192"/>
  <c r="G192"/>
  <c r="H192"/>
  <c r="I192"/>
  <c r="J192"/>
  <c r="K192"/>
  <c r="L192"/>
  <c r="M192"/>
  <c r="B193"/>
  <c r="C193"/>
  <c r="D193"/>
  <c r="E193"/>
  <c r="F193"/>
  <c r="G193"/>
  <c r="H193"/>
  <c r="I193"/>
  <c r="J193"/>
  <c r="K193"/>
  <c r="L193"/>
  <c r="M193"/>
  <c r="B194"/>
  <c r="C194"/>
  <c r="D194"/>
  <c r="E194"/>
  <c r="F194"/>
  <c r="G194"/>
  <c r="H194"/>
  <c r="I194"/>
  <c r="J194"/>
  <c r="K194"/>
  <c r="L194"/>
  <c r="M194"/>
  <c r="B195"/>
  <c r="C195"/>
  <c r="D195"/>
  <c r="E195"/>
  <c r="F195"/>
  <c r="G195"/>
  <c r="H195"/>
  <c r="I195"/>
  <c r="J195"/>
  <c r="K195"/>
  <c r="L195"/>
  <c r="M195"/>
  <c r="B196"/>
  <c r="C196"/>
  <c r="D196"/>
  <c r="E196"/>
  <c r="F196"/>
  <c r="G196"/>
  <c r="H196"/>
  <c r="I196"/>
  <c r="J196"/>
  <c r="K196"/>
  <c r="L196"/>
  <c r="M196"/>
  <c r="B197"/>
  <c r="C197"/>
  <c r="D197"/>
  <c r="E197"/>
  <c r="F197"/>
  <c r="G197"/>
  <c r="H197"/>
  <c r="I197"/>
  <c r="J197"/>
  <c r="K197"/>
  <c r="L197"/>
  <c r="M197"/>
  <c r="B198"/>
  <c r="C198"/>
  <c r="D198"/>
  <c r="E198"/>
  <c r="F198"/>
  <c r="G198"/>
  <c r="H198"/>
  <c r="I198"/>
  <c r="J198"/>
  <c r="K198"/>
  <c r="L198"/>
  <c r="M198"/>
  <c r="B199"/>
  <c r="C199"/>
  <c r="D199"/>
  <c r="E199"/>
  <c r="F199"/>
  <c r="G199"/>
  <c r="H199"/>
  <c r="I199"/>
  <c r="J199"/>
  <c r="K199"/>
  <c r="L199"/>
  <c r="M199"/>
  <c r="B200"/>
  <c r="C200"/>
  <c r="D200"/>
  <c r="E200"/>
  <c r="F200"/>
  <c r="G200"/>
  <c r="H200"/>
  <c r="I200"/>
  <c r="J200"/>
  <c r="K200"/>
  <c r="L200"/>
  <c r="M200"/>
  <c r="B201"/>
  <c r="C201"/>
  <c r="D201"/>
  <c r="E201"/>
  <c r="F201"/>
  <c r="G201"/>
  <c r="H201"/>
  <c r="I201"/>
  <c r="J201"/>
  <c r="K201"/>
  <c r="L201"/>
  <c r="M201"/>
  <c r="B202"/>
  <c r="C202"/>
  <c r="D202"/>
  <c r="E202"/>
  <c r="F202"/>
  <c r="G202"/>
  <c r="H202"/>
  <c r="I202"/>
  <c r="J202"/>
  <c r="K202"/>
  <c r="L202"/>
  <c r="M202"/>
  <c r="B203"/>
  <c r="C203"/>
  <c r="D203"/>
  <c r="E203"/>
  <c r="F203"/>
  <c r="G203"/>
  <c r="H203"/>
  <c r="I203"/>
  <c r="J203"/>
  <c r="K203"/>
  <c r="L203"/>
  <c r="M203"/>
  <c r="B204"/>
  <c r="C204"/>
  <c r="D204"/>
  <c r="E204"/>
  <c r="F204"/>
  <c r="G204"/>
  <c r="H204"/>
  <c r="I204"/>
  <c r="J204"/>
  <c r="K204"/>
  <c r="L204"/>
  <c r="M204"/>
  <c r="C5"/>
  <c r="D5"/>
  <c r="E5"/>
  <c r="F5"/>
  <c r="G5"/>
  <c r="H5"/>
  <c r="I5"/>
  <c r="J5"/>
  <c r="K5"/>
  <c r="L5"/>
  <c r="M5"/>
  <c r="B5"/>
  <c r="BV208" i="16"/>
  <c r="BU208"/>
  <c r="BU30"/>
  <c r="BV30"/>
  <c r="BU31"/>
  <c r="BV31"/>
  <c r="BU32"/>
  <c r="BV32"/>
  <c r="BU33"/>
  <c r="BV33"/>
  <c r="BU34"/>
  <c r="BV34"/>
  <c r="BU35"/>
  <c r="BV35"/>
  <c r="BU36"/>
  <c r="BV36"/>
  <c r="BU37"/>
  <c r="BV37"/>
  <c r="BU38"/>
  <c r="BV38"/>
  <c r="BU39"/>
  <c r="BV39"/>
  <c r="BU40"/>
  <c r="BV40"/>
  <c r="BU41"/>
  <c r="BV41"/>
  <c r="BU42"/>
  <c r="BV42"/>
  <c r="BU43"/>
  <c r="BV43"/>
  <c r="BU44"/>
  <c r="BV44"/>
  <c r="BU45"/>
  <c r="BV45"/>
  <c r="BU46"/>
  <c r="BV46"/>
  <c r="BU47"/>
  <c r="BV47"/>
  <c r="BU48"/>
  <c r="BV48"/>
  <c r="BU49"/>
  <c r="BV49"/>
  <c r="BU50"/>
  <c r="BV50"/>
  <c r="BU51"/>
  <c r="BV51"/>
  <c r="BU52"/>
  <c r="BV52"/>
  <c r="BU53"/>
  <c r="BV53"/>
  <c r="BU54"/>
  <c r="BV54"/>
  <c r="BU55"/>
  <c r="BV55"/>
  <c r="BU56"/>
  <c r="BV56"/>
  <c r="BU57"/>
  <c r="BV57"/>
  <c r="BU58"/>
  <c r="BV58"/>
  <c r="BU59"/>
  <c r="BV59"/>
  <c r="BU60"/>
  <c r="BV60"/>
  <c r="BU61"/>
  <c r="BV61"/>
  <c r="BU62"/>
  <c r="BV62"/>
  <c r="BU63"/>
  <c r="BV63"/>
  <c r="BU64"/>
  <c r="BV64"/>
  <c r="BU65"/>
  <c r="BV65"/>
  <c r="BU66"/>
  <c r="BV66"/>
  <c r="BU67"/>
  <c r="BV67"/>
  <c r="BU68"/>
  <c r="BV68"/>
  <c r="BU69"/>
  <c r="BV69"/>
  <c r="BU70"/>
  <c r="BV70"/>
  <c r="BU71"/>
  <c r="BV71"/>
  <c r="BU72"/>
  <c r="BV72"/>
  <c r="BU73"/>
  <c r="BV73"/>
  <c r="BU74"/>
  <c r="BV74"/>
  <c r="BU75"/>
  <c r="BV75"/>
  <c r="BU76"/>
  <c r="BV76"/>
  <c r="BU77"/>
  <c r="BV77"/>
  <c r="BU78"/>
  <c r="BV78"/>
  <c r="BU79"/>
  <c r="BV79"/>
  <c r="BU80"/>
  <c r="BV80"/>
  <c r="BU81"/>
  <c r="BV81"/>
  <c r="BU82"/>
  <c r="BV82"/>
  <c r="BU83"/>
  <c r="BV83"/>
  <c r="BU84"/>
  <c r="BV84"/>
  <c r="BU85"/>
  <c r="BV85"/>
  <c r="BU86"/>
  <c r="BV86"/>
  <c r="BU87"/>
  <c r="BV87"/>
  <c r="BU88"/>
  <c r="BV88"/>
  <c r="BU89"/>
  <c r="BV89"/>
  <c r="BU90"/>
  <c r="BV90"/>
  <c r="BU91"/>
  <c r="BV91"/>
  <c r="BU92"/>
  <c r="BV92"/>
  <c r="BU93"/>
  <c r="BV93"/>
  <c r="BU94"/>
  <c r="BV94"/>
  <c r="BU95"/>
  <c r="BV95"/>
  <c r="BU96"/>
  <c r="BV96"/>
  <c r="BU97"/>
  <c r="BV97"/>
  <c r="BU98"/>
  <c r="BV98"/>
  <c r="BU99"/>
  <c r="BV99"/>
  <c r="BU100"/>
  <c r="BV100"/>
  <c r="BU101"/>
  <c r="BV101"/>
  <c r="BU102"/>
  <c r="BV102"/>
  <c r="BU103"/>
  <c r="BV103"/>
  <c r="BU104"/>
  <c r="BV104"/>
  <c r="BU105"/>
  <c r="BV105"/>
  <c r="BU106"/>
  <c r="BV106"/>
  <c r="BU107"/>
  <c r="BV107"/>
  <c r="BU108"/>
  <c r="BV108"/>
  <c r="BU109"/>
  <c r="BV109"/>
  <c r="BU110"/>
  <c r="BV110"/>
  <c r="BU111"/>
  <c r="BV111"/>
  <c r="BU112"/>
  <c r="BV112"/>
  <c r="BU113"/>
  <c r="BV113"/>
  <c r="BU114"/>
  <c r="BV114"/>
  <c r="BU115"/>
  <c r="BV115"/>
  <c r="BU116"/>
  <c r="BV116"/>
  <c r="BU117"/>
  <c r="BV117"/>
  <c r="BU118"/>
  <c r="BV118"/>
  <c r="BU119"/>
  <c r="BV119"/>
  <c r="BU120"/>
  <c r="BV120"/>
  <c r="BU121"/>
  <c r="BV121"/>
  <c r="BU122"/>
  <c r="BV122"/>
  <c r="BU123"/>
  <c r="BV123"/>
  <c r="BU124"/>
  <c r="BV124"/>
  <c r="BU125"/>
  <c r="BV125"/>
  <c r="BU126"/>
  <c r="BV126"/>
  <c r="BU127"/>
  <c r="BV127"/>
  <c r="BU128"/>
  <c r="BV128"/>
  <c r="BU129"/>
  <c r="BV129"/>
  <c r="BU130"/>
  <c r="BV130"/>
  <c r="BU131"/>
  <c r="BV131"/>
  <c r="BU132"/>
  <c r="BV132"/>
  <c r="BU133"/>
  <c r="BV133"/>
  <c r="BU134"/>
  <c r="BV134"/>
  <c r="BU135"/>
  <c r="BV135"/>
  <c r="BU136"/>
  <c r="BV136"/>
  <c r="BU137"/>
  <c r="BV137"/>
  <c r="BU138"/>
  <c r="BV138"/>
  <c r="BU139"/>
  <c r="BV139"/>
  <c r="BU140"/>
  <c r="BV140"/>
  <c r="BU141"/>
  <c r="BV141"/>
  <c r="BU142"/>
  <c r="BV142"/>
  <c r="BU143"/>
  <c r="BV143"/>
  <c r="BU144"/>
  <c r="BV144"/>
  <c r="BU145"/>
  <c r="BV145"/>
  <c r="BU146"/>
  <c r="BV146"/>
  <c r="BU147"/>
  <c r="BV147"/>
  <c r="BU148"/>
  <c r="BV148"/>
  <c r="BU149"/>
  <c r="BV149"/>
  <c r="BU150"/>
  <c r="BV150"/>
  <c r="BU151"/>
  <c r="BV151"/>
  <c r="BU152"/>
  <c r="BV152"/>
  <c r="BU153"/>
  <c r="BV153"/>
  <c r="BU154"/>
  <c r="BV154"/>
  <c r="BU155"/>
  <c r="BV155"/>
  <c r="BU156"/>
  <c r="BV156"/>
  <c r="BU157"/>
  <c r="BV157"/>
  <c r="BU158"/>
  <c r="BV158"/>
  <c r="BU159"/>
  <c r="BV159"/>
  <c r="BU160"/>
  <c r="BV160"/>
  <c r="BU161"/>
  <c r="BV161"/>
  <c r="BU162"/>
  <c r="BV162"/>
  <c r="BU163"/>
  <c r="BV163"/>
  <c r="BU164"/>
  <c r="BV164"/>
  <c r="BU165"/>
  <c r="BV165"/>
  <c r="BU166"/>
  <c r="BV166"/>
  <c r="BU167"/>
  <c r="BV167"/>
  <c r="BU168"/>
  <c r="BV168"/>
  <c r="BU169"/>
  <c r="BV169"/>
  <c r="BU170"/>
  <c r="BV170"/>
  <c r="BU171"/>
  <c r="BV171"/>
  <c r="BU172"/>
  <c r="BV172"/>
  <c r="BU173"/>
  <c r="BV173"/>
  <c r="BU174"/>
  <c r="BV174"/>
  <c r="BU175"/>
  <c r="BV175"/>
  <c r="BU176"/>
  <c r="BV176"/>
  <c r="BU177"/>
  <c r="BV177"/>
  <c r="BU178"/>
  <c r="BV178"/>
  <c r="BU179"/>
  <c r="BV179"/>
  <c r="BU180"/>
  <c r="BV180"/>
  <c r="BU181"/>
  <c r="BV181"/>
  <c r="BU182"/>
  <c r="BV182"/>
  <c r="BU183"/>
  <c r="BV183"/>
  <c r="BU184"/>
  <c r="BV184"/>
  <c r="BU185"/>
  <c r="BV185"/>
  <c r="BU186"/>
  <c r="BV186"/>
  <c r="BU187"/>
  <c r="BV187"/>
  <c r="BU188"/>
  <c r="BV188"/>
  <c r="BU189"/>
  <c r="BV189"/>
  <c r="BU190"/>
  <c r="BV190"/>
  <c r="BU191"/>
  <c r="BV191"/>
  <c r="BU192"/>
  <c r="BV192"/>
  <c r="BU193"/>
  <c r="BV193"/>
  <c r="BU194"/>
  <c r="BV194"/>
  <c r="BU195"/>
  <c r="BV195"/>
  <c r="BU196"/>
  <c r="BV196"/>
  <c r="BU197"/>
  <c r="BV197"/>
  <c r="BU198"/>
  <c r="BV198"/>
  <c r="BU199"/>
  <c r="BV199"/>
  <c r="BU200"/>
  <c r="BV200"/>
  <c r="BU201"/>
  <c r="BV201"/>
  <c r="BU202"/>
  <c r="BV202"/>
  <c r="BU203"/>
  <c r="BV203"/>
  <c r="BU204"/>
  <c r="BV204"/>
  <c r="BU205"/>
  <c r="BV205"/>
  <c r="BV7"/>
  <c r="BV8"/>
  <c r="BV9"/>
  <c r="BV10"/>
  <c r="BV11"/>
  <c r="BV12"/>
  <c r="BV13"/>
  <c r="BV14"/>
  <c r="BV15"/>
  <c r="BV16"/>
  <c r="BV17"/>
  <c r="BV18"/>
  <c r="BV19"/>
  <c r="BV20"/>
  <c r="BV21"/>
  <c r="BV22"/>
  <c r="BV23"/>
  <c r="BV24"/>
  <c r="BV25"/>
  <c r="BV26"/>
  <c r="BV27"/>
  <c r="BV28"/>
  <c r="BV29"/>
  <c r="BV6"/>
  <c r="M205" i="21" l="1"/>
  <c r="E134" i="20"/>
  <c r="E135"/>
  <c r="N6" i="21"/>
  <c r="N138"/>
  <c r="N203"/>
  <c r="N70"/>
  <c r="N108"/>
  <c r="N72"/>
  <c r="N170"/>
  <c r="N40"/>
  <c r="N187"/>
  <c r="N124"/>
  <c r="N56"/>
  <c r="N154"/>
  <c r="N92"/>
  <c r="N24"/>
  <c r="N195"/>
  <c r="N162"/>
  <c r="N132"/>
  <c r="N100"/>
  <c r="N64"/>
  <c r="N32"/>
  <c r="N179"/>
  <c r="N146"/>
  <c r="N116"/>
  <c r="N84"/>
  <c r="N50"/>
  <c r="N16"/>
  <c r="N199"/>
  <c r="N183"/>
  <c r="N166"/>
  <c r="N150"/>
  <c r="N134"/>
  <c r="N120"/>
  <c r="N104"/>
  <c r="N88"/>
  <c r="N66"/>
  <c r="N52"/>
  <c r="N36"/>
  <c r="N20"/>
  <c r="N191"/>
  <c r="N174"/>
  <c r="N158"/>
  <c r="N142"/>
  <c r="N128"/>
  <c r="N110"/>
  <c r="N96"/>
  <c r="N76"/>
  <c r="N58"/>
  <c r="N44"/>
  <c r="N28"/>
  <c r="N12"/>
  <c r="N201"/>
  <c r="N193"/>
  <c r="N185"/>
  <c r="N177"/>
  <c r="N168"/>
  <c r="N160"/>
  <c r="N152"/>
  <c r="N144"/>
  <c r="N136"/>
  <c r="N130"/>
  <c r="N122"/>
  <c r="N114"/>
  <c r="N112"/>
  <c r="N106"/>
  <c r="N98"/>
  <c r="N90"/>
  <c r="N82"/>
  <c r="N80"/>
  <c r="N78"/>
  <c r="N68"/>
  <c r="N62"/>
  <c r="N60"/>
  <c r="N54"/>
  <c r="N48"/>
  <c r="N46"/>
  <c r="N38"/>
  <c r="N30"/>
  <c r="N22"/>
  <c r="N14"/>
  <c r="N197"/>
  <c r="N189"/>
  <c r="N181"/>
  <c r="N172"/>
  <c r="N164"/>
  <c r="N156"/>
  <c r="N148"/>
  <c r="N140"/>
  <c r="N126"/>
  <c r="N118"/>
  <c r="N102"/>
  <c r="N94"/>
  <c r="N86"/>
  <c r="N74"/>
  <c r="N42"/>
  <c r="N34"/>
  <c r="N26"/>
  <c r="N18"/>
  <c r="N10"/>
  <c r="N8"/>
  <c r="N202"/>
  <c r="N198"/>
  <c r="N194"/>
  <c r="N190"/>
  <c r="N186"/>
  <c r="N182"/>
  <c r="N178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N17"/>
  <c r="N13"/>
  <c r="N9"/>
  <c r="N204"/>
  <c r="N200"/>
  <c r="N196"/>
  <c r="N192"/>
  <c r="N188"/>
  <c r="N184"/>
  <c r="N180"/>
  <c r="N176"/>
  <c r="N163"/>
  <c r="N159"/>
  <c r="N155"/>
  <c r="N151"/>
  <c r="N147"/>
  <c r="N143"/>
  <c r="N139"/>
  <c r="N135"/>
  <c r="N131"/>
  <c r="N127"/>
  <c r="N123"/>
  <c r="N119"/>
  <c r="N115"/>
  <c r="N111"/>
  <c r="N107"/>
  <c r="N103"/>
  <c r="N99"/>
  <c r="N95"/>
  <c r="N91"/>
  <c r="N87"/>
  <c r="N83"/>
  <c r="N79"/>
  <c r="N75"/>
  <c r="N71"/>
  <c r="N67"/>
  <c r="N63"/>
  <c r="N59"/>
  <c r="N55"/>
  <c r="N51"/>
  <c r="N47"/>
  <c r="N43"/>
  <c r="N39"/>
  <c r="N35"/>
  <c r="N31"/>
  <c r="N27"/>
  <c r="N23"/>
  <c r="N19"/>
  <c r="N15"/>
  <c r="N11"/>
  <c r="N7"/>
  <c r="N173"/>
  <c r="N169"/>
  <c r="N175"/>
  <c r="N171"/>
  <c r="N167"/>
  <c r="N5"/>
  <c r="BV206" i="16"/>
  <c r="BV211" s="1"/>
  <c r="BV207"/>
  <c r="BC273"/>
  <c r="BB270"/>
  <c r="BC270" s="1"/>
  <c r="BB269"/>
  <c r="BC269" s="1"/>
  <c r="BB268"/>
  <c r="BC268" s="1"/>
  <c r="BB267"/>
  <c r="BC267" s="1"/>
  <c r="BB266"/>
  <c r="BC266" s="1"/>
  <c r="BB265"/>
  <c r="BC265" s="1"/>
  <c r="BB264"/>
  <c r="BC264" s="1"/>
  <c r="BB263"/>
  <c r="BC263" s="1"/>
  <c r="BB262"/>
  <c r="BC262" s="1"/>
  <c r="BB261"/>
  <c r="BC261" s="1"/>
  <c r="BB260"/>
  <c r="BC260" s="1"/>
  <c r="BB259"/>
  <c r="BC259" s="1"/>
  <c r="BB258"/>
  <c r="BC258" s="1"/>
  <c r="BB257"/>
  <c r="BC257" s="1"/>
  <c r="BB256"/>
  <c r="BC256" s="1"/>
  <c r="BB255"/>
  <c r="BC255" s="1"/>
  <c r="BB254"/>
  <c r="BC254" s="1"/>
  <c r="BB253"/>
  <c r="BC253" s="1"/>
  <c r="BB252"/>
  <c r="BC252" s="1"/>
  <c r="BB251"/>
  <c r="BC251" s="1"/>
  <c r="BB250"/>
  <c r="BC250" s="1"/>
  <c r="BB249"/>
  <c r="BC249" s="1"/>
  <c r="BB248"/>
  <c r="BC248" s="1"/>
  <c r="BB247"/>
  <c r="BC247" s="1"/>
  <c r="BB246"/>
  <c r="BC246" s="1"/>
  <c r="BB245"/>
  <c r="BC245" s="1"/>
  <c r="BB244"/>
  <c r="BC244" s="1"/>
  <c r="BB243"/>
  <c r="BC243" s="1"/>
  <c r="BB242"/>
  <c r="BC242" s="1"/>
  <c r="BB241"/>
  <c r="BC241" s="1"/>
  <c r="BB240"/>
  <c r="BC240" s="1"/>
  <c r="BB239"/>
  <c r="BC239" s="1"/>
  <c r="BB238"/>
  <c r="BC238" s="1"/>
  <c r="BB237"/>
  <c r="BC237" s="1"/>
  <c r="BB236"/>
  <c r="BC236" s="1"/>
  <c r="BB235"/>
  <c r="BC235" s="1"/>
  <c r="BB234"/>
  <c r="BC234" s="1"/>
  <c r="BB233"/>
  <c r="BC233" s="1"/>
  <c r="BB232"/>
  <c r="BC232" s="1"/>
  <c r="BB231"/>
  <c r="BC231" s="1"/>
  <c r="BB230"/>
  <c r="BC230" s="1"/>
  <c r="BB229"/>
  <c r="BC229" s="1"/>
  <c r="BB228"/>
  <c r="BC228" s="1"/>
  <c r="BB227"/>
  <c r="BC227" s="1"/>
  <c r="BB226"/>
  <c r="BC226" s="1"/>
  <c r="BB225"/>
  <c r="BC225" s="1"/>
  <c r="BB224"/>
  <c r="BC224" s="1"/>
  <c r="BB223"/>
  <c r="BC223" s="1"/>
  <c r="BB222"/>
  <c r="BC222" s="1"/>
  <c r="BB221"/>
  <c r="BC221" s="1"/>
  <c r="BB220"/>
  <c r="BC220" s="1"/>
  <c r="BB219"/>
  <c r="BC219" s="1"/>
  <c r="BB218"/>
  <c r="BC218" s="1"/>
  <c r="BB217"/>
  <c r="BC217" s="1"/>
  <c r="BB216"/>
  <c r="BC216" s="1"/>
  <c r="BB215"/>
  <c r="BC215" s="1"/>
  <c r="BB214"/>
  <c r="BC214" s="1"/>
  <c r="BB213"/>
  <c r="BC213" s="1"/>
  <c r="BB212"/>
  <c r="BC212" s="1"/>
  <c r="BB211"/>
  <c r="BC211" s="1"/>
  <c r="BB210"/>
  <c r="BC210" s="1"/>
  <c r="BB209"/>
  <c r="BC209" s="1"/>
  <c r="BB208"/>
  <c r="BC208" s="1"/>
  <c r="BB207"/>
  <c r="BC207" s="1"/>
  <c r="BB206"/>
  <c r="BC206" s="1"/>
  <c r="BB205"/>
  <c r="BC205" s="1"/>
  <c r="BB204"/>
  <c r="BC204" s="1"/>
  <c r="BB203"/>
  <c r="BC203" s="1"/>
  <c r="BB202"/>
  <c r="BC202" s="1"/>
  <c r="BB201"/>
  <c r="BC201" s="1"/>
  <c r="BB200"/>
  <c r="BC200" s="1"/>
  <c r="BB199"/>
  <c r="BC199" s="1"/>
  <c r="BB198"/>
  <c r="BC198" s="1"/>
  <c r="BB197"/>
  <c r="BC197" s="1"/>
  <c r="BB196"/>
  <c r="BC196" s="1"/>
  <c r="BB195"/>
  <c r="BC195" s="1"/>
  <c r="BB194"/>
  <c r="BC194" s="1"/>
  <c r="BB193"/>
  <c r="BC193" s="1"/>
  <c r="BB192"/>
  <c r="BC192" s="1"/>
  <c r="BB191"/>
  <c r="BC191" s="1"/>
  <c r="BB190"/>
  <c r="BC190" s="1"/>
  <c r="BB189"/>
  <c r="BC189" s="1"/>
  <c r="BB188"/>
  <c r="BC188" s="1"/>
  <c r="BB187"/>
  <c r="BC187" s="1"/>
  <c r="BB186"/>
  <c r="BC186" s="1"/>
  <c r="BB185"/>
  <c r="BC185" s="1"/>
  <c r="BB184"/>
  <c r="BC184" s="1"/>
  <c r="BB183"/>
  <c r="BC183" s="1"/>
  <c r="BB182"/>
  <c r="BC182" s="1"/>
  <c r="BB181"/>
  <c r="BC181" s="1"/>
  <c r="BB180"/>
  <c r="BC180" s="1"/>
  <c r="BB179"/>
  <c r="BC179" s="1"/>
  <c r="BB178"/>
  <c r="BC178" s="1"/>
  <c r="BB177"/>
  <c r="BC177" s="1"/>
  <c r="BB176"/>
  <c r="BC176" s="1"/>
  <c r="BB175"/>
  <c r="BC175" s="1"/>
  <c r="BB174"/>
  <c r="BC174" s="1"/>
  <c r="BB173"/>
  <c r="BC173" s="1"/>
  <c r="BB172"/>
  <c r="BC172" s="1"/>
  <c r="BB171"/>
  <c r="BC171" s="1"/>
  <c r="BB170"/>
  <c r="BC170" s="1"/>
  <c r="BB169"/>
  <c r="BC169" s="1"/>
  <c r="BB168"/>
  <c r="BC168" s="1"/>
  <c r="BB167"/>
  <c r="BC167" s="1"/>
  <c r="BB166"/>
  <c r="BC166" s="1"/>
  <c r="BB165"/>
  <c r="BC165" s="1"/>
  <c r="BB164"/>
  <c r="BC164" s="1"/>
  <c r="BB163"/>
  <c r="BC163" s="1"/>
  <c r="BB162"/>
  <c r="BC162" s="1"/>
  <c r="BB161"/>
  <c r="BC161" s="1"/>
  <c r="BB160"/>
  <c r="BC160" s="1"/>
  <c r="BB159"/>
  <c r="BC159" s="1"/>
  <c r="BB158"/>
  <c r="BC158" s="1"/>
  <c r="BB157"/>
  <c r="BC157" s="1"/>
  <c r="BB156"/>
  <c r="BC156" s="1"/>
  <c r="BB155"/>
  <c r="BC155" s="1"/>
  <c r="BB154"/>
  <c r="BC154" s="1"/>
  <c r="BB153"/>
  <c r="BC153" s="1"/>
  <c r="BB152"/>
  <c r="BC152" s="1"/>
  <c r="BB151"/>
  <c r="BC151" s="1"/>
  <c r="BB150"/>
  <c r="BC150" s="1"/>
  <c r="BB149"/>
  <c r="BC149" s="1"/>
  <c r="BB148"/>
  <c r="BC148" s="1"/>
  <c r="BB147"/>
  <c r="BC147" s="1"/>
  <c r="BB146"/>
  <c r="BC146" s="1"/>
  <c r="BB145"/>
  <c r="BC145" s="1"/>
  <c r="BB144"/>
  <c r="BC144" s="1"/>
  <c r="BB143"/>
  <c r="BC143" s="1"/>
  <c r="BB142"/>
  <c r="BC142" s="1"/>
  <c r="BB141"/>
  <c r="BC141" s="1"/>
  <c r="BB140"/>
  <c r="BC140" s="1"/>
  <c r="BB139"/>
  <c r="BC139" s="1"/>
  <c r="BB138"/>
  <c r="BC138" s="1"/>
  <c r="BB137"/>
  <c r="BC137" s="1"/>
  <c r="BB136"/>
  <c r="BC136" s="1"/>
  <c r="BB135"/>
  <c r="BC135" s="1"/>
  <c r="BB134"/>
  <c r="BC134" s="1"/>
  <c r="BB133"/>
  <c r="BC133" s="1"/>
  <c r="BB132"/>
  <c r="BC132" s="1"/>
  <c r="BB131"/>
  <c r="BC131" s="1"/>
  <c r="BB130"/>
  <c r="BC130" s="1"/>
  <c r="BB129"/>
  <c r="BC129" s="1"/>
  <c r="BB128"/>
  <c r="BC128" s="1"/>
  <c r="BB127"/>
  <c r="BC127" s="1"/>
  <c r="BB126"/>
  <c r="BC126" s="1"/>
  <c r="BB125"/>
  <c r="BC125" s="1"/>
  <c r="BB124"/>
  <c r="BC124" s="1"/>
  <c r="BB123"/>
  <c r="BC123" s="1"/>
  <c r="BB122"/>
  <c r="BC122" s="1"/>
  <c r="BB121"/>
  <c r="BC121" s="1"/>
  <c r="BB120"/>
  <c r="BC120" s="1"/>
  <c r="BB119"/>
  <c r="BC119" s="1"/>
  <c r="BB118"/>
  <c r="BC118" s="1"/>
  <c r="BB117"/>
  <c r="BC117" s="1"/>
  <c r="BB116"/>
  <c r="BC116" s="1"/>
  <c r="BB115"/>
  <c r="BC115" s="1"/>
  <c r="BB114"/>
  <c r="BC114" s="1"/>
  <c r="BB113"/>
  <c r="BC113" s="1"/>
  <c r="BB112"/>
  <c r="BC112" s="1"/>
  <c r="BB111"/>
  <c r="BC111" s="1"/>
  <c r="BB110"/>
  <c r="BC110" s="1"/>
  <c r="BB109"/>
  <c r="BC109" s="1"/>
  <c r="BB108"/>
  <c r="BC108" s="1"/>
  <c r="BB107"/>
  <c r="BC107" s="1"/>
  <c r="BB106"/>
  <c r="BC106" s="1"/>
  <c r="BB105"/>
  <c r="BC105" s="1"/>
  <c r="BB104"/>
  <c r="BC104" s="1"/>
  <c r="BB103"/>
  <c r="BC103" s="1"/>
  <c r="BB102"/>
  <c r="BC102" s="1"/>
  <c r="BB101"/>
  <c r="BC101" s="1"/>
  <c r="BB100"/>
  <c r="BC100" s="1"/>
  <c r="BB99"/>
  <c r="BC99" s="1"/>
  <c r="BB98"/>
  <c r="BC98" s="1"/>
  <c r="BB97"/>
  <c r="BC97" s="1"/>
  <c r="BB96"/>
  <c r="BC96" s="1"/>
  <c r="BB95"/>
  <c r="BC95" s="1"/>
  <c r="BB94"/>
  <c r="BC94" s="1"/>
  <c r="BB93"/>
  <c r="BC93" s="1"/>
  <c r="BB92"/>
  <c r="BC92" s="1"/>
  <c r="BB91"/>
  <c r="BC91" s="1"/>
  <c r="BB90"/>
  <c r="BC90" s="1"/>
  <c r="BB89"/>
  <c r="BC89" s="1"/>
  <c r="BB88"/>
  <c r="BC88" s="1"/>
  <c r="BB87"/>
  <c r="BC87" s="1"/>
  <c r="BB86"/>
  <c r="BC86" s="1"/>
  <c r="BB85"/>
  <c r="BC85" s="1"/>
  <c r="BB84"/>
  <c r="BC84" s="1"/>
  <c r="BB83"/>
  <c r="BC83" s="1"/>
  <c r="BB82"/>
  <c r="BC82" s="1"/>
  <c r="BB81"/>
  <c r="BC81" s="1"/>
  <c r="BB80"/>
  <c r="BC80" s="1"/>
  <c r="BB79"/>
  <c r="BC79" s="1"/>
  <c r="BB78"/>
  <c r="BC78" s="1"/>
  <c r="BB77"/>
  <c r="BC77" s="1"/>
  <c r="BB76"/>
  <c r="BC76" s="1"/>
  <c r="BB75"/>
  <c r="BC75" s="1"/>
  <c r="BB74"/>
  <c r="BC74" s="1"/>
  <c r="BB73"/>
  <c r="BC73" s="1"/>
  <c r="BB72"/>
  <c r="BC72" s="1"/>
  <c r="BB71"/>
  <c r="BC71" s="1"/>
  <c r="M206" i="21"/>
  <c r="M208" l="1"/>
  <c r="N205"/>
  <c r="M207"/>
  <c r="E139" i="20"/>
  <c r="N207" i="21"/>
  <c r="N208"/>
  <c r="E137" i="20"/>
  <c r="BV209" i="16"/>
  <c r="BV212" s="1"/>
  <c r="BC271"/>
  <c r="BC276" s="1"/>
  <c r="BC272"/>
  <c r="K39" i="19"/>
  <c r="K24"/>
  <c r="K25"/>
  <c r="K26"/>
  <c r="K27"/>
  <c r="K28"/>
  <c r="K29"/>
  <c r="K30"/>
  <c r="K31"/>
  <c r="K32"/>
  <c r="K33"/>
  <c r="K34"/>
  <c r="K35"/>
  <c r="K36"/>
  <c r="K37"/>
  <c r="K38"/>
  <c r="K23"/>
  <c r="J39"/>
  <c r="J24"/>
  <c r="J25"/>
  <c r="J26"/>
  <c r="J27"/>
  <c r="J28"/>
  <c r="J29"/>
  <c r="J30"/>
  <c r="J31"/>
  <c r="J32"/>
  <c r="J33"/>
  <c r="J34"/>
  <c r="J35"/>
  <c r="J36"/>
  <c r="J37"/>
  <c r="J38"/>
  <c r="J23"/>
  <c r="I24"/>
  <c r="I25"/>
  <c r="I26"/>
  <c r="I27"/>
  <c r="I28"/>
  <c r="I29"/>
  <c r="I30"/>
  <c r="I31"/>
  <c r="I32"/>
  <c r="I33"/>
  <c r="I34"/>
  <c r="I35"/>
  <c r="I36"/>
  <c r="I37"/>
  <c r="I38"/>
  <c r="I39"/>
  <c r="I23"/>
  <c r="BU7" i="16"/>
  <c r="BU8"/>
  <c r="BU9"/>
  <c r="BU10"/>
  <c r="BU11"/>
  <c r="BU12"/>
  <c r="BU13"/>
  <c r="BU14"/>
  <c r="BU15"/>
  <c r="BU16"/>
  <c r="BU17"/>
  <c r="BU18"/>
  <c r="BU19"/>
  <c r="BU20"/>
  <c r="BU21"/>
  <c r="BU22"/>
  <c r="BU23"/>
  <c r="BU24"/>
  <c r="BU25"/>
  <c r="BU26"/>
  <c r="BU27"/>
  <c r="BU28"/>
  <c r="BU29"/>
  <c r="BU6"/>
  <c r="N206" i="21"/>
  <c r="M210" l="1"/>
  <c r="M212"/>
  <c r="E140" i="20"/>
  <c r="E141" s="1"/>
  <c r="E142" s="1"/>
  <c r="E143" s="1"/>
  <c r="E144" s="1"/>
  <c r="E145" s="1"/>
  <c r="E146" s="1"/>
  <c r="E147" s="1"/>
  <c r="E148" s="1"/>
  <c r="E149" s="1"/>
  <c r="N212" i="21"/>
  <c r="N210"/>
  <c r="BV213" i="16"/>
  <c r="BV214" s="1"/>
  <c r="BV215" s="1"/>
  <c r="BV216" s="1"/>
  <c r="BV217" s="1"/>
  <c r="BV218" s="1"/>
  <c r="BV219" s="1"/>
  <c r="BV220" s="1"/>
  <c r="BV221" s="1"/>
  <c r="BV222" s="1"/>
  <c r="BV223" s="1"/>
  <c r="BV224" s="1"/>
  <c r="BV225" s="1"/>
  <c r="BU206"/>
  <c r="BU211" s="1"/>
  <c r="BU207"/>
  <c r="BC274"/>
  <c r="BC277" s="1"/>
  <c r="G2" i="13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B225" i="19"/>
  <c r="B224"/>
  <c r="B223"/>
  <c r="B228" s="1"/>
  <c r="B209" i="18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7"/>
  <c r="M213" i="21" l="1"/>
  <c r="M214" s="1"/>
  <c r="M215" s="1"/>
  <c r="M216" s="1"/>
  <c r="M217" s="1"/>
  <c r="M218" s="1"/>
  <c r="M219" s="1"/>
  <c r="M220" s="1"/>
  <c r="M221" s="1"/>
  <c r="M222" s="1"/>
  <c r="M223" s="1"/>
  <c r="M224" s="1"/>
  <c r="M225" s="1"/>
  <c r="M226" s="1"/>
  <c r="D453" a="1"/>
  <c r="F139" i="20" a="1"/>
  <c r="F140" s="1"/>
  <c r="N213" i="21"/>
  <c r="N214" s="1"/>
  <c r="N215" s="1"/>
  <c r="N216" s="1"/>
  <c r="N217" s="1"/>
  <c r="N218" s="1"/>
  <c r="N219" s="1"/>
  <c r="N220" s="1"/>
  <c r="N221" s="1"/>
  <c r="N222" s="1"/>
  <c r="N223" s="1"/>
  <c r="N224" s="1"/>
  <c r="N225" s="1"/>
  <c r="N226" s="1"/>
  <c r="BX211" i="16" a="1"/>
  <c r="BU209"/>
  <c r="BU212" s="1"/>
  <c r="BU213" s="1"/>
  <c r="BU214" s="1"/>
  <c r="BU215" s="1"/>
  <c r="BU216" s="1"/>
  <c r="BU217" s="1"/>
  <c r="BU218" s="1"/>
  <c r="BU219" s="1"/>
  <c r="BU220" s="1"/>
  <c r="BU221" s="1"/>
  <c r="BU222" s="1"/>
  <c r="BU223" s="1"/>
  <c r="BU224" s="1"/>
  <c r="BU225" s="1"/>
  <c r="BC278"/>
  <c r="BC279" s="1"/>
  <c r="BC280" s="1"/>
  <c r="BC281" s="1"/>
  <c r="BC282" s="1"/>
  <c r="BC283" s="1"/>
  <c r="BC284" s="1"/>
  <c r="BC285" s="1"/>
  <c r="BC286" s="1"/>
  <c r="BC287" s="1"/>
  <c r="BC288" s="1"/>
  <c r="BC289" s="1"/>
  <c r="BC290" s="1"/>
  <c r="B226" i="19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07" i="18"/>
  <c r="B212" s="1"/>
  <c r="B208"/>
  <c r="H308" i="6"/>
  <c r="H309" s="1"/>
  <c r="H307"/>
  <c r="H306"/>
  <c r="G311" s="1"/>
  <c r="O212" i="21" l="1" a="1"/>
  <c r="O213" s="1"/>
  <c r="E453" a="1"/>
  <c r="D465"/>
  <c r="D459"/>
  <c r="D466"/>
  <c r="D464"/>
  <c r="D462"/>
  <c r="D460"/>
  <c r="D458"/>
  <c r="D456"/>
  <c r="D454"/>
  <c r="D467"/>
  <c r="D463"/>
  <c r="D461"/>
  <c r="D457"/>
  <c r="D455"/>
  <c r="D453"/>
  <c r="F148" i="20"/>
  <c r="F145"/>
  <c r="F142"/>
  <c r="F147"/>
  <c r="F143"/>
  <c r="F144"/>
  <c r="F141"/>
  <c r="F149"/>
  <c r="F139"/>
  <c r="F146"/>
  <c r="P212" i="21" a="1"/>
  <c r="P215" s="1"/>
  <c r="BW211" i="16" a="1"/>
  <c r="BW214" s="1"/>
  <c r="BX212"/>
  <c r="BX214"/>
  <c r="BX216"/>
  <c r="BX218"/>
  <c r="BX220"/>
  <c r="BX222"/>
  <c r="BX224"/>
  <c r="BX211"/>
  <c r="BX213"/>
  <c r="BX215"/>
  <c r="BX217"/>
  <c r="BX219"/>
  <c r="BX221"/>
  <c r="BX223"/>
  <c r="BX225"/>
  <c r="BD276" a="1"/>
  <c r="C228" i="19" a="1"/>
  <c r="C228" s="1"/>
  <c r="B210" i="18"/>
  <c r="B213" s="1"/>
  <c r="H310" i="6"/>
  <c r="G312" s="1"/>
  <c r="L23" i="8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"/>
  <c r="O217" i="21" l="1"/>
  <c r="O223"/>
  <c r="O216"/>
  <c r="O220"/>
  <c r="O218"/>
  <c r="O215"/>
  <c r="O222"/>
  <c r="O224"/>
  <c r="O226"/>
  <c r="O225"/>
  <c r="O219"/>
  <c r="O214"/>
  <c r="O221"/>
  <c r="O212"/>
  <c r="E467"/>
  <c r="E465"/>
  <c r="E463"/>
  <c r="E459"/>
  <c r="E457"/>
  <c r="E455"/>
  <c r="E453"/>
  <c r="E466"/>
  <c r="E464"/>
  <c r="E462"/>
  <c r="E460"/>
  <c r="E458"/>
  <c r="E456"/>
  <c r="E454"/>
  <c r="E461"/>
  <c r="P226"/>
  <c r="P222"/>
  <c r="P218"/>
  <c r="P214"/>
  <c r="P225"/>
  <c r="P221"/>
  <c r="P217"/>
  <c r="P213"/>
  <c r="P224"/>
  <c r="P220"/>
  <c r="P216"/>
  <c r="P212"/>
  <c r="P223"/>
  <c r="P219"/>
  <c r="BW225" i="16"/>
  <c r="BW217"/>
  <c r="BW224"/>
  <c r="BW216"/>
  <c r="BW221"/>
  <c r="BW213"/>
  <c r="BW220"/>
  <c r="BW212"/>
  <c r="BW223"/>
  <c r="BW219"/>
  <c r="BW215"/>
  <c r="BW211"/>
  <c r="BW222"/>
  <c r="BW218"/>
  <c r="BD277"/>
  <c r="BD279"/>
  <c r="BD281"/>
  <c r="BD283"/>
  <c r="BD285"/>
  <c r="BD287"/>
  <c r="BD289"/>
  <c r="BD276"/>
  <c r="BD278"/>
  <c r="BD280"/>
  <c r="BD282"/>
  <c r="BD284"/>
  <c r="BD286"/>
  <c r="BD288"/>
  <c r="BD290"/>
  <c r="C234" i="19"/>
  <c r="C242"/>
  <c r="C235"/>
  <c r="C232"/>
  <c r="C240"/>
  <c r="C233"/>
  <c r="C241"/>
  <c r="C230"/>
  <c r="C238"/>
  <c r="C231"/>
  <c r="C239"/>
  <c r="C236"/>
  <c r="C229"/>
  <c r="C237"/>
  <c r="B214" i="18"/>
  <c r="G313" i="6"/>
  <c r="G314" s="1"/>
  <c r="G315" s="1"/>
  <c r="G316" s="1"/>
  <c r="G317" s="1"/>
  <c r="G318" s="1"/>
  <c r="G319" s="1"/>
  <c r="G320" s="1"/>
  <c r="G321" s="1"/>
  <c r="G322" s="1"/>
  <c r="G323" s="1"/>
  <c r="G324" s="1"/>
  <c r="G325" s="1"/>
  <c r="M10" i="5"/>
  <c r="B215" i="18" l="1"/>
  <c r="B216" s="1"/>
  <c r="B217" s="1"/>
  <c r="B218" s="1"/>
  <c r="B219" s="1"/>
  <c r="B220" s="1"/>
  <c r="B221" s="1"/>
  <c r="B222" s="1"/>
  <c r="B223" s="1"/>
  <c r="B224" s="1"/>
  <c r="B225" s="1"/>
  <c r="B226" s="1"/>
  <c r="H311" i="6" a="1"/>
  <c r="S2" i="7"/>
  <c r="C212" i="18" l="1" a="1"/>
  <c r="H311" i="6"/>
  <c r="H324"/>
  <c r="H326"/>
  <c r="H322"/>
  <c r="H318"/>
  <c r="H314"/>
  <c r="H325"/>
  <c r="H321"/>
  <c r="H317"/>
  <c r="H313"/>
  <c r="H320"/>
  <c r="H316"/>
  <c r="H312"/>
  <c r="H323"/>
  <c r="H319"/>
  <c r="H315"/>
  <c r="L55" i="16" a="1"/>
  <c r="L55" s="1"/>
  <c r="J55" a="1"/>
  <c r="J55" s="1"/>
  <c r="H56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I54"/>
  <c r="I53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C901" s="1"/>
  <c r="B902"/>
  <c r="B903"/>
  <c r="C903" s="1"/>
  <c r="B904"/>
  <c r="B905"/>
  <c r="C905" s="1"/>
  <c r="B906"/>
  <c r="B907"/>
  <c r="C907" s="1"/>
  <c r="B908"/>
  <c r="B909"/>
  <c r="C909" s="1"/>
  <c r="B910"/>
  <c r="B911"/>
  <c r="C911" s="1"/>
  <c r="B912"/>
  <c r="B913"/>
  <c r="C913" s="1"/>
  <c r="B914"/>
  <c r="B915"/>
  <c r="C915" s="1"/>
  <c r="B916"/>
  <c r="B917"/>
  <c r="C917" s="1"/>
  <c r="B918"/>
  <c r="B919"/>
  <c r="C919" s="1"/>
  <c r="B920"/>
  <c r="B921"/>
  <c r="C921" s="1"/>
  <c r="B922"/>
  <c r="B923"/>
  <c r="C923" s="1"/>
  <c r="B924"/>
  <c r="B925"/>
  <c r="C925" s="1"/>
  <c r="B926"/>
  <c r="B927"/>
  <c r="C927" s="1"/>
  <c r="B928"/>
  <c r="C928" s="1"/>
  <c r="B929"/>
  <c r="C929" s="1"/>
  <c r="B930"/>
  <c r="C930" s="1"/>
  <c r="B931"/>
  <c r="C931" s="1"/>
  <c r="B932"/>
  <c r="C932" s="1"/>
  <c r="B933"/>
  <c r="C933" s="1"/>
  <c r="B934"/>
  <c r="C934" s="1"/>
  <c r="B935"/>
  <c r="C935" s="1"/>
  <c r="B936"/>
  <c r="C936" s="1"/>
  <c r="B937"/>
  <c r="C937" s="1"/>
  <c r="B938"/>
  <c r="C938" s="1"/>
  <c r="B939"/>
  <c r="C939" s="1"/>
  <c r="B940"/>
  <c r="C940" s="1"/>
  <c r="B941"/>
  <c r="C941" s="1"/>
  <c r="B942"/>
  <c r="C942" s="1"/>
  <c r="B943"/>
  <c r="C943" s="1"/>
  <c r="B944"/>
  <c r="C944" s="1"/>
  <c r="B945"/>
  <c r="C945" s="1"/>
  <c r="B946"/>
  <c r="C946" s="1"/>
  <c r="B947"/>
  <c r="C947" s="1"/>
  <c r="B948"/>
  <c r="C948" s="1"/>
  <c r="B949"/>
  <c r="C949" s="1"/>
  <c r="B950"/>
  <c r="C950" s="1"/>
  <c r="B951"/>
  <c r="C951" s="1"/>
  <c r="B952"/>
  <c r="C952" s="1"/>
  <c r="B953"/>
  <c r="C953" s="1"/>
  <c r="B954"/>
  <c r="C954" s="1"/>
  <c r="B955"/>
  <c r="C955" s="1"/>
  <c r="B956"/>
  <c r="C956" s="1"/>
  <c r="B957"/>
  <c r="C957" s="1"/>
  <c r="B958"/>
  <c r="C958" s="1"/>
  <c r="B959"/>
  <c r="C959" s="1"/>
  <c r="B960"/>
  <c r="C960" s="1"/>
  <c r="B961"/>
  <c r="C961" s="1"/>
  <c r="B962"/>
  <c r="C962" s="1"/>
  <c r="B963"/>
  <c r="C963" s="1"/>
  <c r="B964"/>
  <c r="C964" s="1"/>
  <c r="B965"/>
  <c r="C965" s="1"/>
  <c r="B966"/>
  <c r="C966" s="1"/>
  <c r="B967"/>
  <c r="C967" s="1"/>
  <c r="B968"/>
  <c r="C968" s="1"/>
  <c r="B969"/>
  <c r="C969" s="1"/>
  <c r="B970"/>
  <c r="C970" s="1"/>
  <c r="B971"/>
  <c r="C971" s="1"/>
  <c r="B972"/>
  <c r="C972" s="1"/>
  <c r="B973"/>
  <c r="C973" s="1"/>
  <c r="B974"/>
  <c r="C974" s="1"/>
  <c r="B975"/>
  <c r="C975" s="1"/>
  <c r="B976"/>
  <c r="C976" s="1"/>
  <c r="B977"/>
  <c r="C977" s="1"/>
  <c r="B978"/>
  <c r="C978" s="1"/>
  <c r="B979"/>
  <c r="C979" s="1"/>
  <c r="B980"/>
  <c r="C980" s="1"/>
  <c r="B981"/>
  <c r="C981" s="1"/>
  <c r="B982"/>
  <c r="C982" s="1"/>
  <c r="B983"/>
  <c r="C983" s="1"/>
  <c r="B984"/>
  <c r="C984" s="1"/>
  <c r="B985"/>
  <c r="C985" s="1"/>
  <c r="B986"/>
  <c r="C986" s="1"/>
  <c r="B987"/>
  <c r="C987" s="1"/>
  <c r="B988"/>
  <c r="C988" s="1"/>
  <c r="B989"/>
  <c r="C989" s="1"/>
  <c r="B990"/>
  <c r="C990" s="1"/>
  <c r="B991"/>
  <c r="C991" s="1"/>
  <c r="B992"/>
  <c r="C992" s="1"/>
  <c r="B993"/>
  <c r="C993" s="1"/>
  <c r="B994"/>
  <c r="C994" s="1"/>
  <c r="B995"/>
  <c r="C995" s="1"/>
  <c r="B996"/>
  <c r="C996" s="1"/>
  <c r="B997"/>
  <c r="C997" s="1"/>
  <c r="B998"/>
  <c r="C998" s="1"/>
  <c r="B999"/>
  <c r="C999" s="1"/>
  <c r="B1000"/>
  <c r="C1000" s="1"/>
  <c r="B1001"/>
  <c r="C1001" s="1"/>
  <c r="B1002"/>
  <c r="C1002" s="1"/>
  <c r="B1003"/>
  <c r="C1003" s="1"/>
  <c r="B1004"/>
  <c r="C1004" s="1"/>
  <c r="B1005"/>
  <c r="C1005" s="1"/>
  <c r="B1006"/>
  <c r="C1006" s="1"/>
  <c r="B1007"/>
  <c r="C1007" s="1"/>
  <c r="B1008"/>
  <c r="C1008" s="1"/>
  <c r="B1009"/>
  <c r="C1009" s="1"/>
  <c r="B1010"/>
  <c r="C1010" s="1"/>
  <c r="B1011"/>
  <c r="C1011" s="1"/>
  <c r="B1012"/>
  <c r="C1012" s="1"/>
  <c r="B1013"/>
  <c r="C1013" s="1"/>
  <c r="B1014"/>
  <c r="C1014" s="1"/>
  <c r="B1015"/>
  <c r="C1015" s="1"/>
  <c r="B1016"/>
  <c r="C1016" s="1"/>
  <c r="B1017"/>
  <c r="C1017" s="1"/>
  <c r="B1018"/>
  <c r="C1018" s="1"/>
  <c r="B1019"/>
  <c r="C1019" s="1"/>
  <c r="B1020"/>
  <c r="C1020" s="1"/>
  <c r="B1021"/>
  <c r="C1021" s="1"/>
  <c r="B1022"/>
  <c r="C1022" s="1"/>
  <c r="B1023"/>
  <c r="C1023" s="1"/>
  <c r="B1024"/>
  <c r="C1024" s="1"/>
  <c r="B1025"/>
  <c r="C1025" s="1"/>
  <c r="B1026"/>
  <c r="C1026" s="1"/>
  <c r="B1027"/>
  <c r="C1027" s="1"/>
  <c r="B1028"/>
  <c r="C1028" s="1"/>
  <c r="B1029"/>
  <c r="C1029" s="1"/>
  <c r="B1030"/>
  <c r="C1030" s="1"/>
  <c r="B1031"/>
  <c r="C1031" s="1"/>
  <c r="B1032"/>
  <c r="C1032" s="1"/>
  <c r="B1033"/>
  <c r="C1033" s="1"/>
  <c r="B1034"/>
  <c r="C1034" s="1"/>
  <c r="B1035"/>
  <c r="C1035" s="1"/>
  <c r="B1036"/>
  <c r="C1036" s="1"/>
  <c r="B1037"/>
  <c r="C1037" s="1"/>
  <c r="B1038"/>
  <c r="C1038" s="1"/>
  <c r="B1039"/>
  <c r="C1039" s="1"/>
  <c r="B1040"/>
  <c r="C1040" s="1"/>
  <c r="B1041"/>
  <c r="C1041" s="1"/>
  <c r="B1042"/>
  <c r="C1042" s="1"/>
  <c r="B1043"/>
  <c r="C1043" s="1"/>
  <c r="B1044"/>
  <c r="C1044" s="1"/>
  <c r="B1045"/>
  <c r="C1045" s="1"/>
  <c r="B1046"/>
  <c r="C1046" s="1"/>
  <c r="B1047"/>
  <c r="C1047" s="1"/>
  <c r="B1048"/>
  <c r="C1048" s="1"/>
  <c r="B1049"/>
  <c r="C1049" s="1"/>
  <c r="B1050"/>
  <c r="C1050" s="1"/>
  <c r="B1051"/>
  <c r="C1051" s="1"/>
  <c r="B1052"/>
  <c r="C1052" s="1"/>
  <c r="B1053"/>
  <c r="C1053" s="1"/>
  <c r="B54"/>
  <c r="C54" s="1"/>
  <c r="BF19" a="1"/>
  <c r="BF19" s="1"/>
  <c r="BD19" a="1"/>
  <c r="BD19" s="1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74"/>
  <c r="P76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75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40"/>
  <c r="P40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Q8"/>
  <c r="Q9" s="1"/>
  <c r="Q10" s="1"/>
  <c r="Q11" s="1"/>
  <c r="Q12" s="1"/>
  <c r="Q13" s="1"/>
  <c r="Q14" s="1"/>
  <c r="Q15" s="1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6"/>
  <c r="K22" i="8"/>
  <c r="H22"/>
  <c r="E22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J23" s="1"/>
  <c r="K23" s="1"/>
  <c r="J22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G23" s="1"/>
  <c r="H23" s="1"/>
  <c r="G22"/>
  <c r="C213" i="18" l="1"/>
  <c r="C215"/>
  <c r="C217"/>
  <c r="C219"/>
  <c r="C221"/>
  <c r="C223"/>
  <c r="C225"/>
  <c r="C227"/>
  <c r="C212"/>
  <c r="C214"/>
  <c r="C216"/>
  <c r="C218"/>
  <c r="C220"/>
  <c r="C222"/>
  <c r="C224"/>
  <c r="C226"/>
  <c r="L86" i="16"/>
  <c r="J86"/>
  <c r="L70"/>
  <c r="J70"/>
  <c r="L78"/>
  <c r="L62"/>
  <c r="J78"/>
  <c r="J62"/>
  <c r="L82"/>
  <c r="L74"/>
  <c r="L66"/>
  <c r="L58"/>
  <c r="J82"/>
  <c r="J74"/>
  <c r="J66"/>
  <c r="J58"/>
  <c r="L84"/>
  <c r="L80"/>
  <c r="L76"/>
  <c r="L72"/>
  <c r="L68"/>
  <c r="L64"/>
  <c r="L60"/>
  <c r="L56"/>
  <c r="J84"/>
  <c r="J80"/>
  <c r="J76"/>
  <c r="J72"/>
  <c r="J68"/>
  <c r="J64"/>
  <c r="J60"/>
  <c r="J56"/>
  <c r="L87"/>
  <c r="L85"/>
  <c r="L83"/>
  <c r="L81"/>
  <c r="L79"/>
  <c r="L77"/>
  <c r="L75"/>
  <c r="L73"/>
  <c r="L71"/>
  <c r="L69"/>
  <c r="L67"/>
  <c r="L65"/>
  <c r="L63"/>
  <c r="L61"/>
  <c r="L59"/>
  <c r="L57"/>
  <c r="J87"/>
  <c r="J85"/>
  <c r="J83"/>
  <c r="J81"/>
  <c r="J79"/>
  <c r="J77"/>
  <c r="J75"/>
  <c r="J73"/>
  <c r="J71"/>
  <c r="J69"/>
  <c r="J67"/>
  <c r="J65"/>
  <c r="J63"/>
  <c r="J61"/>
  <c r="J59"/>
  <c r="J57"/>
  <c r="C926"/>
  <c r="E926"/>
  <c r="C924"/>
  <c r="E924"/>
  <c r="C922"/>
  <c r="E922"/>
  <c r="C920"/>
  <c r="E920"/>
  <c r="C918"/>
  <c r="E918"/>
  <c r="C916"/>
  <c r="E916"/>
  <c r="C914"/>
  <c r="E914"/>
  <c r="C912"/>
  <c r="E912"/>
  <c r="C910"/>
  <c r="E910"/>
  <c r="C908"/>
  <c r="E908"/>
  <c r="C906"/>
  <c r="E906"/>
  <c r="C904"/>
  <c r="E904"/>
  <c r="C902"/>
  <c r="E902"/>
  <c r="C900"/>
  <c r="E900"/>
  <c r="C898"/>
  <c r="E898"/>
  <c r="C896"/>
  <c r="E896"/>
  <c r="C894"/>
  <c r="E894"/>
  <c r="C892"/>
  <c r="E892"/>
  <c r="C890"/>
  <c r="E890"/>
  <c r="C888"/>
  <c r="E888"/>
  <c r="C886"/>
  <c r="E886"/>
  <c r="C884"/>
  <c r="E884"/>
  <c r="C882"/>
  <c r="E882"/>
  <c r="C880"/>
  <c r="E880"/>
  <c r="C878"/>
  <c r="E878"/>
  <c r="C876"/>
  <c r="E876"/>
  <c r="C874"/>
  <c r="E874"/>
  <c r="C872"/>
  <c r="E872"/>
  <c r="C870"/>
  <c r="E870"/>
  <c r="C868"/>
  <c r="E868"/>
  <c r="C866"/>
  <c r="E866"/>
  <c r="C864"/>
  <c r="E864"/>
  <c r="C862"/>
  <c r="E862"/>
  <c r="C860"/>
  <c r="E860"/>
  <c r="C858"/>
  <c r="E858"/>
  <c r="C856"/>
  <c r="E856"/>
  <c r="C854"/>
  <c r="E854"/>
  <c r="C852"/>
  <c r="E852"/>
  <c r="C850"/>
  <c r="E850"/>
  <c r="C848"/>
  <c r="E848"/>
  <c r="C846"/>
  <c r="E846"/>
  <c r="C844"/>
  <c r="E844"/>
  <c r="C842"/>
  <c r="E842"/>
  <c r="C840"/>
  <c r="E840"/>
  <c r="C838"/>
  <c r="E838"/>
  <c r="C836"/>
  <c r="E836"/>
  <c r="C834"/>
  <c r="E834"/>
  <c r="C832"/>
  <c r="E832"/>
  <c r="C830"/>
  <c r="E830"/>
  <c r="C828"/>
  <c r="E828"/>
  <c r="C826"/>
  <c r="E826"/>
  <c r="C824"/>
  <c r="E824"/>
  <c r="C822"/>
  <c r="E822"/>
  <c r="C820"/>
  <c r="E820"/>
  <c r="C818"/>
  <c r="E818"/>
  <c r="C816"/>
  <c r="E816"/>
  <c r="C814"/>
  <c r="E814"/>
  <c r="C812"/>
  <c r="E812"/>
  <c r="C810"/>
  <c r="E810"/>
  <c r="C808"/>
  <c r="E808"/>
  <c r="C806"/>
  <c r="E806"/>
  <c r="C804"/>
  <c r="E804"/>
  <c r="C802"/>
  <c r="E802"/>
  <c r="C800"/>
  <c r="E800"/>
  <c r="C798"/>
  <c r="E798"/>
  <c r="C796"/>
  <c r="E796"/>
  <c r="C794"/>
  <c r="E794"/>
  <c r="C792"/>
  <c r="E792"/>
  <c r="C790"/>
  <c r="E790"/>
  <c r="C788"/>
  <c r="E788"/>
  <c r="C786"/>
  <c r="E786"/>
  <c r="C784"/>
  <c r="E784"/>
  <c r="C782"/>
  <c r="E782"/>
  <c r="C780"/>
  <c r="E780"/>
  <c r="C778"/>
  <c r="E778"/>
  <c r="C776"/>
  <c r="E776"/>
  <c r="C774"/>
  <c r="E774"/>
  <c r="C772"/>
  <c r="E772"/>
  <c r="C770"/>
  <c r="E770"/>
  <c r="C768"/>
  <c r="E768"/>
  <c r="C766"/>
  <c r="E766"/>
  <c r="C764"/>
  <c r="E764"/>
  <c r="C762"/>
  <c r="E762"/>
  <c r="C760"/>
  <c r="E760"/>
  <c r="C758"/>
  <c r="E758"/>
  <c r="C756"/>
  <c r="E756"/>
  <c r="C754"/>
  <c r="E754"/>
  <c r="C752"/>
  <c r="E752"/>
  <c r="C750"/>
  <c r="E750"/>
  <c r="C748"/>
  <c r="E748"/>
  <c r="C746"/>
  <c r="E746"/>
  <c r="C744"/>
  <c r="E744"/>
  <c r="C742"/>
  <c r="E742"/>
  <c r="C740"/>
  <c r="E740"/>
  <c r="C738"/>
  <c r="E738"/>
  <c r="C736"/>
  <c r="E736"/>
  <c r="C734"/>
  <c r="E734"/>
  <c r="C732"/>
  <c r="E732"/>
  <c r="C730"/>
  <c r="E730"/>
  <c r="C728"/>
  <c r="E728"/>
  <c r="C726"/>
  <c r="E726"/>
  <c r="C724"/>
  <c r="E724"/>
  <c r="C722"/>
  <c r="E722"/>
  <c r="C720"/>
  <c r="E720"/>
  <c r="C718"/>
  <c r="E718"/>
  <c r="C716"/>
  <c r="E716"/>
  <c r="C714"/>
  <c r="E714"/>
  <c r="C712"/>
  <c r="E712"/>
  <c r="C710"/>
  <c r="E710"/>
  <c r="C708"/>
  <c r="E708"/>
  <c r="C706"/>
  <c r="E706"/>
  <c r="C704"/>
  <c r="E704"/>
  <c r="C702"/>
  <c r="E702"/>
  <c r="C700"/>
  <c r="E700"/>
  <c r="C698"/>
  <c r="E698"/>
  <c r="C696"/>
  <c r="E696"/>
  <c r="C694"/>
  <c r="E694"/>
  <c r="C692"/>
  <c r="E692"/>
  <c r="C690"/>
  <c r="E690"/>
  <c r="C688"/>
  <c r="E688"/>
  <c r="C686"/>
  <c r="E686"/>
  <c r="C684"/>
  <c r="E684"/>
  <c r="C682"/>
  <c r="E682"/>
  <c r="C680"/>
  <c r="E680"/>
  <c r="C678"/>
  <c r="E678"/>
  <c r="C676"/>
  <c r="E676"/>
  <c r="C674"/>
  <c r="E674"/>
  <c r="C672"/>
  <c r="E672"/>
  <c r="C670"/>
  <c r="E670"/>
  <c r="C668"/>
  <c r="E668"/>
  <c r="C666"/>
  <c r="E666"/>
  <c r="C664"/>
  <c r="E664"/>
  <c r="C662"/>
  <c r="E662"/>
  <c r="C660"/>
  <c r="E660"/>
  <c r="C658"/>
  <c r="E658"/>
  <c r="C656"/>
  <c r="E656"/>
  <c r="C654"/>
  <c r="E654"/>
  <c r="C652"/>
  <c r="E652"/>
  <c r="C650"/>
  <c r="E650"/>
  <c r="C648"/>
  <c r="E648"/>
  <c r="C646"/>
  <c r="E646"/>
  <c r="C644"/>
  <c r="E644"/>
  <c r="C642"/>
  <c r="E642"/>
  <c r="C640"/>
  <c r="E640"/>
  <c r="C638"/>
  <c r="E638"/>
  <c r="C636"/>
  <c r="E636"/>
  <c r="C634"/>
  <c r="E634"/>
  <c r="C632"/>
  <c r="E632"/>
  <c r="C630"/>
  <c r="E630"/>
  <c r="C628"/>
  <c r="E628"/>
  <c r="C626"/>
  <c r="E626"/>
  <c r="C624"/>
  <c r="E624"/>
  <c r="C622"/>
  <c r="E622"/>
  <c r="C620"/>
  <c r="E620"/>
  <c r="C618"/>
  <c r="E618"/>
  <c r="C616"/>
  <c r="E616"/>
  <c r="C614"/>
  <c r="E614"/>
  <c r="C612"/>
  <c r="E612"/>
  <c r="C610"/>
  <c r="E610"/>
  <c r="C608"/>
  <c r="E608"/>
  <c r="C606"/>
  <c r="E606"/>
  <c r="C604"/>
  <c r="E604"/>
  <c r="C602"/>
  <c r="E602"/>
  <c r="C600"/>
  <c r="E600"/>
  <c r="C598"/>
  <c r="E598"/>
  <c r="C596"/>
  <c r="E596"/>
  <c r="C594"/>
  <c r="E594"/>
  <c r="C592"/>
  <c r="E592"/>
  <c r="C590"/>
  <c r="E590"/>
  <c r="C588"/>
  <c r="E588"/>
  <c r="C586"/>
  <c r="E586"/>
  <c r="C584"/>
  <c r="E584"/>
  <c r="C582"/>
  <c r="E582"/>
  <c r="C580"/>
  <c r="E580"/>
  <c r="C578"/>
  <c r="E578"/>
  <c r="C576"/>
  <c r="E576"/>
  <c r="C574"/>
  <c r="E574"/>
  <c r="C572"/>
  <c r="E572"/>
  <c r="C570"/>
  <c r="E570"/>
  <c r="C568"/>
  <c r="E568"/>
  <c r="C566"/>
  <c r="E566"/>
  <c r="C564"/>
  <c r="E564"/>
  <c r="C562"/>
  <c r="E562"/>
  <c r="C560"/>
  <c r="E560"/>
  <c r="C558"/>
  <c r="E558"/>
  <c r="C556"/>
  <c r="E556"/>
  <c r="C554"/>
  <c r="E554"/>
  <c r="C552"/>
  <c r="E552"/>
  <c r="C550"/>
  <c r="E550"/>
  <c r="C548"/>
  <c r="E548"/>
  <c r="C546"/>
  <c r="E546"/>
  <c r="C544"/>
  <c r="E544"/>
  <c r="C542"/>
  <c r="E542"/>
  <c r="C540"/>
  <c r="E540"/>
  <c r="C538"/>
  <c r="E538"/>
  <c r="C536"/>
  <c r="E536"/>
  <c r="C534"/>
  <c r="E534"/>
  <c r="C532"/>
  <c r="E532"/>
  <c r="C530"/>
  <c r="E530"/>
  <c r="C528"/>
  <c r="E528"/>
  <c r="C526"/>
  <c r="E526"/>
  <c r="C524"/>
  <c r="E524"/>
  <c r="C522"/>
  <c r="E522"/>
  <c r="C520"/>
  <c r="E520"/>
  <c r="C518"/>
  <c r="E518"/>
  <c r="C516"/>
  <c r="E516"/>
  <c r="C514"/>
  <c r="E514"/>
  <c r="C512"/>
  <c r="E512"/>
  <c r="C510"/>
  <c r="E510"/>
  <c r="C508"/>
  <c r="E508"/>
  <c r="C506"/>
  <c r="E506"/>
  <c r="C504"/>
  <c r="E504"/>
  <c r="C502"/>
  <c r="E502"/>
  <c r="C500"/>
  <c r="E500"/>
  <c r="C498"/>
  <c r="E498"/>
  <c r="C496"/>
  <c r="E496"/>
  <c r="C494"/>
  <c r="E494"/>
  <c r="C492"/>
  <c r="E492"/>
  <c r="C490"/>
  <c r="E490"/>
  <c r="C488"/>
  <c r="E488"/>
  <c r="C486"/>
  <c r="E486"/>
  <c r="C484"/>
  <c r="E484"/>
  <c r="C482"/>
  <c r="E482"/>
  <c r="C480"/>
  <c r="E480"/>
  <c r="C478"/>
  <c r="E478"/>
  <c r="C476"/>
  <c r="E476"/>
  <c r="C474"/>
  <c r="E474"/>
  <c r="C472"/>
  <c r="E472"/>
  <c r="C470"/>
  <c r="E470"/>
  <c r="C468"/>
  <c r="E468"/>
  <c r="C466"/>
  <c r="E466"/>
  <c r="C464"/>
  <c r="E464"/>
  <c r="C462"/>
  <c r="E462"/>
  <c r="C460"/>
  <c r="E460"/>
  <c r="C458"/>
  <c r="E458"/>
  <c r="C456"/>
  <c r="E456"/>
  <c r="C454"/>
  <c r="E454"/>
  <c r="C452"/>
  <c r="E452"/>
  <c r="C450"/>
  <c r="E450"/>
  <c r="C448"/>
  <c r="E448"/>
  <c r="C446"/>
  <c r="E446"/>
  <c r="C444"/>
  <c r="E444"/>
  <c r="C442"/>
  <c r="E442"/>
  <c r="C440"/>
  <c r="E440"/>
  <c r="C438"/>
  <c r="E438"/>
  <c r="C436"/>
  <c r="E436"/>
  <c r="C434"/>
  <c r="E434"/>
  <c r="C432"/>
  <c r="E432"/>
  <c r="C430"/>
  <c r="E430"/>
  <c r="C428"/>
  <c r="E428"/>
  <c r="C426"/>
  <c r="E426"/>
  <c r="C424"/>
  <c r="E424"/>
  <c r="C422"/>
  <c r="E422"/>
  <c r="C420"/>
  <c r="E420"/>
  <c r="C418"/>
  <c r="E418"/>
  <c r="C416"/>
  <c r="E416"/>
  <c r="C414"/>
  <c r="E414"/>
  <c r="C412"/>
  <c r="E412"/>
  <c r="C410"/>
  <c r="E410"/>
  <c r="C408"/>
  <c r="E408"/>
  <c r="C406"/>
  <c r="E406"/>
  <c r="C404"/>
  <c r="E404"/>
  <c r="C402"/>
  <c r="E402"/>
  <c r="C400"/>
  <c r="E400"/>
  <c r="C398"/>
  <c r="E398"/>
  <c r="C396"/>
  <c r="E396"/>
  <c r="C394"/>
  <c r="E394"/>
  <c r="C392"/>
  <c r="E392"/>
  <c r="C390"/>
  <c r="E390"/>
  <c r="C388"/>
  <c r="E388"/>
  <c r="C386"/>
  <c r="E386"/>
  <c r="C384"/>
  <c r="E384"/>
  <c r="C382"/>
  <c r="E382"/>
  <c r="C380"/>
  <c r="E380"/>
  <c r="C378"/>
  <c r="E378"/>
  <c r="C376"/>
  <c r="E376"/>
  <c r="C374"/>
  <c r="E374"/>
  <c r="C372"/>
  <c r="E372"/>
  <c r="C370"/>
  <c r="E370"/>
  <c r="C368"/>
  <c r="E368"/>
  <c r="C366"/>
  <c r="E366"/>
  <c r="C364"/>
  <c r="E364"/>
  <c r="C362"/>
  <c r="E362"/>
  <c r="C360"/>
  <c r="E360"/>
  <c r="C358"/>
  <c r="E358"/>
  <c r="C356"/>
  <c r="E356"/>
  <c r="C354"/>
  <c r="E354"/>
  <c r="C352"/>
  <c r="E352"/>
  <c r="C350"/>
  <c r="E350"/>
  <c r="C348"/>
  <c r="E348"/>
  <c r="C346"/>
  <c r="E346"/>
  <c r="C344"/>
  <c r="E344"/>
  <c r="C342"/>
  <c r="E342"/>
  <c r="C340"/>
  <c r="E340"/>
  <c r="C338"/>
  <c r="E338"/>
  <c r="C336"/>
  <c r="E336"/>
  <c r="C334"/>
  <c r="E334"/>
  <c r="C332"/>
  <c r="E332"/>
  <c r="C330"/>
  <c r="E330"/>
  <c r="C328"/>
  <c r="E328"/>
  <c r="C326"/>
  <c r="E326"/>
  <c r="C324"/>
  <c r="E324"/>
  <c r="C322"/>
  <c r="E322"/>
  <c r="C320"/>
  <c r="E320"/>
  <c r="C318"/>
  <c r="E318"/>
  <c r="C316"/>
  <c r="E316"/>
  <c r="C314"/>
  <c r="E314"/>
  <c r="C312"/>
  <c r="E312"/>
  <c r="C310"/>
  <c r="E310"/>
  <c r="C308"/>
  <c r="E308"/>
  <c r="C306"/>
  <c r="E306"/>
  <c r="C304"/>
  <c r="E304"/>
  <c r="C302"/>
  <c r="E302"/>
  <c r="C300"/>
  <c r="E300"/>
  <c r="C298"/>
  <c r="E298"/>
  <c r="C296"/>
  <c r="E296"/>
  <c r="C294"/>
  <c r="E294"/>
  <c r="C292"/>
  <c r="E292"/>
  <c r="C290"/>
  <c r="E290"/>
  <c r="C288"/>
  <c r="E288"/>
  <c r="C286"/>
  <c r="E286"/>
  <c r="C284"/>
  <c r="E284"/>
  <c r="C282"/>
  <c r="E282"/>
  <c r="C280"/>
  <c r="E280"/>
  <c r="C278"/>
  <c r="E278"/>
  <c r="C276"/>
  <c r="E276"/>
  <c r="C274"/>
  <c r="E274"/>
  <c r="C272"/>
  <c r="E272"/>
  <c r="C270"/>
  <c r="E270"/>
  <c r="C268"/>
  <c r="E268"/>
  <c r="C266"/>
  <c r="E266"/>
  <c r="C264"/>
  <c r="E264"/>
  <c r="C262"/>
  <c r="E262"/>
  <c r="C260"/>
  <c r="E260"/>
  <c r="C258"/>
  <c r="E258"/>
  <c r="C256"/>
  <c r="E256"/>
  <c r="C254"/>
  <c r="E254"/>
  <c r="C252"/>
  <c r="E252"/>
  <c r="C250"/>
  <c r="E250"/>
  <c r="C248"/>
  <c r="E248"/>
  <c r="C246"/>
  <c r="E246"/>
  <c r="C244"/>
  <c r="E244"/>
  <c r="C242"/>
  <c r="E242"/>
  <c r="C240"/>
  <c r="E240"/>
  <c r="C238"/>
  <c r="E238"/>
  <c r="C236"/>
  <c r="E236"/>
  <c r="C234"/>
  <c r="E234"/>
  <c r="C232"/>
  <c r="E232"/>
  <c r="C230"/>
  <c r="E230"/>
  <c r="C228"/>
  <c r="E228"/>
  <c r="C226"/>
  <c r="E226"/>
  <c r="C224"/>
  <c r="E224"/>
  <c r="C222"/>
  <c r="E222"/>
  <c r="C220"/>
  <c r="E220"/>
  <c r="C218"/>
  <c r="E218"/>
  <c r="C216"/>
  <c r="E216"/>
  <c r="C214"/>
  <c r="E214"/>
  <c r="C212"/>
  <c r="E212"/>
  <c r="C210"/>
  <c r="E210"/>
  <c r="C208"/>
  <c r="E208"/>
  <c r="C206"/>
  <c r="E206"/>
  <c r="C204"/>
  <c r="E204"/>
  <c r="C202"/>
  <c r="E202"/>
  <c r="C200"/>
  <c r="E200"/>
  <c r="C198"/>
  <c r="E198"/>
  <c r="C196"/>
  <c r="E196"/>
  <c r="C194"/>
  <c r="E194"/>
  <c r="C192"/>
  <c r="E192"/>
  <c r="C190"/>
  <c r="E190"/>
  <c r="C188"/>
  <c r="E188"/>
  <c r="C186"/>
  <c r="E186"/>
  <c r="C184"/>
  <c r="E184"/>
  <c r="C182"/>
  <c r="E182"/>
  <c r="C180"/>
  <c r="E180"/>
  <c r="C178"/>
  <c r="E178"/>
  <c r="C176"/>
  <c r="E176"/>
  <c r="C174"/>
  <c r="E174"/>
  <c r="C172"/>
  <c r="E172"/>
  <c r="C170"/>
  <c r="E170"/>
  <c r="C168"/>
  <c r="E168"/>
  <c r="C166"/>
  <c r="E166"/>
  <c r="C164"/>
  <c r="E164"/>
  <c r="C162"/>
  <c r="E162"/>
  <c r="C160"/>
  <c r="E160"/>
  <c r="C158"/>
  <c r="E158"/>
  <c r="C156"/>
  <c r="E156"/>
  <c r="C154"/>
  <c r="E154"/>
  <c r="C152"/>
  <c r="E152"/>
  <c r="C150"/>
  <c r="E150"/>
  <c r="C148"/>
  <c r="E148"/>
  <c r="C146"/>
  <c r="E146"/>
  <c r="C144"/>
  <c r="E144"/>
  <c r="C142"/>
  <c r="E142"/>
  <c r="C140"/>
  <c r="E140"/>
  <c r="C138"/>
  <c r="E138"/>
  <c r="C136"/>
  <c r="E136"/>
  <c r="C134"/>
  <c r="E134"/>
  <c r="C132"/>
  <c r="E132"/>
  <c r="C130"/>
  <c r="E130"/>
  <c r="C128"/>
  <c r="E128"/>
  <c r="C126"/>
  <c r="E126"/>
  <c r="C124"/>
  <c r="E124"/>
  <c r="C122"/>
  <c r="E122"/>
  <c r="C120"/>
  <c r="E120"/>
  <c r="C118"/>
  <c r="E118"/>
  <c r="C116"/>
  <c r="E116"/>
  <c r="C114"/>
  <c r="E114"/>
  <c r="C112"/>
  <c r="E112"/>
  <c r="C110"/>
  <c r="E110"/>
  <c r="C108"/>
  <c r="E108"/>
  <c r="C106"/>
  <c r="E106"/>
  <c r="C104"/>
  <c r="E104"/>
  <c r="C102"/>
  <c r="E102"/>
  <c r="C100"/>
  <c r="E100"/>
  <c r="C98"/>
  <c r="E98"/>
  <c r="C96"/>
  <c r="E96"/>
  <c r="C94"/>
  <c r="E94"/>
  <c r="C92"/>
  <c r="E92"/>
  <c r="C90"/>
  <c r="E90"/>
  <c r="C88"/>
  <c r="E88"/>
  <c r="C86"/>
  <c r="E86"/>
  <c r="C84"/>
  <c r="E84"/>
  <c r="C82"/>
  <c r="E82"/>
  <c r="C80"/>
  <c r="E80"/>
  <c r="C78"/>
  <c r="E78"/>
  <c r="C76"/>
  <c r="E76"/>
  <c r="C74"/>
  <c r="E74"/>
  <c r="C72"/>
  <c r="E72"/>
  <c r="C70"/>
  <c r="E70"/>
  <c r="C68"/>
  <c r="E68"/>
  <c r="C66"/>
  <c r="E66"/>
  <c r="C64"/>
  <c r="E64"/>
  <c r="C62"/>
  <c r="E62"/>
  <c r="C60"/>
  <c r="E60"/>
  <c r="C58"/>
  <c r="E58"/>
  <c r="C56"/>
  <c r="E56"/>
  <c r="E1053"/>
  <c r="E1051"/>
  <c r="E1049"/>
  <c r="E1047"/>
  <c r="E1045"/>
  <c r="E1043"/>
  <c r="E1041"/>
  <c r="E1039"/>
  <c r="E1037"/>
  <c r="E1035"/>
  <c r="E1033"/>
  <c r="E1031"/>
  <c r="E1029"/>
  <c r="E1027"/>
  <c r="E1025"/>
  <c r="E1023"/>
  <c r="E1021"/>
  <c r="E1019"/>
  <c r="E1017"/>
  <c r="E1015"/>
  <c r="E1013"/>
  <c r="E1011"/>
  <c r="E1009"/>
  <c r="E1007"/>
  <c r="E1005"/>
  <c r="E1003"/>
  <c r="E1001"/>
  <c r="E999"/>
  <c r="E997"/>
  <c r="E995"/>
  <c r="E993"/>
  <c r="E991"/>
  <c r="E989"/>
  <c r="E987"/>
  <c r="E985"/>
  <c r="E983"/>
  <c r="E981"/>
  <c r="E979"/>
  <c r="E977"/>
  <c r="E975"/>
  <c r="E973"/>
  <c r="E971"/>
  <c r="E969"/>
  <c r="E967"/>
  <c r="E965"/>
  <c r="E963"/>
  <c r="E961"/>
  <c r="E959"/>
  <c r="E957"/>
  <c r="E955"/>
  <c r="E953"/>
  <c r="E951"/>
  <c r="E949"/>
  <c r="E947"/>
  <c r="E945"/>
  <c r="E943"/>
  <c r="E941"/>
  <c r="E939"/>
  <c r="E937"/>
  <c r="E935"/>
  <c r="E933"/>
  <c r="E931"/>
  <c r="E929"/>
  <c r="E927"/>
  <c r="E923"/>
  <c r="E919"/>
  <c r="E915"/>
  <c r="E911"/>
  <c r="E907"/>
  <c r="E903"/>
  <c r="C899"/>
  <c r="E899"/>
  <c r="C897"/>
  <c r="E897"/>
  <c r="C895"/>
  <c r="E895"/>
  <c r="C893"/>
  <c r="E893"/>
  <c r="C891"/>
  <c r="E891"/>
  <c r="C889"/>
  <c r="E889"/>
  <c r="C887"/>
  <c r="E887"/>
  <c r="C885"/>
  <c r="E885"/>
  <c r="C883"/>
  <c r="E883"/>
  <c r="C881"/>
  <c r="E881"/>
  <c r="C879"/>
  <c r="E879"/>
  <c r="C877"/>
  <c r="E877"/>
  <c r="C875"/>
  <c r="E875"/>
  <c r="C873"/>
  <c r="E873"/>
  <c r="C871"/>
  <c r="E871"/>
  <c r="C869"/>
  <c r="E869"/>
  <c r="C867"/>
  <c r="E867"/>
  <c r="C865"/>
  <c r="E865"/>
  <c r="C863"/>
  <c r="E863"/>
  <c r="C861"/>
  <c r="E861"/>
  <c r="C859"/>
  <c r="E859"/>
  <c r="C857"/>
  <c r="E857"/>
  <c r="C855"/>
  <c r="E855"/>
  <c r="C853"/>
  <c r="E853"/>
  <c r="C851"/>
  <c r="E851"/>
  <c r="C849"/>
  <c r="E849"/>
  <c r="C847"/>
  <c r="E847"/>
  <c r="C845"/>
  <c r="E845"/>
  <c r="C843"/>
  <c r="E843"/>
  <c r="C841"/>
  <c r="E841"/>
  <c r="C839"/>
  <c r="E839"/>
  <c r="C837"/>
  <c r="E837"/>
  <c r="C835"/>
  <c r="E835"/>
  <c r="C833"/>
  <c r="E833"/>
  <c r="C831"/>
  <c r="E831"/>
  <c r="C829"/>
  <c r="E829"/>
  <c r="C827"/>
  <c r="E827"/>
  <c r="C825"/>
  <c r="E825"/>
  <c r="C823"/>
  <c r="E823"/>
  <c r="C821"/>
  <c r="E821"/>
  <c r="C819"/>
  <c r="E819"/>
  <c r="C817"/>
  <c r="E817"/>
  <c r="C815"/>
  <c r="E815"/>
  <c r="C813"/>
  <c r="E813"/>
  <c r="C811"/>
  <c r="E811"/>
  <c r="C809"/>
  <c r="E809"/>
  <c r="C807"/>
  <c r="E807"/>
  <c r="C805"/>
  <c r="E805"/>
  <c r="C803"/>
  <c r="E803"/>
  <c r="C801"/>
  <c r="E801"/>
  <c r="C799"/>
  <c r="E799"/>
  <c r="C797"/>
  <c r="E797"/>
  <c r="C795"/>
  <c r="E795"/>
  <c r="C793"/>
  <c r="E793"/>
  <c r="C791"/>
  <c r="E791"/>
  <c r="C789"/>
  <c r="E789"/>
  <c r="C787"/>
  <c r="E787"/>
  <c r="C785"/>
  <c r="E785"/>
  <c r="C783"/>
  <c r="E783"/>
  <c r="C781"/>
  <c r="E781"/>
  <c r="C779"/>
  <c r="E779"/>
  <c r="C777"/>
  <c r="E777"/>
  <c r="C775"/>
  <c r="E775"/>
  <c r="C773"/>
  <c r="E773"/>
  <c r="C771"/>
  <c r="E771"/>
  <c r="C769"/>
  <c r="E769"/>
  <c r="C767"/>
  <c r="E767"/>
  <c r="C765"/>
  <c r="E765"/>
  <c r="C763"/>
  <c r="E763"/>
  <c r="C761"/>
  <c r="E761"/>
  <c r="C759"/>
  <c r="E759"/>
  <c r="C757"/>
  <c r="E757"/>
  <c r="C755"/>
  <c r="E755"/>
  <c r="C753"/>
  <c r="E753"/>
  <c r="C751"/>
  <c r="E751"/>
  <c r="C749"/>
  <c r="E749"/>
  <c r="C747"/>
  <c r="E747"/>
  <c r="C745"/>
  <c r="E745"/>
  <c r="C743"/>
  <c r="E743"/>
  <c r="C741"/>
  <c r="E741"/>
  <c r="C739"/>
  <c r="E739"/>
  <c r="C737"/>
  <c r="E737"/>
  <c r="C735"/>
  <c r="E735"/>
  <c r="C733"/>
  <c r="E733"/>
  <c r="C731"/>
  <c r="E731"/>
  <c r="C729"/>
  <c r="E729"/>
  <c r="C727"/>
  <c r="E727"/>
  <c r="C725"/>
  <c r="E725"/>
  <c r="C723"/>
  <c r="E723"/>
  <c r="C721"/>
  <c r="E721"/>
  <c r="C719"/>
  <c r="E719"/>
  <c r="C717"/>
  <c r="E717"/>
  <c r="C715"/>
  <c r="E715"/>
  <c r="C713"/>
  <c r="E713"/>
  <c r="C711"/>
  <c r="E711"/>
  <c r="C709"/>
  <c r="E709"/>
  <c r="C707"/>
  <c r="E707"/>
  <c r="C705"/>
  <c r="E705"/>
  <c r="C703"/>
  <c r="E703"/>
  <c r="C701"/>
  <c r="E701"/>
  <c r="C699"/>
  <c r="E699"/>
  <c r="C697"/>
  <c r="E697"/>
  <c r="C695"/>
  <c r="E695"/>
  <c r="C693"/>
  <c r="E693"/>
  <c r="C691"/>
  <c r="E691"/>
  <c r="C689"/>
  <c r="E689"/>
  <c r="C687"/>
  <c r="E687"/>
  <c r="C685"/>
  <c r="E685"/>
  <c r="C683"/>
  <c r="E683"/>
  <c r="C681"/>
  <c r="E681"/>
  <c r="C679"/>
  <c r="E679"/>
  <c r="C677"/>
  <c r="E677"/>
  <c r="C675"/>
  <c r="E675"/>
  <c r="C673"/>
  <c r="E673"/>
  <c r="C671"/>
  <c r="E671"/>
  <c r="C669"/>
  <c r="E669"/>
  <c r="C667"/>
  <c r="E667"/>
  <c r="C665"/>
  <c r="E665"/>
  <c r="C663"/>
  <c r="E663"/>
  <c r="C661"/>
  <c r="E661"/>
  <c r="C659"/>
  <c r="E659"/>
  <c r="C657"/>
  <c r="E657"/>
  <c r="C655"/>
  <c r="E655"/>
  <c r="C653"/>
  <c r="E653"/>
  <c r="C651"/>
  <c r="E651"/>
  <c r="C649"/>
  <c r="E649"/>
  <c r="C647"/>
  <c r="E647"/>
  <c r="C645"/>
  <c r="E645"/>
  <c r="C643"/>
  <c r="E643"/>
  <c r="C641"/>
  <c r="E641"/>
  <c r="C639"/>
  <c r="E639"/>
  <c r="C637"/>
  <c r="E637"/>
  <c r="C635"/>
  <c r="E635"/>
  <c r="C633"/>
  <c r="E633"/>
  <c r="C631"/>
  <c r="E631"/>
  <c r="C629"/>
  <c r="E629"/>
  <c r="C627"/>
  <c r="E627"/>
  <c r="C625"/>
  <c r="E625"/>
  <c r="C623"/>
  <c r="E623"/>
  <c r="C621"/>
  <c r="E621"/>
  <c r="C619"/>
  <c r="E619"/>
  <c r="C617"/>
  <c r="E617"/>
  <c r="C615"/>
  <c r="E615"/>
  <c r="C613"/>
  <c r="E613"/>
  <c r="C611"/>
  <c r="E611"/>
  <c r="C609"/>
  <c r="E609"/>
  <c r="C607"/>
  <c r="E607"/>
  <c r="C605"/>
  <c r="E605"/>
  <c r="C603"/>
  <c r="E603"/>
  <c r="C601"/>
  <c r="E601"/>
  <c r="C599"/>
  <c r="E599"/>
  <c r="C597"/>
  <c r="E597"/>
  <c r="C595"/>
  <c r="E595"/>
  <c r="C593"/>
  <c r="E593"/>
  <c r="C591"/>
  <c r="E591"/>
  <c r="C589"/>
  <c r="E589"/>
  <c r="C587"/>
  <c r="E587"/>
  <c r="C585"/>
  <c r="E585"/>
  <c r="C583"/>
  <c r="E583"/>
  <c r="C581"/>
  <c r="E581"/>
  <c r="C579"/>
  <c r="E579"/>
  <c r="C577"/>
  <c r="E577"/>
  <c r="C575"/>
  <c r="E575"/>
  <c r="C573"/>
  <c r="E573"/>
  <c r="C571"/>
  <c r="E571"/>
  <c r="C569"/>
  <c r="E569"/>
  <c r="C567"/>
  <c r="E567"/>
  <c r="C565"/>
  <c r="E565"/>
  <c r="C563"/>
  <c r="E563"/>
  <c r="C561"/>
  <c r="E561"/>
  <c r="C559"/>
  <c r="E559"/>
  <c r="C557"/>
  <c r="E557"/>
  <c r="C555"/>
  <c r="E555"/>
  <c r="C553"/>
  <c r="E553"/>
  <c r="C551"/>
  <c r="E551"/>
  <c r="C549"/>
  <c r="E549"/>
  <c r="C547"/>
  <c r="E547"/>
  <c r="C545"/>
  <c r="E545"/>
  <c r="C543"/>
  <c r="E543"/>
  <c r="C541"/>
  <c r="E541"/>
  <c r="C539"/>
  <c r="E539"/>
  <c r="C537"/>
  <c r="E537"/>
  <c r="C535"/>
  <c r="E535"/>
  <c r="C533"/>
  <c r="E533"/>
  <c r="C531"/>
  <c r="E531"/>
  <c r="C529"/>
  <c r="E529"/>
  <c r="C527"/>
  <c r="E527"/>
  <c r="C525"/>
  <c r="E525"/>
  <c r="C523"/>
  <c r="E523"/>
  <c r="C521"/>
  <c r="E521"/>
  <c r="C519"/>
  <c r="E519"/>
  <c r="C517"/>
  <c r="E517"/>
  <c r="C515"/>
  <c r="E515"/>
  <c r="C513"/>
  <c r="E513"/>
  <c r="C511"/>
  <c r="E511"/>
  <c r="C509"/>
  <c r="E509"/>
  <c r="C507"/>
  <c r="E507"/>
  <c r="C505"/>
  <c r="E505"/>
  <c r="C503"/>
  <c r="E503"/>
  <c r="C501"/>
  <c r="E501"/>
  <c r="C499"/>
  <c r="E499"/>
  <c r="C497"/>
  <c r="E497"/>
  <c r="C495"/>
  <c r="E495"/>
  <c r="C493"/>
  <c r="E493"/>
  <c r="C491"/>
  <c r="E491"/>
  <c r="C489"/>
  <c r="E489"/>
  <c r="C487"/>
  <c r="E487"/>
  <c r="C485"/>
  <c r="E485"/>
  <c r="C483"/>
  <c r="E483"/>
  <c r="C481"/>
  <c r="E481"/>
  <c r="C479"/>
  <c r="E479"/>
  <c r="C477"/>
  <c r="E477"/>
  <c r="C475"/>
  <c r="E475"/>
  <c r="C473"/>
  <c r="E473"/>
  <c r="C471"/>
  <c r="E471"/>
  <c r="C469"/>
  <c r="E469"/>
  <c r="C467"/>
  <c r="E467"/>
  <c r="C465"/>
  <c r="E465"/>
  <c r="C463"/>
  <c r="E463"/>
  <c r="C461"/>
  <c r="E461"/>
  <c r="C459"/>
  <c r="E459"/>
  <c r="C457"/>
  <c r="E457"/>
  <c r="C455"/>
  <c r="E455"/>
  <c r="C453"/>
  <c r="E453"/>
  <c r="C451"/>
  <c r="E451"/>
  <c r="C449"/>
  <c r="E449"/>
  <c r="C447"/>
  <c r="E447"/>
  <c r="C445"/>
  <c r="E445"/>
  <c r="C443"/>
  <c r="E443"/>
  <c r="C441"/>
  <c r="E441"/>
  <c r="C439"/>
  <c r="E439"/>
  <c r="C437"/>
  <c r="E437"/>
  <c r="C435"/>
  <c r="E435"/>
  <c r="C433"/>
  <c r="E433"/>
  <c r="C431"/>
  <c r="E431"/>
  <c r="C429"/>
  <c r="E429"/>
  <c r="C427"/>
  <c r="E427"/>
  <c r="C425"/>
  <c r="E425"/>
  <c r="C423"/>
  <c r="E423"/>
  <c r="C421"/>
  <c r="E421"/>
  <c r="C419"/>
  <c r="E419"/>
  <c r="C417"/>
  <c r="E417"/>
  <c r="C415"/>
  <c r="E415"/>
  <c r="C413"/>
  <c r="E413"/>
  <c r="C411"/>
  <c r="E411"/>
  <c r="C409"/>
  <c r="E409"/>
  <c r="C407"/>
  <c r="E407"/>
  <c r="C405"/>
  <c r="E405"/>
  <c r="C403"/>
  <c r="E403"/>
  <c r="C401"/>
  <c r="E401"/>
  <c r="C399"/>
  <c r="E399"/>
  <c r="C397"/>
  <c r="E397"/>
  <c r="C395"/>
  <c r="E395"/>
  <c r="C393"/>
  <c r="E393"/>
  <c r="C391"/>
  <c r="E391"/>
  <c r="C389"/>
  <c r="E389"/>
  <c r="C387"/>
  <c r="E387"/>
  <c r="C385"/>
  <c r="E385"/>
  <c r="C383"/>
  <c r="E383"/>
  <c r="C381"/>
  <c r="E381"/>
  <c r="C379"/>
  <c r="E379"/>
  <c r="C377"/>
  <c r="E377"/>
  <c r="C375"/>
  <c r="E375"/>
  <c r="C373"/>
  <c r="E373"/>
  <c r="C371"/>
  <c r="E371"/>
  <c r="C369"/>
  <c r="E369"/>
  <c r="C367"/>
  <c r="E367"/>
  <c r="C365"/>
  <c r="E365"/>
  <c r="C363"/>
  <c r="E363"/>
  <c r="C361"/>
  <c r="E361"/>
  <c r="C359"/>
  <c r="E359"/>
  <c r="C357"/>
  <c r="E357"/>
  <c r="C355"/>
  <c r="E355"/>
  <c r="C353"/>
  <c r="E353"/>
  <c r="C351"/>
  <c r="E351"/>
  <c r="C349"/>
  <c r="E349"/>
  <c r="C347"/>
  <c r="E347"/>
  <c r="C345"/>
  <c r="E345"/>
  <c r="C343"/>
  <c r="E343"/>
  <c r="C341"/>
  <c r="E341"/>
  <c r="C339"/>
  <c r="E339"/>
  <c r="C337"/>
  <c r="E337"/>
  <c r="C335"/>
  <c r="E335"/>
  <c r="C333"/>
  <c r="E333"/>
  <c r="C331"/>
  <c r="E331"/>
  <c r="C329"/>
  <c r="E329"/>
  <c r="C327"/>
  <c r="E327"/>
  <c r="C325"/>
  <c r="E325"/>
  <c r="C323"/>
  <c r="E323"/>
  <c r="C321"/>
  <c r="E321"/>
  <c r="C319"/>
  <c r="E319"/>
  <c r="C317"/>
  <c r="E317"/>
  <c r="C315"/>
  <c r="E315"/>
  <c r="C313"/>
  <c r="E313"/>
  <c r="C311"/>
  <c r="E311"/>
  <c r="C309"/>
  <c r="E309"/>
  <c r="C307"/>
  <c r="E307"/>
  <c r="C305"/>
  <c r="E305"/>
  <c r="C303"/>
  <c r="E303"/>
  <c r="C301"/>
  <c r="E301"/>
  <c r="C299"/>
  <c r="E299"/>
  <c r="C297"/>
  <c r="E297"/>
  <c r="C295"/>
  <c r="E295"/>
  <c r="C293"/>
  <c r="E293"/>
  <c r="C291"/>
  <c r="E291"/>
  <c r="C289"/>
  <c r="E289"/>
  <c r="C287"/>
  <c r="E287"/>
  <c r="C285"/>
  <c r="E285"/>
  <c r="C283"/>
  <c r="E283"/>
  <c r="C281"/>
  <c r="E281"/>
  <c r="C279"/>
  <c r="E279"/>
  <c r="C277"/>
  <c r="E277"/>
  <c r="C275"/>
  <c r="E275"/>
  <c r="C273"/>
  <c r="E273"/>
  <c r="C271"/>
  <c r="E271"/>
  <c r="C269"/>
  <c r="E269"/>
  <c r="C267"/>
  <c r="E267"/>
  <c r="C265"/>
  <c r="E265"/>
  <c r="C263"/>
  <c r="E263"/>
  <c r="C261"/>
  <c r="E261"/>
  <c r="C259"/>
  <c r="E259"/>
  <c r="C257"/>
  <c r="E257"/>
  <c r="C255"/>
  <c r="E255"/>
  <c r="C253"/>
  <c r="E253"/>
  <c r="C251"/>
  <c r="E251"/>
  <c r="C249"/>
  <c r="E249"/>
  <c r="C247"/>
  <c r="E247"/>
  <c r="C245"/>
  <c r="E245"/>
  <c r="C243"/>
  <c r="E243"/>
  <c r="C241"/>
  <c r="E241"/>
  <c r="C239"/>
  <c r="E239"/>
  <c r="C237"/>
  <c r="E237"/>
  <c r="C235"/>
  <c r="E235"/>
  <c r="C233"/>
  <c r="E233"/>
  <c r="C231"/>
  <c r="E231"/>
  <c r="C229"/>
  <c r="E229"/>
  <c r="C227"/>
  <c r="E227"/>
  <c r="C225"/>
  <c r="E225"/>
  <c r="C223"/>
  <c r="E223"/>
  <c r="C221"/>
  <c r="E221"/>
  <c r="C219"/>
  <c r="E219"/>
  <c r="C217"/>
  <c r="E217"/>
  <c r="C215"/>
  <c r="E215"/>
  <c r="C213"/>
  <c r="E213"/>
  <c r="C211"/>
  <c r="E211"/>
  <c r="C209"/>
  <c r="E209"/>
  <c r="C207"/>
  <c r="E207"/>
  <c r="C205"/>
  <c r="E205"/>
  <c r="C203"/>
  <c r="E203"/>
  <c r="C201"/>
  <c r="E201"/>
  <c r="C199"/>
  <c r="E199"/>
  <c r="C197"/>
  <c r="E197"/>
  <c r="C195"/>
  <c r="E195"/>
  <c r="C193"/>
  <c r="E193"/>
  <c r="C191"/>
  <c r="E191"/>
  <c r="C189"/>
  <c r="E189"/>
  <c r="C187"/>
  <c r="E187"/>
  <c r="C185"/>
  <c r="E185"/>
  <c r="C183"/>
  <c r="E183"/>
  <c r="C181"/>
  <c r="E181"/>
  <c r="C179"/>
  <c r="E179"/>
  <c r="C177"/>
  <c r="E177"/>
  <c r="C175"/>
  <c r="E175"/>
  <c r="C173"/>
  <c r="E173"/>
  <c r="C171"/>
  <c r="E171"/>
  <c r="C169"/>
  <c r="E169"/>
  <c r="C167"/>
  <c r="E167"/>
  <c r="C165"/>
  <c r="E165"/>
  <c r="C163"/>
  <c r="E163"/>
  <c r="C161"/>
  <c r="E161"/>
  <c r="C159"/>
  <c r="E159"/>
  <c r="C157"/>
  <c r="E157"/>
  <c r="C155"/>
  <c r="E155"/>
  <c r="C153"/>
  <c r="E153"/>
  <c r="C151"/>
  <c r="E151"/>
  <c r="C149"/>
  <c r="E149"/>
  <c r="C147"/>
  <c r="E147"/>
  <c r="C145"/>
  <c r="E145"/>
  <c r="C143"/>
  <c r="E143"/>
  <c r="C141"/>
  <c r="E141"/>
  <c r="C139"/>
  <c r="E139"/>
  <c r="C137"/>
  <c r="E137"/>
  <c r="C135"/>
  <c r="E135"/>
  <c r="C133"/>
  <c r="E133"/>
  <c r="C131"/>
  <c r="E131"/>
  <c r="C129"/>
  <c r="E129"/>
  <c r="C127"/>
  <c r="E127"/>
  <c r="C125"/>
  <c r="E125"/>
  <c r="C123"/>
  <c r="E123"/>
  <c r="C121"/>
  <c r="E121"/>
  <c r="C119"/>
  <c r="E119"/>
  <c r="C117"/>
  <c r="E117"/>
  <c r="C115"/>
  <c r="E115"/>
  <c r="C113"/>
  <c r="E113"/>
  <c r="C111"/>
  <c r="E111"/>
  <c r="C109"/>
  <c r="E109"/>
  <c r="C107"/>
  <c r="E107"/>
  <c r="C105"/>
  <c r="E105"/>
  <c r="C103"/>
  <c r="E103"/>
  <c r="C101"/>
  <c r="E101"/>
  <c r="C99"/>
  <c r="E99"/>
  <c r="C97"/>
  <c r="E97"/>
  <c r="C95"/>
  <c r="E95"/>
  <c r="C93"/>
  <c r="E93"/>
  <c r="C91"/>
  <c r="E91"/>
  <c r="C89"/>
  <c r="E89"/>
  <c r="C87"/>
  <c r="E87"/>
  <c r="C85"/>
  <c r="E85"/>
  <c r="C83"/>
  <c r="E83"/>
  <c r="C81"/>
  <c r="E81"/>
  <c r="C79"/>
  <c r="E79"/>
  <c r="C77"/>
  <c r="E77"/>
  <c r="C75"/>
  <c r="E75"/>
  <c r="C73"/>
  <c r="E73"/>
  <c r="C71"/>
  <c r="E71"/>
  <c r="C69"/>
  <c r="E69"/>
  <c r="C67"/>
  <c r="E67"/>
  <c r="C65"/>
  <c r="E65"/>
  <c r="C63"/>
  <c r="E63"/>
  <c r="C61"/>
  <c r="E61"/>
  <c r="C59"/>
  <c r="E59"/>
  <c r="C57"/>
  <c r="E57"/>
  <c r="C55"/>
  <c r="E55"/>
  <c r="E1052"/>
  <c r="E1050"/>
  <c r="E1048"/>
  <c r="E1046"/>
  <c r="E1044"/>
  <c r="E1042"/>
  <c r="E1040"/>
  <c r="E1038"/>
  <c r="E1036"/>
  <c r="E1034"/>
  <c r="E1032"/>
  <c r="E1030"/>
  <c r="E1028"/>
  <c r="E1026"/>
  <c r="E1024"/>
  <c r="E1022"/>
  <c r="E1020"/>
  <c r="E1018"/>
  <c r="E1016"/>
  <c r="E1014"/>
  <c r="E1012"/>
  <c r="E1010"/>
  <c r="E1008"/>
  <c r="E1006"/>
  <c r="E1004"/>
  <c r="E1002"/>
  <c r="E1000"/>
  <c r="E998"/>
  <c r="E996"/>
  <c r="E994"/>
  <c r="E992"/>
  <c r="E990"/>
  <c r="E988"/>
  <c r="E986"/>
  <c r="E984"/>
  <c r="E982"/>
  <c r="E980"/>
  <c r="E978"/>
  <c r="E976"/>
  <c r="E974"/>
  <c r="E972"/>
  <c r="E970"/>
  <c r="E968"/>
  <c r="E966"/>
  <c r="E964"/>
  <c r="E962"/>
  <c r="E960"/>
  <c r="E958"/>
  <c r="E956"/>
  <c r="E954"/>
  <c r="E952"/>
  <c r="E950"/>
  <c r="E948"/>
  <c r="E946"/>
  <c r="E944"/>
  <c r="E942"/>
  <c r="E940"/>
  <c r="E938"/>
  <c r="E936"/>
  <c r="E934"/>
  <c r="E932"/>
  <c r="E930"/>
  <c r="E928"/>
  <c r="E925"/>
  <c r="E921"/>
  <c r="E917"/>
  <c r="E913"/>
  <c r="E909"/>
  <c r="E905"/>
  <c r="E901"/>
  <c r="E54"/>
  <c r="BF50"/>
  <c r="BF34"/>
  <c r="BF42"/>
  <c r="BF26"/>
  <c r="BF46"/>
  <c r="BF38"/>
  <c r="BF30"/>
  <c r="BF22"/>
  <c r="BF48"/>
  <c r="BF44"/>
  <c r="BF40"/>
  <c r="BF36"/>
  <c r="BF32"/>
  <c r="BF28"/>
  <c r="BF24"/>
  <c r="BF20"/>
  <c r="BF51"/>
  <c r="BF49"/>
  <c r="BF47"/>
  <c r="BF45"/>
  <c r="BF43"/>
  <c r="BF41"/>
  <c r="BF39"/>
  <c r="BF37"/>
  <c r="BF35"/>
  <c r="BF33"/>
  <c r="BF31"/>
  <c r="BF29"/>
  <c r="BF27"/>
  <c r="BF25"/>
  <c r="BF23"/>
  <c r="BF21"/>
  <c r="BD50"/>
  <c r="BD34"/>
  <c r="BD42"/>
  <c r="BD26"/>
  <c r="BD46"/>
  <c r="BD38"/>
  <c r="BD30"/>
  <c r="BD22"/>
  <c r="BD48"/>
  <c r="BD44"/>
  <c r="BD40"/>
  <c r="BD36"/>
  <c r="BD32"/>
  <c r="BD28"/>
  <c r="BD24"/>
  <c r="BD20"/>
  <c r="BD51"/>
  <c r="BD49"/>
  <c r="BD47"/>
  <c r="BD45"/>
  <c r="BD43"/>
  <c r="BD41"/>
  <c r="BD39"/>
  <c r="BD37"/>
  <c r="BD35"/>
  <c r="BD33"/>
  <c r="BD31"/>
  <c r="BD29"/>
  <c r="BD27"/>
  <c r="BD25"/>
  <c r="BD23"/>
  <c r="BD21"/>
  <c r="G24" i="8"/>
  <c r="J24"/>
  <c r="D22"/>
  <c r="C222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3"/>
  <c r="D23" s="1"/>
  <c r="E23" s="1"/>
  <c r="B40" i="7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B59"/>
  <c r="C59"/>
  <c r="B60"/>
  <c r="C60"/>
  <c r="B61"/>
  <c r="C61"/>
  <c r="B62"/>
  <c r="C62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B121"/>
  <c r="C121"/>
  <c r="B122"/>
  <c r="C122"/>
  <c r="B123"/>
  <c r="C123"/>
  <c r="B124"/>
  <c r="C124"/>
  <c r="B125"/>
  <c r="C125"/>
  <c r="B126"/>
  <c r="C126"/>
  <c r="B127"/>
  <c r="C127"/>
  <c r="B128"/>
  <c r="C128"/>
  <c r="B129"/>
  <c r="C129"/>
  <c r="B130"/>
  <c r="C130"/>
  <c r="B131"/>
  <c r="C131"/>
  <c r="B132"/>
  <c r="C132"/>
  <c r="B133"/>
  <c r="C133"/>
  <c r="B134"/>
  <c r="C134"/>
  <c r="B135"/>
  <c r="C135"/>
  <c r="B136"/>
  <c r="C136"/>
  <c r="B137"/>
  <c r="C137"/>
  <c r="B138"/>
  <c r="C138"/>
  <c r="B139"/>
  <c r="C139"/>
  <c r="B140"/>
  <c r="C140"/>
  <c r="B141"/>
  <c r="C141"/>
  <c r="B142"/>
  <c r="C142"/>
  <c r="B143"/>
  <c r="C143"/>
  <c r="B144"/>
  <c r="C144"/>
  <c r="B145"/>
  <c r="C145"/>
  <c r="B146"/>
  <c r="C146"/>
  <c r="B147"/>
  <c r="C147"/>
  <c r="B148"/>
  <c r="C148"/>
  <c r="B149"/>
  <c r="C149"/>
  <c r="B150"/>
  <c r="C150"/>
  <c r="B151"/>
  <c r="C151"/>
  <c r="B152"/>
  <c r="C152"/>
  <c r="B153"/>
  <c r="C153"/>
  <c r="B154"/>
  <c r="C154"/>
  <c r="B155"/>
  <c r="C155"/>
  <c r="B156"/>
  <c r="C156"/>
  <c r="B157"/>
  <c r="C157"/>
  <c r="B158"/>
  <c r="C158"/>
  <c r="B159"/>
  <c r="C159"/>
  <c r="B160"/>
  <c r="C160"/>
  <c r="B161"/>
  <c r="C161"/>
  <c r="B162"/>
  <c r="C162"/>
  <c r="B163"/>
  <c r="C163"/>
  <c r="B164"/>
  <c r="C164"/>
  <c r="B165"/>
  <c r="C165"/>
  <c r="B166"/>
  <c r="C166"/>
  <c r="B167"/>
  <c r="C167"/>
  <c r="B168"/>
  <c r="C168"/>
  <c r="B169"/>
  <c r="C169"/>
  <c r="B170"/>
  <c r="C170"/>
  <c r="B171"/>
  <c r="C171"/>
  <c r="B172"/>
  <c r="C172"/>
  <c r="B173"/>
  <c r="C173"/>
  <c r="B174"/>
  <c r="C174"/>
  <c r="B175"/>
  <c r="C175"/>
  <c r="B176"/>
  <c r="C176"/>
  <c r="B177"/>
  <c r="C177"/>
  <c r="B178"/>
  <c r="C178"/>
  <c r="B179"/>
  <c r="C179"/>
  <c r="B180"/>
  <c r="C180"/>
  <c r="B181"/>
  <c r="C181"/>
  <c r="B182"/>
  <c r="C182"/>
  <c r="B183"/>
  <c r="C183"/>
  <c r="B184"/>
  <c r="C184"/>
  <c r="B185"/>
  <c r="C185"/>
  <c r="B186"/>
  <c r="C186"/>
  <c r="B187"/>
  <c r="C187"/>
  <c r="B188"/>
  <c r="C188"/>
  <c r="B189"/>
  <c r="C189"/>
  <c r="B190"/>
  <c r="C190"/>
  <c r="B191"/>
  <c r="C191"/>
  <c r="B192"/>
  <c r="C192"/>
  <c r="B193"/>
  <c r="C193"/>
  <c r="B194"/>
  <c r="C194"/>
  <c r="B195"/>
  <c r="C195"/>
  <c r="B196"/>
  <c r="C196"/>
  <c r="B197"/>
  <c r="C197"/>
  <c r="B198"/>
  <c r="C198"/>
  <c r="B199"/>
  <c r="C199"/>
  <c r="B200"/>
  <c r="C200"/>
  <c r="B201"/>
  <c r="C201"/>
  <c r="B202"/>
  <c r="C202"/>
  <c r="B203"/>
  <c r="C203"/>
  <c r="B204"/>
  <c r="C204"/>
  <c r="B205"/>
  <c r="C205"/>
  <c r="B206"/>
  <c r="C206"/>
  <c r="B207"/>
  <c r="C207"/>
  <c r="B208"/>
  <c r="C208"/>
  <c r="B209"/>
  <c r="C209"/>
  <c r="B210"/>
  <c r="C210"/>
  <c r="B211"/>
  <c r="C211"/>
  <c r="B212"/>
  <c r="C212"/>
  <c r="B213"/>
  <c r="C213"/>
  <c r="B214"/>
  <c r="C214"/>
  <c r="B215"/>
  <c r="C215"/>
  <c r="B216"/>
  <c r="C216"/>
  <c r="B217"/>
  <c r="C217"/>
  <c r="B218"/>
  <c r="C218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C19"/>
  <c r="B19"/>
  <c r="H84" i="6"/>
  <c r="H85" s="1"/>
  <c r="H86" s="1"/>
  <c r="H87" s="1"/>
  <c r="H88" s="1"/>
  <c r="H89" s="1"/>
  <c r="H90" s="1"/>
  <c r="H91" s="1"/>
  <c r="H92" s="1"/>
  <c r="H93" s="1"/>
  <c r="H94" s="1"/>
  <c r="H95" s="1"/>
  <c r="H96" s="1"/>
  <c r="H83"/>
  <c r="J46"/>
  <c r="J45"/>
  <c r="I47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J61" s="1"/>
  <c r="I46"/>
  <c r="B79"/>
  <c r="C79"/>
  <c r="D79"/>
  <c r="E79" s="1"/>
  <c r="B80"/>
  <c r="C80"/>
  <c r="D80"/>
  <c r="E80" s="1"/>
  <c r="B81"/>
  <c r="C81"/>
  <c r="D81"/>
  <c r="E81" s="1"/>
  <c r="B82"/>
  <c r="C82"/>
  <c r="D82"/>
  <c r="E82" s="1"/>
  <c r="B83"/>
  <c r="C83"/>
  <c r="D83"/>
  <c r="E83" s="1"/>
  <c r="B84"/>
  <c r="C84"/>
  <c r="D84"/>
  <c r="E84" s="1"/>
  <c r="B85"/>
  <c r="C85"/>
  <c r="D85"/>
  <c r="E85" s="1"/>
  <c r="B86"/>
  <c r="C86"/>
  <c r="D86"/>
  <c r="E86" s="1"/>
  <c r="B87"/>
  <c r="C87"/>
  <c r="D87"/>
  <c r="E87" s="1"/>
  <c r="B88"/>
  <c r="C88"/>
  <c r="D88"/>
  <c r="E88" s="1"/>
  <c r="B89"/>
  <c r="C89"/>
  <c r="D89"/>
  <c r="E89" s="1"/>
  <c r="B90"/>
  <c r="C90"/>
  <c r="D90"/>
  <c r="E90" s="1"/>
  <c r="B91"/>
  <c r="C91"/>
  <c r="D91"/>
  <c r="E91" s="1"/>
  <c r="B92"/>
  <c r="C92"/>
  <c r="D92"/>
  <c r="E92" s="1"/>
  <c r="B93"/>
  <c r="C93"/>
  <c r="D93"/>
  <c r="E93" s="1"/>
  <c r="B94"/>
  <c r="C94"/>
  <c r="D94"/>
  <c r="E94" s="1"/>
  <c r="B95"/>
  <c r="C95"/>
  <c r="D95"/>
  <c r="E95" s="1"/>
  <c r="B96"/>
  <c r="C96"/>
  <c r="D96"/>
  <c r="E96" s="1"/>
  <c r="B97"/>
  <c r="C97"/>
  <c r="D97"/>
  <c r="E97" s="1"/>
  <c r="B98"/>
  <c r="C98"/>
  <c r="D98"/>
  <c r="E98" s="1"/>
  <c r="B99"/>
  <c r="C99"/>
  <c r="D99"/>
  <c r="E99" s="1"/>
  <c r="B100"/>
  <c r="C100"/>
  <c r="D100"/>
  <c r="E100" s="1"/>
  <c r="B101"/>
  <c r="C101"/>
  <c r="D101"/>
  <c r="E101" s="1"/>
  <c r="B102"/>
  <c r="C102"/>
  <c r="D102"/>
  <c r="E102" s="1"/>
  <c r="B103"/>
  <c r="C103"/>
  <c r="D103"/>
  <c r="E103" s="1"/>
  <c r="B104"/>
  <c r="C104"/>
  <c r="D104"/>
  <c r="E104" s="1"/>
  <c r="B105"/>
  <c r="C105"/>
  <c r="D105"/>
  <c r="E105" s="1"/>
  <c r="B106"/>
  <c r="C106"/>
  <c r="D106"/>
  <c r="E106" s="1"/>
  <c r="B107"/>
  <c r="C107"/>
  <c r="D107"/>
  <c r="E107" s="1"/>
  <c r="B108"/>
  <c r="C108"/>
  <c r="D108"/>
  <c r="E108" s="1"/>
  <c r="B109"/>
  <c r="C109"/>
  <c r="D109"/>
  <c r="E109" s="1"/>
  <c r="B110"/>
  <c r="C110"/>
  <c r="D110"/>
  <c r="E110" s="1"/>
  <c r="B111"/>
  <c r="C111"/>
  <c r="D111"/>
  <c r="E111" s="1"/>
  <c r="B112"/>
  <c r="C112"/>
  <c r="D112"/>
  <c r="E112" s="1"/>
  <c r="B113"/>
  <c r="C113"/>
  <c r="D113"/>
  <c r="E113" s="1"/>
  <c r="B114"/>
  <c r="C114"/>
  <c r="D114"/>
  <c r="E114" s="1"/>
  <c r="B115"/>
  <c r="C115"/>
  <c r="D115"/>
  <c r="E115" s="1"/>
  <c r="B116"/>
  <c r="C116"/>
  <c r="D116"/>
  <c r="E116" s="1"/>
  <c r="B117"/>
  <c r="C117"/>
  <c r="D117"/>
  <c r="E117" s="1"/>
  <c r="B118"/>
  <c r="C118"/>
  <c r="D118"/>
  <c r="E118" s="1"/>
  <c r="B119"/>
  <c r="C119"/>
  <c r="D119"/>
  <c r="E119" s="1"/>
  <c r="B120"/>
  <c r="C120"/>
  <c r="D120"/>
  <c r="E120" s="1"/>
  <c r="B121"/>
  <c r="C121"/>
  <c r="D121"/>
  <c r="E121" s="1"/>
  <c r="B122"/>
  <c r="C122"/>
  <c r="D122"/>
  <c r="E122" s="1"/>
  <c r="B123"/>
  <c r="C123"/>
  <c r="D123"/>
  <c r="E123" s="1"/>
  <c r="B124"/>
  <c r="C124"/>
  <c r="D124"/>
  <c r="E124" s="1"/>
  <c r="B125"/>
  <c r="C125"/>
  <c r="D125"/>
  <c r="E125" s="1"/>
  <c r="B126"/>
  <c r="C126"/>
  <c r="D126"/>
  <c r="E126" s="1"/>
  <c r="B127"/>
  <c r="C127"/>
  <c r="D127"/>
  <c r="E127" s="1"/>
  <c r="B128"/>
  <c r="C128"/>
  <c r="D128"/>
  <c r="E128" s="1"/>
  <c r="B129"/>
  <c r="C129"/>
  <c r="D129"/>
  <c r="E129" s="1"/>
  <c r="B130"/>
  <c r="C130"/>
  <c r="D130"/>
  <c r="E130" s="1"/>
  <c r="B131"/>
  <c r="C131"/>
  <c r="D131"/>
  <c r="E131" s="1"/>
  <c r="B132"/>
  <c r="C132"/>
  <c r="D132"/>
  <c r="E132" s="1"/>
  <c r="B133"/>
  <c r="C133"/>
  <c r="D133"/>
  <c r="E133" s="1"/>
  <c r="B134"/>
  <c r="C134"/>
  <c r="D134"/>
  <c r="E134" s="1"/>
  <c r="B135"/>
  <c r="C135"/>
  <c r="D135"/>
  <c r="E135" s="1"/>
  <c r="B136"/>
  <c r="C136"/>
  <c r="D136"/>
  <c r="E136" s="1"/>
  <c r="B137"/>
  <c r="C137"/>
  <c r="D137"/>
  <c r="E137" s="1"/>
  <c r="B138"/>
  <c r="C138"/>
  <c r="D138"/>
  <c r="E138" s="1"/>
  <c r="B139"/>
  <c r="C139"/>
  <c r="D139"/>
  <c r="E139" s="1"/>
  <c r="B140"/>
  <c r="C140"/>
  <c r="D140"/>
  <c r="E140" s="1"/>
  <c r="B141"/>
  <c r="C141"/>
  <c r="D141"/>
  <c r="E141" s="1"/>
  <c r="B142"/>
  <c r="C142"/>
  <c r="D142"/>
  <c r="E142" s="1"/>
  <c r="B143"/>
  <c r="C143"/>
  <c r="D143"/>
  <c r="E143" s="1"/>
  <c r="B144"/>
  <c r="C144"/>
  <c r="D144"/>
  <c r="E144" s="1"/>
  <c r="B145"/>
  <c r="C145"/>
  <c r="D145"/>
  <c r="E145" s="1"/>
  <c r="B146"/>
  <c r="C146"/>
  <c r="D146"/>
  <c r="E146" s="1"/>
  <c r="B147"/>
  <c r="C147"/>
  <c r="D147"/>
  <c r="E147" s="1"/>
  <c r="B148"/>
  <c r="C148"/>
  <c r="D148"/>
  <c r="E148" s="1"/>
  <c r="B149"/>
  <c r="C149"/>
  <c r="D149"/>
  <c r="E149" s="1"/>
  <c r="B150"/>
  <c r="C150"/>
  <c r="D150"/>
  <c r="E150" s="1"/>
  <c r="B151"/>
  <c r="C151"/>
  <c r="D151"/>
  <c r="E151" s="1"/>
  <c r="B152"/>
  <c r="C152"/>
  <c r="D152"/>
  <c r="E152" s="1"/>
  <c r="B153"/>
  <c r="C153"/>
  <c r="D153"/>
  <c r="E153" s="1"/>
  <c r="B154"/>
  <c r="C154"/>
  <c r="D154"/>
  <c r="E154" s="1"/>
  <c r="B155"/>
  <c r="C155"/>
  <c r="D155"/>
  <c r="E155" s="1"/>
  <c r="B156"/>
  <c r="C156"/>
  <c r="D156"/>
  <c r="E156" s="1"/>
  <c r="B157"/>
  <c r="C157"/>
  <c r="D157"/>
  <c r="E157" s="1"/>
  <c r="B158"/>
  <c r="C158"/>
  <c r="D158"/>
  <c r="E158" s="1"/>
  <c r="B159"/>
  <c r="C159"/>
  <c r="D159"/>
  <c r="E159" s="1"/>
  <c r="B160"/>
  <c r="C160"/>
  <c r="D160"/>
  <c r="E160" s="1"/>
  <c r="B161"/>
  <c r="C161"/>
  <c r="D161"/>
  <c r="E161" s="1"/>
  <c r="B162"/>
  <c r="C162"/>
  <c r="D162"/>
  <c r="E162" s="1"/>
  <c r="B163"/>
  <c r="C163"/>
  <c r="D163"/>
  <c r="E163" s="1"/>
  <c r="B164"/>
  <c r="C164"/>
  <c r="D164"/>
  <c r="E164" s="1"/>
  <c r="B165"/>
  <c r="C165"/>
  <c r="D165"/>
  <c r="E165" s="1"/>
  <c r="B166"/>
  <c r="C166"/>
  <c r="D166"/>
  <c r="E166" s="1"/>
  <c r="B167"/>
  <c r="C167"/>
  <c r="D167"/>
  <c r="E167" s="1"/>
  <c r="B168"/>
  <c r="C168"/>
  <c r="D168"/>
  <c r="E168" s="1"/>
  <c r="B169"/>
  <c r="C169"/>
  <c r="D169"/>
  <c r="E169" s="1"/>
  <c r="B170"/>
  <c r="C170"/>
  <c r="D170"/>
  <c r="E170" s="1"/>
  <c r="B171"/>
  <c r="C171"/>
  <c r="D171"/>
  <c r="E171" s="1"/>
  <c r="B172"/>
  <c r="C172"/>
  <c r="D172"/>
  <c r="E172" s="1"/>
  <c r="B173"/>
  <c r="C173"/>
  <c r="D173"/>
  <c r="E173" s="1"/>
  <c r="B174"/>
  <c r="C174"/>
  <c r="D174"/>
  <c r="E174" s="1"/>
  <c r="B175"/>
  <c r="C175"/>
  <c r="D175"/>
  <c r="E175" s="1"/>
  <c r="B176"/>
  <c r="C176"/>
  <c r="D176"/>
  <c r="E176" s="1"/>
  <c r="B177"/>
  <c r="C177"/>
  <c r="D177"/>
  <c r="E177" s="1"/>
  <c r="B178"/>
  <c r="C178"/>
  <c r="D178"/>
  <c r="E178" s="1"/>
  <c r="B179"/>
  <c r="C179"/>
  <c r="D179"/>
  <c r="E179" s="1"/>
  <c r="B180"/>
  <c r="C180"/>
  <c r="D180"/>
  <c r="E180" s="1"/>
  <c r="B181"/>
  <c r="C181"/>
  <c r="D181"/>
  <c r="E181" s="1"/>
  <c r="B182"/>
  <c r="C182"/>
  <c r="D182"/>
  <c r="E182" s="1"/>
  <c r="B183"/>
  <c r="C183"/>
  <c r="D183"/>
  <c r="E183" s="1"/>
  <c r="B184"/>
  <c r="C184"/>
  <c r="D184"/>
  <c r="E184" s="1"/>
  <c r="B185"/>
  <c r="C185"/>
  <c r="D185"/>
  <c r="E185" s="1"/>
  <c r="B186"/>
  <c r="C186"/>
  <c r="D186"/>
  <c r="E186" s="1"/>
  <c r="B187"/>
  <c r="C187"/>
  <c r="D187"/>
  <c r="E187" s="1"/>
  <c r="B188"/>
  <c r="C188"/>
  <c r="D188"/>
  <c r="E188" s="1"/>
  <c r="B189"/>
  <c r="C189"/>
  <c r="D189"/>
  <c r="E189" s="1"/>
  <c r="B190"/>
  <c r="C190"/>
  <c r="D190"/>
  <c r="E190" s="1"/>
  <c r="B191"/>
  <c r="C191"/>
  <c r="D191"/>
  <c r="E191" s="1"/>
  <c r="B192"/>
  <c r="C192"/>
  <c r="D192"/>
  <c r="E192" s="1"/>
  <c r="B193"/>
  <c r="C193"/>
  <c r="D193"/>
  <c r="E193" s="1"/>
  <c r="B194"/>
  <c r="C194"/>
  <c r="D194"/>
  <c r="E194" s="1"/>
  <c r="B195"/>
  <c r="C195"/>
  <c r="D195"/>
  <c r="E195" s="1"/>
  <c r="B196"/>
  <c r="C196"/>
  <c r="D196"/>
  <c r="E196" s="1"/>
  <c r="B197"/>
  <c r="C197"/>
  <c r="D197"/>
  <c r="E197" s="1"/>
  <c r="B198"/>
  <c r="C198"/>
  <c r="D198"/>
  <c r="E198" s="1"/>
  <c r="B199"/>
  <c r="C199"/>
  <c r="D199"/>
  <c r="E199" s="1"/>
  <c r="B200"/>
  <c r="C200"/>
  <c r="D200"/>
  <c r="E200" s="1"/>
  <c r="B201"/>
  <c r="C201"/>
  <c r="D201"/>
  <c r="E201" s="1"/>
  <c r="B202"/>
  <c r="C202"/>
  <c r="D202"/>
  <c r="E202" s="1"/>
  <c r="B203"/>
  <c r="C203"/>
  <c r="D203"/>
  <c r="E203" s="1"/>
  <c r="B204"/>
  <c r="C204"/>
  <c r="D204"/>
  <c r="E204" s="1"/>
  <c r="B205"/>
  <c r="C205"/>
  <c r="D205"/>
  <c r="E205" s="1"/>
  <c r="B206"/>
  <c r="C206"/>
  <c r="D206"/>
  <c r="E206" s="1"/>
  <c r="B207"/>
  <c r="C207"/>
  <c r="D207"/>
  <c r="E207" s="1"/>
  <c r="B208"/>
  <c r="C208"/>
  <c r="D208"/>
  <c r="E208" s="1"/>
  <c r="B209"/>
  <c r="C209"/>
  <c r="D209"/>
  <c r="E209" s="1"/>
  <c r="B210"/>
  <c r="C210"/>
  <c r="D210"/>
  <c r="E210" s="1"/>
  <c r="B211"/>
  <c r="C211"/>
  <c r="D211"/>
  <c r="E211" s="1"/>
  <c r="B212"/>
  <c r="C212"/>
  <c r="D212"/>
  <c r="E212" s="1"/>
  <c r="B213"/>
  <c r="C213"/>
  <c r="D213"/>
  <c r="E213" s="1"/>
  <c r="B214"/>
  <c r="C214"/>
  <c r="D214"/>
  <c r="E214" s="1"/>
  <c r="B215"/>
  <c r="C215"/>
  <c r="D215"/>
  <c r="E215" s="1"/>
  <c r="B216"/>
  <c r="C216"/>
  <c r="D216"/>
  <c r="E216" s="1"/>
  <c r="B217"/>
  <c r="C217"/>
  <c r="D217"/>
  <c r="E217" s="1"/>
  <c r="B218"/>
  <c r="C218"/>
  <c r="D218"/>
  <c r="E218" s="1"/>
  <c r="B219"/>
  <c r="C219"/>
  <c r="D219"/>
  <c r="E219" s="1"/>
  <c r="B220"/>
  <c r="C220"/>
  <c r="D220"/>
  <c r="E220" s="1"/>
  <c r="B221"/>
  <c r="C221"/>
  <c r="D221"/>
  <c r="E221" s="1"/>
  <c r="B222"/>
  <c r="C222"/>
  <c r="D222"/>
  <c r="E222" s="1"/>
  <c r="B223"/>
  <c r="C223"/>
  <c r="D223"/>
  <c r="E223" s="1"/>
  <c r="B224"/>
  <c r="C224"/>
  <c r="D224"/>
  <c r="E224" s="1"/>
  <c r="B225"/>
  <c r="C225"/>
  <c r="D225"/>
  <c r="E225" s="1"/>
  <c r="B226"/>
  <c r="C226"/>
  <c r="D226"/>
  <c r="E226" s="1"/>
  <c r="B227"/>
  <c r="C227"/>
  <c r="D227"/>
  <c r="E227" s="1"/>
  <c r="B228"/>
  <c r="C228"/>
  <c r="D228"/>
  <c r="E228" s="1"/>
  <c r="B229"/>
  <c r="C229"/>
  <c r="D229"/>
  <c r="E229" s="1"/>
  <c r="B230"/>
  <c r="C230"/>
  <c r="D230"/>
  <c r="E230" s="1"/>
  <c r="B231"/>
  <c r="C231"/>
  <c r="D231"/>
  <c r="E231" s="1"/>
  <c r="B232"/>
  <c r="C232"/>
  <c r="D232"/>
  <c r="E232" s="1"/>
  <c r="B233"/>
  <c r="C233"/>
  <c r="D233"/>
  <c r="E233" s="1"/>
  <c r="B234"/>
  <c r="C234"/>
  <c r="D234"/>
  <c r="E234" s="1"/>
  <c r="B235"/>
  <c r="C235"/>
  <c r="D235"/>
  <c r="E235" s="1"/>
  <c r="B236"/>
  <c r="C236"/>
  <c r="D236"/>
  <c r="E236" s="1"/>
  <c r="B237"/>
  <c r="C237"/>
  <c r="D237"/>
  <c r="E237" s="1"/>
  <c r="B238"/>
  <c r="C238"/>
  <c r="D238"/>
  <c r="E238" s="1"/>
  <c r="B239"/>
  <c r="C239"/>
  <c r="D239"/>
  <c r="E239" s="1"/>
  <c r="B240"/>
  <c r="C240"/>
  <c r="D240"/>
  <c r="E240" s="1"/>
  <c r="B241"/>
  <c r="C241"/>
  <c r="D241"/>
  <c r="E241" s="1"/>
  <c r="B242"/>
  <c r="C242"/>
  <c r="D242"/>
  <c r="E242" s="1"/>
  <c r="B243"/>
  <c r="C243"/>
  <c r="D243"/>
  <c r="E243" s="1"/>
  <c r="B244"/>
  <c r="C244"/>
  <c r="D244"/>
  <c r="E244" s="1"/>
  <c r="B46"/>
  <c r="C46"/>
  <c r="D46"/>
  <c r="E46" s="1"/>
  <c r="B47"/>
  <c r="C47"/>
  <c r="D47"/>
  <c r="E47" s="1"/>
  <c r="B48"/>
  <c r="C48"/>
  <c r="D48"/>
  <c r="E48" s="1"/>
  <c r="B49"/>
  <c r="C49"/>
  <c r="D49"/>
  <c r="E49" s="1"/>
  <c r="B50"/>
  <c r="C50"/>
  <c r="D50"/>
  <c r="E50" s="1"/>
  <c r="B51"/>
  <c r="C51"/>
  <c r="D51"/>
  <c r="E51" s="1"/>
  <c r="B52"/>
  <c r="C52"/>
  <c r="D52"/>
  <c r="E52" s="1"/>
  <c r="B53"/>
  <c r="C53"/>
  <c r="D53"/>
  <c r="E53" s="1"/>
  <c r="B54"/>
  <c r="C54"/>
  <c r="D54"/>
  <c r="E54" s="1"/>
  <c r="B55"/>
  <c r="C55"/>
  <c r="D55"/>
  <c r="E55" s="1"/>
  <c r="B56"/>
  <c r="C56"/>
  <c r="D56"/>
  <c r="E56" s="1"/>
  <c r="B57"/>
  <c r="C57"/>
  <c r="D57"/>
  <c r="E57" s="1"/>
  <c r="B58"/>
  <c r="C58"/>
  <c r="D58"/>
  <c r="E58" s="1"/>
  <c r="B59"/>
  <c r="C59"/>
  <c r="D59"/>
  <c r="E59" s="1"/>
  <c r="B60"/>
  <c r="C60"/>
  <c r="D60"/>
  <c r="E60" s="1"/>
  <c r="B61"/>
  <c r="C61"/>
  <c r="D61"/>
  <c r="E61" s="1"/>
  <c r="B62"/>
  <c r="C62"/>
  <c r="D62"/>
  <c r="E62" s="1"/>
  <c r="B63"/>
  <c r="C63"/>
  <c r="D63"/>
  <c r="E63" s="1"/>
  <c r="B64"/>
  <c r="C64"/>
  <c r="D64"/>
  <c r="E64" s="1"/>
  <c r="B65"/>
  <c r="C65"/>
  <c r="D65"/>
  <c r="E65" s="1"/>
  <c r="B66"/>
  <c r="C66"/>
  <c r="D66"/>
  <c r="E66" s="1"/>
  <c r="B67"/>
  <c r="C67"/>
  <c r="D67"/>
  <c r="E67" s="1"/>
  <c r="B68"/>
  <c r="C68"/>
  <c r="D68"/>
  <c r="E68" s="1"/>
  <c r="B69"/>
  <c r="C69"/>
  <c r="D69"/>
  <c r="E69" s="1"/>
  <c r="B70"/>
  <c r="C70"/>
  <c r="D70"/>
  <c r="E70" s="1"/>
  <c r="B71"/>
  <c r="C71"/>
  <c r="D71"/>
  <c r="E71" s="1"/>
  <c r="B72"/>
  <c r="C72"/>
  <c r="D72"/>
  <c r="E72" s="1"/>
  <c r="B73"/>
  <c r="C73"/>
  <c r="D73"/>
  <c r="E73" s="1"/>
  <c r="B74"/>
  <c r="C74"/>
  <c r="D74"/>
  <c r="E74" s="1"/>
  <c r="B75"/>
  <c r="C75"/>
  <c r="D75"/>
  <c r="E75" s="1"/>
  <c r="B76"/>
  <c r="C76"/>
  <c r="D76"/>
  <c r="E76" s="1"/>
  <c r="B77"/>
  <c r="C77"/>
  <c r="D77"/>
  <c r="E77" s="1"/>
  <c r="B78"/>
  <c r="C78"/>
  <c r="D78"/>
  <c r="E78" s="1"/>
  <c r="D45"/>
  <c r="E45" s="1"/>
  <c r="C45"/>
  <c r="B45"/>
  <c r="I62" l="1"/>
  <c r="J59"/>
  <c r="J57"/>
  <c r="J55"/>
  <c r="J53"/>
  <c r="J51"/>
  <c r="J49"/>
  <c r="J47"/>
  <c r="J60"/>
  <c r="J58"/>
  <c r="J56"/>
  <c r="J54"/>
  <c r="J52"/>
  <c r="J50"/>
  <c r="J48"/>
  <c r="I55" i="16" a="1"/>
  <c r="I58" s="1"/>
  <c r="K55" a="1"/>
  <c r="K56" s="1"/>
  <c r="J25" i="8"/>
  <c r="K24"/>
  <c r="G25"/>
  <c r="H24"/>
  <c r="D168" i="7"/>
  <c r="D24" i="8"/>
  <c r="E24" s="1"/>
  <c r="D184" i="7"/>
  <c r="D176"/>
  <c r="D172"/>
  <c r="D170"/>
  <c r="D169"/>
  <c r="D200"/>
  <c r="D40"/>
  <c r="D104"/>
  <c r="D72"/>
  <c r="D56"/>
  <c r="D48"/>
  <c r="D44"/>
  <c r="D42"/>
  <c r="D41"/>
  <c r="D136"/>
  <c r="D120"/>
  <c r="D112"/>
  <c r="D108"/>
  <c r="D106"/>
  <c r="D105"/>
  <c r="D20"/>
  <c r="D208"/>
  <c r="D204"/>
  <c r="D202"/>
  <c r="D201"/>
  <c r="D152"/>
  <c r="D144"/>
  <c r="D140"/>
  <c r="D138"/>
  <c r="D137"/>
  <c r="D88"/>
  <c r="D80"/>
  <c r="D76"/>
  <c r="D74"/>
  <c r="D73"/>
  <c r="D36"/>
  <c r="D28"/>
  <c r="D24"/>
  <c r="D22"/>
  <c r="D21"/>
  <c r="D192"/>
  <c r="D188"/>
  <c r="D186"/>
  <c r="D185"/>
  <c r="D160"/>
  <c r="D156"/>
  <c r="D154"/>
  <c r="D153"/>
  <c r="D128"/>
  <c r="D124"/>
  <c r="D122"/>
  <c r="D121"/>
  <c r="D96"/>
  <c r="D92"/>
  <c r="D90"/>
  <c r="D89"/>
  <c r="D64"/>
  <c r="D60"/>
  <c r="D58"/>
  <c r="D57"/>
  <c r="D215"/>
  <c r="D213"/>
  <c r="D212"/>
  <c r="D211"/>
  <c r="D210"/>
  <c r="D209"/>
  <c r="D196"/>
  <c r="D194"/>
  <c r="D193"/>
  <c r="D180"/>
  <c r="D178"/>
  <c r="D177"/>
  <c r="D164"/>
  <c r="D162"/>
  <c r="D161"/>
  <c r="D148"/>
  <c r="D146"/>
  <c r="D145"/>
  <c r="D132"/>
  <c r="D130"/>
  <c r="D129"/>
  <c r="D116"/>
  <c r="D114"/>
  <c r="D113"/>
  <c r="D100"/>
  <c r="D98"/>
  <c r="D97"/>
  <c r="D84"/>
  <c r="D82"/>
  <c r="D81"/>
  <c r="D68"/>
  <c r="D66"/>
  <c r="D65"/>
  <c r="D52"/>
  <c r="D50"/>
  <c r="D49"/>
  <c r="D217"/>
  <c r="D216"/>
  <c r="D206"/>
  <c r="D205"/>
  <c r="D198"/>
  <c r="D197"/>
  <c r="D190"/>
  <c r="D189"/>
  <c r="D182"/>
  <c r="D181"/>
  <c r="D174"/>
  <c r="D173"/>
  <c r="D166"/>
  <c r="D165"/>
  <c r="D158"/>
  <c r="D157"/>
  <c r="D150"/>
  <c r="D149"/>
  <c r="D142"/>
  <c r="D141"/>
  <c r="D134"/>
  <c r="D133"/>
  <c r="D126"/>
  <c r="D125"/>
  <c r="D118"/>
  <c r="D117"/>
  <c r="D110"/>
  <c r="D109"/>
  <c r="D102"/>
  <c r="D101"/>
  <c r="D94"/>
  <c r="D93"/>
  <c r="D86"/>
  <c r="D85"/>
  <c r="D78"/>
  <c r="D77"/>
  <c r="D70"/>
  <c r="D69"/>
  <c r="D62"/>
  <c r="D61"/>
  <c r="D54"/>
  <c r="D53"/>
  <c r="D46"/>
  <c r="D45"/>
  <c r="D218"/>
  <c r="D214"/>
  <c r="D207"/>
  <c r="D203"/>
  <c r="D199"/>
  <c r="D195"/>
  <c r="D191"/>
  <c r="D187"/>
  <c r="D183"/>
  <c r="D179"/>
  <c r="D175"/>
  <c r="D171"/>
  <c r="D167"/>
  <c r="D163"/>
  <c r="D159"/>
  <c r="D155"/>
  <c r="D151"/>
  <c r="D147"/>
  <c r="D143"/>
  <c r="D139"/>
  <c r="D135"/>
  <c r="D131"/>
  <c r="D127"/>
  <c r="D123"/>
  <c r="D119"/>
  <c r="D115"/>
  <c r="D111"/>
  <c r="D107"/>
  <c r="D103"/>
  <c r="D99"/>
  <c r="D95"/>
  <c r="D91"/>
  <c r="D87"/>
  <c r="D83"/>
  <c r="D79"/>
  <c r="D75"/>
  <c r="D71"/>
  <c r="D67"/>
  <c r="D63"/>
  <c r="D59"/>
  <c r="D55"/>
  <c r="D51"/>
  <c r="D47"/>
  <c r="D43"/>
  <c r="D38"/>
  <c r="D37"/>
  <c r="D32"/>
  <c r="D30"/>
  <c r="D29"/>
  <c r="D34"/>
  <c r="D33"/>
  <c r="D26"/>
  <c r="D25"/>
  <c r="D39"/>
  <c r="D35"/>
  <c r="D31"/>
  <c r="D27"/>
  <c r="D23"/>
  <c r="D19"/>
  <c r="F244" i="6"/>
  <c r="F79"/>
  <c r="F182"/>
  <c r="F212"/>
  <c r="F111"/>
  <c r="F228"/>
  <c r="F198"/>
  <c r="F166"/>
  <c r="F95"/>
  <c r="F236"/>
  <c r="F220"/>
  <c r="F190"/>
  <c r="F174"/>
  <c r="F119"/>
  <c r="F103"/>
  <c r="F87"/>
  <c r="F240"/>
  <c r="F232"/>
  <c r="F224"/>
  <c r="F216"/>
  <c r="F208"/>
  <c r="F202"/>
  <c r="F194"/>
  <c r="F186"/>
  <c r="F178"/>
  <c r="F170"/>
  <c r="F123"/>
  <c r="F115"/>
  <c r="F107"/>
  <c r="F99"/>
  <c r="F91"/>
  <c r="F83"/>
  <c r="F243"/>
  <c r="F242"/>
  <c r="F239"/>
  <c r="F238"/>
  <c r="F235"/>
  <c r="F234"/>
  <c r="F231"/>
  <c r="F227"/>
  <c r="F226"/>
  <c r="F223"/>
  <c r="F222"/>
  <c r="F219"/>
  <c r="F218"/>
  <c r="F215"/>
  <c r="F214"/>
  <c r="F211"/>
  <c r="F210"/>
  <c r="F207"/>
  <c r="F206"/>
  <c r="F203"/>
  <c r="F195"/>
  <c r="F241"/>
  <c r="F237"/>
  <c r="F233"/>
  <c r="F229"/>
  <c r="F225"/>
  <c r="F221"/>
  <c r="F217"/>
  <c r="F213"/>
  <c r="F209"/>
  <c r="F205"/>
  <c r="F199"/>
  <c r="F191"/>
  <c r="F204"/>
  <c r="F201"/>
  <c r="F200"/>
  <c r="F197"/>
  <c r="F196"/>
  <c r="F193"/>
  <c r="F192"/>
  <c r="F189"/>
  <c r="F188"/>
  <c r="F185"/>
  <c r="F184"/>
  <c r="F181"/>
  <c r="F180"/>
  <c r="F177"/>
  <c r="F176"/>
  <c r="F173"/>
  <c r="F172"/>
  <c r="F169"/>
  <c r="F168"/>
  <c r="F165"/>
  <c r="F164"/>
  <c r="F161"/>
  <c r="F157"/>
  <c r="F153"/>
  <c r="F149"/>
  <c r="F145"/>
  <c r="F141"/>
  <c r="F137"/>
  <c r="F133"/>
  <c r="F129"/>
  <c r="F126"/>
  <c r="F125"/>
  <c r="F122"/>
  <c r="F121"/>
  <c r="F118"/>
  <c r="F117"/>
  <c r="F114"/>
  <c r="F113"/>
  <c r="F110"/>
  <c r="F109"/>
  <c r="F106"/>
  <c r="F105"/>
  <c r="F102"/>
  <c r="F101"/>
  <c r="F98"/>
  <c r="F97"/>
  <c r="F94"/>
  <c r="F93"/>
  <c r="F90"/>
  <c r="F89"/>
  <c r="F86"/>
  <c r="F85"/>
  <c r="F82"/>
  <c r="F81"/>
  <c r="F187"/>
  <c r="F183"/>
  <c r="F179"/>
  <c r="F175"/>
  <c r="F171"/>
  <c r="F167"/>
  <c r="F163"/>
  <c r="F159"/>
  <c r="F155"/>
  <c r="F151"/>
  <c r="F147"/>
  <c r="F143"/>
  <c r="F139"/>
  <c r="F135"/>
  <c r="F131"/>
  <c r="F127"/>
  <c r="F124"/>
  <c r="F120"/>
  <c r="F116"/>
  <c r="F112"/>
  <c r="F108"/>
  <c r="F104"/>
  <c r="F100"/>
  <c r="F96"/>
  <c r="F92"/>
  <c r="F88"/>
  <c r="F84"/>
  <c r="F80"/>
  <c r="F230"/>
  <c r="F162"/>
  <c r="F160"/>
  <c r="F158"/>
  <c r="F156"/>
  <c r="F154"/>
  <c r="F152"/>
  <c r="F150"/>
  <c r="F148"/>
  <c r="F146"/>
  <c r="F144"/>
  <c r="F142"/>
  <c r="F140"/>
  <c r="F138"/>
  <c r="F136"/>
  <c r="F134"/>
  <c r="F132"/>
  <c r="F130"/>
  <c r="F128"/>
  <c r="F75"/>
  <c r="F59"/>
  <c r="F67"/>
  <c r="F51"/>
  <c r="F71"/>
  <c r="F63"/>
  <c r="F55"/>
  <c r="F47"/>
  <c r="F76"/>
  <c r="F72"/>
  <c r="F68"/>
  <c r="F78"/>
  <c r="F77"/>
  <c r="F74"/>
  <c r="F73"/>
  <c r="F70"/>
  <c r="F69"/>
  <c r="F66"/>
  <c r="F65"/>
  <c r="F62"/>
  <c r="F61"/>
  <c r="F58"/>
  <c r="F57"/>
  <c r="F54"/>
  <c r="F53"/>
  <c r="F50"/>
  <c r="F49"/>
  <c r="F46"/>
  <c r="F64"/>
  <c r="F60"/>
  <c r="F56"/>
  <c r="F52"/>
  <c r="F48"/>
  <c r="F45"/>
  <c r="B41" i="14"/>
  <c r="C41" s="1"/>
  <c r="B42"/>
  <c r="C42" s="1"/>
  <c r="B43"/>
  <c r="C43" s="1"/>
  <c r="B44"/>
  <c r="C44" s="1"/>
  <c r="B45"/>
  <c r="C45" s="1"/>
  <c r="B46"/>
  <c r="C46" s="1"/>
  <c r="B47"/>
  <c r="C47" s="1"/>
  <c r="B48"/>
  <c r="C48" s="1"/>
  <c r="B49"/>
  <c r="C49" s="1"/>
  <c r="B50"/>
  <c r="C50" s="1"/>
  <c r="B51"/>
  <c r="C51" s="1"/>
  <c r="B52"/>
  <c r="C52" s="1"/>
  <c r="B53"/>
  <c r="C53" s="1"/>
  <c r="B54"/>
  <c r="C54" s="1"/>
  <c r="B55"/>
  <c r="C55" s="1"/>
  <c r="B56"/>
  <c r="C56" s="1"/>
  <c r="B57"/>
  <c r="C57" s="1"/>
  <c r="B58"/>
  <c r="C58" s="1"/>
  <c r="B59"/>
  <c r="C59" s="1"/>
  <c r="B60"/>
  <c r="C60" s="1"/>
  <c r="B61"/>
  <c r="C61" s="1"/>
  <c r="B62"/>
  <c r="C62" s="1"/>
  <c r="B63"/>
  <c r="C63" s="1"/>
  <c r="B64"/>
  <c r="C64" s="1"/>
  <c r="B65"/>
  <c r="C65" s="1"/>
  <c r="B66"/>
  <c r="C66" s="1"/>
  <c r="B67"/>
  <c r="C67" s="1"/>
  <c r="B68"/>
  <c r="C68" s="1"/>
  <c r="B69"/>
  <c r="C69" s="1"/>
  <c r="B70"/>
  <c r="C70" s="1"/>
  <c r="B71"/>
  <c r="C71" s="1"/>
  <c r="B72"/>
  <c r="C72" s="1"/>
  <c r="B73"/>
  <c r="C73" s="1"/>
  <c r="B74"/>
  <c r="C74" s="1"/>
  <c r="B75"/>
  <c r="C75" s="1"/>
  <c r="B76"/>
  <c r="C76" s="1"/>
  <c r="B40"/>
  <c r="C40" s="1"/>
  <c r="I63" i="6" l="1"/>
  <c r="J62"/>
  <c r="I82" a="1"/>
  <c r="I82" s="1"/>
  <c r="I87" i="16"/>
  <c r="I55"/>
  <c r="I56"/>
  <c r="I71"/>
  <c r="I72"/>
  <c r="I79"/>
  <c r="I63"/>
  <c r="I80"/>
  <c r="I64"/>
  <c r="I83"/>
  <c r="I75"/>
  <c r="I67"/>
  <c r="I59"/>
  <c r="I84"/>
  <c r="I76"/>
  <c r="I68"/>
  <c r="I60"/>
  <c r="I85"/>
  <c r="I81"/>
  <c r="I77"/>
  <c r="I73"/>
  <c r="I69"/>
  <c r="I65"/>
  <c r="I61"/>
  <c r="I57"/>
  <c r="I86"/>
  <c r="I82"/>
  <c r="I78"/>
  <c r="I74"/>
  <c r="I70"/>
  <c r="I66"/>
  <c r="I62"/>
  <c r="K85"/>
  <c r="K81"/>
  <c r="K77"/>
  <c r="K73"/>
  <c r="K69"/>
  <c r="K65"/>
  <c r="K61"/>
  <c r="K57"/>
  <c r="K86"/>
  <c r="K82"/>
  <c r="K78"/>
  <c r="K74"/>
  <c r="K70"/>
  <c r="K66"/>
  <c r="K62"/>
  <c r="K58"/>
  <c r="K87"/>
  <c r="K83"/>
  <c r="K79"/>
  <c r="K75"/>
  <c r="K71"/>
  <c r="K67"/>
  <c r="K63"/>
  <c r="K59"/>
  <c r="K55"/>
  <c r="K84"/>
  <c r="K80"/>
  <c r="K76"/>
  <c r="K72"/>
  <c r="K68"/>
  <c r="K64"/>
  <c r="K60"/>
  <c r="J26" i="8"/>
  <c r="K25"/>
  <c r="G26"/>
  <c r="H25"/>
  <c r="D25"/>
  <c r="E25" s="1"/>
  <c r="G18" i="7" a="1"/>
  <c r="G19" s="1"/>
  <c r="BB50" i="16"/>
  <c r="BB43"/>
  <c r="BB44" s="1"/>
  <c r="BB45" s="1"/>
  <c r="BB46" s="1"/>
  <c r="BB47" s="1"/>
  <c r="BB48" s="1"/>
  <c r="BB49" s="1"/>
  <c r="BB33"/>
  <c r="BB34" s="1"/>
  <c r="BB35" s="1"/>
  <c r="BB36" s="1"/>
  <c r="BB37" s="1"/>
  <c r="BB38" s="1"/>
  <c r="BB39" s="1"/>
  <c r="BB40" s="1"/>
  <c r="BB41" s="1"/>
  <c r="BB42" s="1"/>
  <c r="BB21"/>
  <c r="BB22" s="1"/>
  <c r="BB23" s="1"/>
  <c r="BB24" s="1"/>
  <c r="BB25" s="1"/>
  <c r="BB26" s="1"/>
  <c r="BB27" s="1"/>
  <c r="BB28" s="1"/>
  <c r="BB29" s="1"/>
  <c r="BB30" s="1"/>
  <c r="BB31" s="1"/>
  <c r="BB32" s="1"/>
  <c r="BB20"/>
  <c r="BC18"/>
  <c r="BC17"/>
  <c r="AV957"/>
  <c r="AV958"/>
  <c r="AV959"/>
  <c r="AV960"/>
  <c r="AV961"/>
  <c r="AV962"/>
  <c r="AV963"/>
  <c r="AV964"/>
  <c r="AV965"/>
  <c r="AV966"/>
  <c r="AV967"/>
  <c r="AV968"/>
  <c r="AV969"/>
  <c r="AV970"/>
  <c r="AV971"/>
  <c r="AV972"/>
  <c r="AV973"/>
  <c r="AV974"/>
  <c r="AV975"/>
  <c r="AV976"/>
  <c r="AV977"/>
  <c r="AV978"/>
  <c r="AV979"/>
  <c r="AV980"/>
  <c r="AV981"/>
  <c r="AV982"/>
  <c r="AV983"/>
  <c r="AV984"/>
  <c r="AV985"/>
  <c r="AV986"/>
  <c r="AV987"/>
  <c r="AV988"/>
  <c r="AV989"/>
  <c r="AV990"/>
  <c r="AV991"/>
  <c r="AV992"/>
  <c r="AV993"/>
  <c r="AV994"/>
  <c r="AV995"/>
  <c r="AV996"/>
  <c r="AV997"/>
  <c r="AV998"/>
  <c r="AV999"/>
  <c r="AV1000"/>
  <c r="AV1001"/>
  <c r="AV1002"/>
  <c r="AV1003"/>
  <c r="AV1004"/>
  <c r="AV1005"/>
  <c r="AV1006"/>
  <c r="AV1007"/>
  <c r="AV1008"/>
  <c r="AV1009"/>
  <c r="AV1010"/>
  <c r="AV1011"/>
  <c r="AV1012"/>
  <c r="AV1013"/>
  <c r="AV1014"/>
  <c r="AV1015"/>
  <c r="AV1016"/>
  <c r="AV1017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V81"/>
  <c r="AV82"/>
  <c r="AV83"/>
  <c r="AV84"/>
  <c r="AX84" s="1"/>
  <c r="AV85"/>
  <c r="AV86"/>
  <c r="AV87"/>
  <c r="AX87" s="1"/>
  <c r="AV88"/>
  <c r="AX88" s="1"/>
  <c r="AV89"/>
  <c r="AV90"/>
  <c r="AV91"/>
  <c r="AX91" s="1"/>
  <c r="AV92"/>
  <c r="AX92" s="1"/>
  <c r="AV93"/>
  <c r="AV94"/>
  <c r="AV95"/>
  <c r="AX95" s="1"/>
  <c r="AV96"/>
  <c r="AX96" s="1"/>
  <c r="AV97"/>
  <c r="AV98"/>
  <c r="AV99"/>
  <c r="AX99" s="1"/>
  <c r="AV100"/>
  <c r="AX100" s="1"/>
  <c r="AV101"/>
  <c r="AV102"/>
  <c r="AV103"/>
  <c r="AX103" s="1"/>
  <c r="AV104"/>
  <c r="AX104" s="1"/>
  <c r="AV105"/>
  <c r="AV106"/>
  <c r="AV107"/>
  <c r="AX107" s="1"/>
  <c r="AV108"/>
  <c r="AX108" s="1"/>
  <c r="AV109"/>
  <c r="AV110"/>
  <c r="AV111"/>
  <c r="AX111" s="1"/>
  <c r="AV112"/>
  <c r="AX112" s="1"/>
  <c r="AV113"/>
  <c r="AV114"/>
  <c r="AV115"/>
  <c r="AX115" s="1"/>
  <c r="AV116"/>
  <c r="AX116" s="1"/>
  <c r="AV117"/>
  <c r="AV118"/>
  <c r="AV119"/>
  <c r="AX119" s="1"/>
  <c r="AV120"/>
  <c r="AX120" s="1"/>
  <c r="AV121"/>
  <c r="AV122"/>
  <c r="AV123"/>
  <c r="AX123" s="1"/>
  <c r="AV124"/>
  <c r="AX124" s="1"/>
  <c r="AV125"/>
  <c r="AV126"/>
  <c r="AV127"/>
  <c r="AX127" s="1"/>
  <c r="AV128"/>
  <c r="AX128" s="1"/>
  <c r="AV129"/>
  <c r="AV130"/>
  <c r="AV131"/>
  <c r="AX131" s="1"/>
  <c r="AV132"/>
  <c r="AV133"/>
  <c r="AV134"/>
  <c r="AV135"/>
  <c r="AV136"/>
  <c r="AV137"/>
  <c r="AV138"/>
  <c r="AV139"/>
  <c r="AV140"/>
  <c r="AV141"/>
  <c r="AV142"/>
  <c r="AV143"/>
  <c r="AV144"/>
  <c r="AV145"/>
  <c r="AV146"/>
  <c r="AV147"/>
  <c r="AV148"/>
  <c r="AV149"/>
  <c r="AV150"/>
  <c r="AV151"/>
  <c r="AV152"/>
  <c r="AX152" s="1"/>
  <c r="AV153"/>
  <c r="AV154"/>
  <c r="AV155"/>
  <c r="AV156"/>
  <c r="AV157"/>
  <c r="AV158"/>
  <c r="AV159"/>
  <c r="AV160"/>
  <c r="AX160" s="1"/>
  <c r="AV161"/>
  <c r="AV162"/>
  <c r="AV163"/>
  <c r="AV164"/>
  <c r="AV165"/>
  <c r="AV166"/>
  <c r="AV167"/>
  <c r="AV168"/>
  <c r="AX168" s="1"/>
  <c r="AV169"/>
  <c r="AV170"/>
  <c r="AV171"/>
  <c r="AV172"/>
  <c r="AV173"/>
  <c r="AV174"/>
  <c r="AV175"/>
  <c r="AV176"/>
  <c r="AX176" s="1"/>
  <c r="AV177"/>
  <c r="AV178"/>
  <c r="AV179"/>
  <c r="AV180"/>
  <c r="AV181"/>
  <c r="AV182"/>
  <c r="AV183"/>
  <c r="AV184"/>
  <c r="AX184" s="1"/>
  <c r="AV185"/>
  <c r="AV186"/>
  <c r="AV187"/>
  <c r="AV188"/>
  <c r="AV189"/>
  <c r="AV190"/>
  <c r="AX190" s="1"/>
  <c r="AV191"/>
  <c r="AV192"/>
  <c r="AV193"/>
  <c r="AV194"/>
  <c r="AX194" s="1"/>
  <c r="AV195"/>
  <c r="AV196"/>
  <c r="AV197"/>
  <c r="AV198"/>
  <c r="AX198" s="1"/>
  <c r="AV199"/>
  <c r="AV200"/>
  <c r="AV201"/>
  <c r="AV202"/>
  <c r="AV203"/>
  <c r="AV204"/>
  <c r="AV205"/>
  <c r="AV206"/>
  <c r="AV207"/>
  <c r="AV208"/>
  <c r="AV209"/>
  <c r="AV210"/>
  <c r="AV211"/>
  <c r="AV212"/>
  <c r="AV213"/>
  <c r="AV214"/>
  <c r="AV215"/>
  <c r="AV216"/>
  <c r="AV217"/>
  <c r="AV218"/>
  <c r="AV219"/>
  <c r="AV220"/>
  <c r="AV221"/>
  <c r="AV222"/>
  <c r="AV223"/>
  <c r="AV224"/>
  <c r="AV225"/>
  <c r="AV226"/>
  <c r="AV227"/>
  <c r="AV228"/>
  <c r="AV229"/>
  <c r="AV230"/>
  <c r="AV231"/>
  <c r="AV232"/>
  <c r="AV233"/>
  <c r="AV234"/>
  <c r="AV235"/>
  <c r="AV236"/>
  <c r="AV237"/>
  <c r="AV238"/>
  <c r="AV239"/>
  <c r="AV240"/>
  <c r="AV241"/>
  <c r="AV242"/>
  <c r="AV243"/>
  <c r="AV244"/>
  <c r="AV245"/>
  <c r="AV246"/>
  <c r="AV247"/>
  <c r="AV248"/>
  <c r="AV249"/>
  <c r="AV250"/>
  <c r="AV251"/>
  <c r="AV252"/>
  <c r="AV253"/>
  <c r="AV254"/>
  <c r="AV255"/>
  <c r="AV256"/>
  <c r="AV257"/>
  <c r="AV258"/>
  <c r="AV259"/>
  <c r="AV260"/>
  <c r="AV261"/>
  <c r="AV262"/>
  <c r="AV263"/>
  <c r="AV264"/>
  <c r="AV265"/>
  <c r="AV266"/>
  <c r="AV267"/>
  <c r="AV268"/>
  <c r="AV269"/>
  <c r="AV270"/>
  <c r="AV271"/>
  <c r="AV272"/>
  <c r="AV273"/>
  <c r="AV274"/>
  <c r="AV275"/>
  <c r="AV276"/>
  <c r="AV277"/>
  <c r="AV278"/>
  <c r="AV279"/>
  <c r="AV280"/>
  <c r="AV281"/>
  <c r="AV282"/>
  <c r="AV283"/>
  <c r="AV284"/>
  <c r="AV285"/>
  <c r="AV286"/>
  <c r="AV287"/>
  <c r="AV288"/>
  <c r="AV289"/>
  <c r="AV290"/>
  <c r="AV291"/>
  <c r="AV292"/>
  <c r="AV293"/>
  <c r="AV294"/>
  <c r="AV295"/>
  <c r="AV296"/>
  <c r="AV297"/>
  <c r="AV298"/>
  <c r="AV299"/>
  <c r="AV300"/>
  <c r="AV301"/>
  <c r="AV302"/>
  <c r="AV303"/>
  <c r="AV304"/>
  <c r="AV305"/>
  <c r="AV306"/>
  <c r="AV307"/>
  <c r="AV308"/>
  <c r="AV309"/>
  <c r="AV310"/>
  <c r="AV311"/>
  <c r="AV312"/>
  <c r="AV313"/>
  <c r="AV314"/>
  <c r="AV315"/>
  <c r="AV316"/>
  <c r="AV317"/>
  <c r="AV318"/>
  <c r="AV319"/>
  <c r="AV320"/>
  <c r="AV321"/>
  <c r="AV322"/>
  <c r="AV323"/>
  <c r="AV324"/>
  <c r="AV325"/>
  <c r="AV326"/>
  <c r="AV327"/>
  <c r="AV328"/>
  <c r="AV329"/>
  <c r="AV330"/>
  <c r="AV331"/>
  <c r="AV332"/>
  <c r="AV333"/>
  <c r="AV334"/>
  <c r="AV335"/>
  <c r="AV336"/>
  <c r="AV337"/>
  <c r="AV338"/>
  <c r="AV339"/>
  <c r="AV340"/>
  <c r="AV341"/>
  <c r="AV342"/>
  <c r="AV343"/>
  <c r="AV344"/>
  <c r="AV345"/>
  <c r="AV346"/>
  <c r="AV347"/>
  <c r="AV348"/>
  <c r="AV349"/>
  <c r="AV350"/>
  <c r="AV351"/>
  <c r="AV352"/>
  <c r="AV353"/>
  <c r="AV354"/>
  <c r="AV355"/>
  <c r="AV356"/>
  <c r="AV357"/>
  <c r="AV358"/>
  <c r="AV359"/>
  <c r="AV360"/>
  <c r="AV361"/>
  <c r="AV362"/>
  <c r="AV363"/>
  <c r="AV364"/>
  <c r="AV365"/>
  <c r="AV366"/>
  <c r="AV367"/>
  <c r="AV368"/>
  <c r="AV369"/>
  <c r="AV370"/>
  <c r="AV371"/>
  <c r="AV372"/>
  <c r="AV373"/>
  <c r="AV374"/>
  <c r="AV375"/>
  <c r="AV376"/>
  <c r="AV377"/>
  <c r="AV378"/>
  <c r="AV379"/>
  <c r="AV380"/>
  <c r="AV381"/>
  <c r="AV382"/>
  <c r="AV383"/>
  <c r="AV384"/>
  <c r="AV385"/>
  <c r="AV386"/>
  <c r="AV387"/>
  <c r="AV388"/>
  <c r="AV389"/>
  <c r="AV390"/>
  <c r="AV391"/>
  <c r="AV392"/>
  <c r="AV393"/>
  <c r="AV394"/>
  <c r="AV395"/>
  <c r="AV396"/>
  <c r="AV397"/>
  <c r="AV398"/>
  <c r="AV399"/>
  <c r="AV400"/>
  <c r="AV401"/>
  <c r="AV402"/>
  <c r="AV403"/>
  <c r="AV404"/>
  <c r="AV405"/>
  <c r="AV406"/>
  <c r="AV407"/>
  <c r="AV408"/>
  <c r="AV409"/>
  <c r="AV410"/>
  <c r="AV411"/>
  <c r="AV412"/>
  <c r="AV413"/>
  <c r="AV414"/>
  <c r="AV415"/>
  <c r="AV416"/>
  <c r="AV417"/>
  <c r="AV418"/>
  <c r="AV419"/>
  <c r="AV420"/>
  <c r="AV421"/>
  <c r="AV422"/>
  <c r="AV423"/>
  <c r="AV424"/>
  <c r="AV425"/>
  <c r="AV426"/>
  <c r="AV427"/>
  <c r="AV428"/>
  <c r="AV429"/>
  <c r="AV430"/>
  <c r="AV431"/>
  <c r="AV432"/>
  <c r="AV433"/>
  <c r="AV434"/>
  <c r="AV435"/>
  <c r="AV436"/>
  <c r="AV437"/>
  <c r="AV438"/>
  <c r="AV439"/>
  <c r="AV440"/>
  <c r="AV441"/>
  <c r="AV442"/>
  <c r="AV443"/>
  <c r="AV444"/>
  <c r="AV445"/>
  <c r="AV446"/>
  <c r="AV447"/>
  <c r="AV448"/>
  <c r="AV449"/>
  <c r="AV450"/>
  <c r="AV451"/>
  <c r="AV452"/>
  <c r="AV453"/>
  <c r="AV454"/>
  <c r="AV455"/>
  <c r="AV456"/>
  <c r="AV457"/>
  <c r="AV458"/>
  <c r="AV459"/>
  <c r="AV460"/>
  <c r="AV461"/>
  <c r="AV462"/>
  <c r="AV463"/>
  <c r="AV464"/>
  <c r="AV465"/>
  <c r="AX465" s="1"/>
  <c r="AV466"/>
  <c r="AV467"/>
  <c r="AV468"/>
  <c r="AV469"/>
  <c r="AX469" s="1"/>
  <c r="AV470"/>
  <c r="AV471"/>
  <c r="AV472"/>
  <c r="AV473"/>
  <c r="AX473" s="1"/>
  <c r="AV474"/>
  <c r="AV475"/>
  <c r="AV476"/>
  <c r="AV477"/>
  <c r="AX477" s="1"/>
  <c r="AV478"/>
  <c r="AV479"/>
  <c r="AV480"/>
  <c r="AV481"/>
  <c r="AX481" s="1"/>
  <c r="AV482"/>
  <c r="AV483"/>
  <c r="AV484"/>
  <c r="AV485"/>
  <c r="AX485" s="1"/>
  <c r="AV486"/>
  <c r="AV487"/>
  <c r="AV488"/>
  <c r="AV489"/>
  <c r="AX489" s="1"/>
  <c r="AV490"/>
  <c r="AV491"/>
  <c r="AV492"/>
  <c r="AV493"/>
  <c r="AX493" s="1"/>
  <c r="AV494"/>
  <c r="AV495"/>
  <c r="AV496"/>
  <c r="AV497"/>
  <c r="AX497" s="1"/>
  <c r="AV498"/>
  <c r="AV499"/>
  <c r="AV500"/>
  <c r="AV501"/>
  <c r="AX501" s="1"/>
  <c r="AV502"/>
  <c r="AV503"/>
  <c r="AV504"/>
  <c r="AV505"/>
  <c r="AX505" s="1"/>
  <c r="AV506"/>
  <c r="AV507"/>
  <c r="AV508"/>
  <c r="AV509"/>
  <c r="AX509" s="1"/>
  <c r="AV510"/>
  <c r="AV511"/>
  <c r="AV512"/>
  <c r="AV513"/>
  <c r="AX513" s="1"/>
  <c r="AV514"/>
  <c r="AV515"/>
  <c r="AV516"/>
  <c r="AV517"/>
  <c r="AX517" s="1"/>
  <c r="AV518"/>
  <c r="AV519"/>
  <c r="AV520"/>
  <c r="AV521"/>
  <c r="AX521" s="1"/>
  <c r="AV522"/>
  <c r="AV523"/>
  <c r="AV524"/>
  <c r="AV525"/>
  <c r="AX525" s="1"/>
  <c r="AV526"/>
  <c r="AV527"/>
  <c r="AV528"/>
  <c r="AV529"/>
  <c r="AX529" s="1"/>
  <c r="AV530"/>
  <c r="AV531"/>
  <c r="AV532"/>
  <c r="AV533"/>
  <c r="AX533" s="1"/>
  <c r="AV534"/>
  <c r="AV535"/>
  <c r="AV536"/>
  <c r="AV537"/>
  <c r="AX537" s="1"/>
  <c r="AV538"/>
  <c r="AV539"/>
  <c r="AV540"/>
  <c r="AV541"/>
  <c r="AV542"/>
  <c r="AV543"/>
  <c r="AV544"/>
  <c r="AX544" s="1"/>
  <c r="AV545"/>
  <c r="AX545" s="1"/>
  <c r="AV546"/>
  <c r="AV547"/>
  <c r="AV548"/>
  <c r="AX548" s="1"/>
  <c r="AV549"/>
  <c r="AX549" s="1"/>
  <c r="AV550"/>
  <c r="AV551"/>
  <c r="AV552"/>
  <c r="AV553"/>
  <c r="AV554"/>
  <c r="AX554" s="1"/>
  <c r="AV555"/>
  <c r="AV556"/>
  <c r="AV557"/>
  <c r="AV558"/>
  <c r="AV559"/>
  <c r="AV560"/>
  <c r="AX560" s="1"/>
  <c r="AV561"/>
  <c r="AV562"/>
  <c r="AV563"/>
  <c r="AV564"/>
  <c r="AV565"/>
  <c r="AV566"/>
  <c r="AV567"/>
  <c r="AV568"/>
  <c r="AV569"/>
  <c r="AV570"/>
  <c r="AV571"/>
  <c r="AV572"/>
  <c r="AV573"/>
  <c r="AV574"/>
  <c r="AX574" s="1"/>
  <c r="AV575"/>
  <c r="AV576"/>
  <c r="AV577"/>
  <c r="AV578"/>
  <c r="AV579"/>
  <c r="AV580"/>
  <c r="AV581"/>
  <c r="AV582"/>
  <c r="AV583"/>
  <c r="AV584"/>
  <c r="AV585"/>
  <c r="AV586"/>
  <c r="AV587"/>
  <c r="AV588"/>
  <c r="AV589"/>
  <c r="AV590"/>
  <c r="AV591"/>
  <c r="AV592"/>
  <c r="AV593"/>
  <c r="AV594"/>
  <c r="AV595"/>
  <c r="AV596"/>
  <c r="AV597"/>
  <c r="AV598"/>
  <c r="AV599"/>
  <c r="AV600"/>
  <c r="AV601"/>
  <c r="AV602"/>
  <c r="AV603"/>
  <c r="AV604"/>
  <c r="AV605"/>
  <c r="AV606"/>
  <c r="AV607"/>
  <c r="AV608"/>
  <c r="AV609"/>
  <c r="AV610"/>
  <c r="AV611"/>
  <c r="AV612"/>
  <c r="AV613"/>
  <c r="AV614"/>
  <c r="AV615"/>
  <c r="AV616"/>
  <c r="AV617"/>
  <c r="AV618"/>
  <c r="AV619"/>
  <c r="AV620"/>
  <c r="AV621"/>
  <c r="AV622"/>
  <c r="AV623"/>
  <c r="AV624"/>
  <c r="AV625"/>
  <c r="AV626"/>
  <c r="AV627"/>
  <c r="AV628"/>
  <c r="AV629"/>
  <c r="AV630"/>
  <c r="AV631"/>
  <c r="AV632"/>
  <c r="AV633"/>
  <c r="AV634"/>
  <c r="AV635"/>
  <c r="AV636"/>
  <c r="AX636" s="1"/>
  <c r="AV637"/>
  <c r="AX637" s="1"/>
  <c r="AV638"/>
  <c r="AV639"/>
  <c r="AV640"/>
  <c r="AX640" s="1"/>
  <c r="AV641"/>
  <c r="AX641" s="1"/>
  <c r="AV642"/>
  <c r="AV643"/>
  <c r="AV644"/>
  <c r="AX644" s="1"/>
  <c r="AV645"/>
  <c r="AX645" s="1"/>
  <c r="AV646"/>
  <c r="AV647"/>
  <c r="AV648"/>
  <c r="AX648" s="1"/>
  <c r="AV649"/>
  <c r="AX649" s="1"/>
  <c r="AV650"/>
  <c r="AV651"/>
  <c r="AV652"/>
  <c r="AX652" s="1"/>
  <c r="AV653"/>
  <c r="AX653" s="1"/>
  <c r="AV654"/>
  <c r="AV655"/>
  <c r="AV656"/>
  <c r="AX656" s="1"/>
  <c r="AV657"/>
  <c r="AX657" s="1"/>
  <c r="AV658"/>
  <c r="AV659"/>
  <c r="AV660"/>
  <c r="AX660" s="1"/>
  <c r="AV661"/>
  <c r="AX661" s="1"/>
  <c r="AV662"/>
  <c r="AV663"/>
  <c r="AV664"/>
  <c r="AX664" s="1"/>
  <c r="AV665"/>
  <c r="AX665" s="1"/>
  <c r="AV666"/>
  <c r="AV667"/>
  <c r="AV668"/>
  <c r="AV669"/>
  <c r="AV670"/>
  <c r="AV671"/>
  <c r="AV672"/>
  <c r="AV673"/>
  <c r="AV674"/>
  <c r="AV675"/>
  <c r="AV676"/>
  <c r="AV677"/>
  <c r="AV678"/>
  <c r="AV679"/>
  <c r="AV680"/>
  <c r="AV681"/>
  <c r="AV682"/>
  <c r="AV683"/>
  <c r="AV684"/>
  <c r="AV685"/>
  <c r="AV686"/>
  <c r="AV687"/>
  <c r="AV688"/>
  <c r="AV689"/>
  <c r="AV690"/>
  <c r="AV691"/>
  <c r="AV692"/>
  <c r="AV693"/>
  <c r="AV694"/>
  <c r="AV695"/>
  <c r="AV696"/>
  <c r="AV697"/>
  <c r="AV698"/>
  <c r="AV699"/>
  <c r="AV700"/>
  <c r="AV701"/>
  <c r="AV702"/>
  <c r="AV703"/>
  <c r="AV704"/>
  <c r="AV705"/>
  <c r="AV706"/>
  <c r="AV707"/>
  <c r="AV708"/>
  <c r="AV709"/>
  <c r="AV710"/>
  <c r="AV711"/>
  <c r="AV712"/>
  <c r="AV713"/>
  <c r="AV714"/>
  <c r="AV715"/>
  <c r="AV716"/>
  <c r="AV717"/>
  <c r="AV718"/>
  <c r="AV719"/>
  <c r="AV720"/>
  <c r="AV721"/>
  <c r="AV722"/>
  <c r="AV723"/>
  <c r="AV724"/>
  <c r="AV725"/>
  <c r="AV726"/>
  <c r="AV727"/>
  <c r="AV728"/>
  <c r="AV729"/>
  <c r="AV730"/>
  <c r="AV731"/>
  <c r="AV732"/>
  <c r="AV733"/>
  <c r="AV734"/>
  <c r="AV735"/>
  <c r="AV736"/>
  <c r="AV737"/>
  <c r="AV738"/>
  <c r="AV739"/>
  <c r="AV740"/>
  <c r="AV741"/>
  <c r="AV742"/>
  <c r="AV743"/>
  <c r="AV744"/>
  <c r="AV745"/>
  <c r="AV746"/>
  <c r="AV747"/>
  <c r="AV748"/>
  <c r="AV749"/>
  <c r="AV750"/>
  <c r="AV751"/>
  <c r="AV752"/>
  <c r="AV753"/>
  <c r="AV754"/>
  <c r="AV755"/>
  <c r="AV756"/>
  <c r="AV757"/>
  <c r="AV758"/>
  <c r="AV759"/>
  <c r="AV760"/>
  <c r="AV761"/>
  <c r="AV762"/>
  <c r="AV763"/>
  <c r="AV764"/>
  <c r="AV765"/>
  <c r="AV766"/>
  <c r="AV767"/>
  <c r="AV768"/>
  <c r="AV769"/>
  <c r="AV770"/>
  <c r="AV771"/>
  <c r="AV772"/>
  <c r="AV773"/>
  <c r="AV774"/>
  <c r="AV775"/>
  <c r="AV776"/>
  <c r="AV777"/>
  <c r="AV778"/>
  <c r="AV779"/>
  <c r="AV780"/>
  <c r="AV781"/>
  <c r="AV782"/>
  <c r="AV783"/>
  <c r="AV784"/>
  <c r="AV785"/>
  <c r="AV786"/>
  <c r="AV787"/>
  <c r="AV788"/>
  <c r="AV789"/>
  <c r="AV790"/>
  <c r="AV791"/>
  <c r="AV792"/>
  <c r="AV793"/>
  <c r="AV794"/>
  <c r="AV795"/>
  <c r="AV796"/>
  <c r="AV797"/>
  <c r="AV798"/>
  <c r="AV799"/>
  <c r="AV800"/>
  <c r="AV801"/>
  <c r="AV802"/>
  <c r="AV803"/>
  <c r="AV804"/>
  <c r="AV805"/>
  <c r="AV806"/>
  <c r="AV807"/>
  <c r="AV808"/>
  <c r="AV809"/>
  <c r="AV810"/>
  <c r="AV811"/>
  <c r="AV812"/>
  <c r="AV813"/>
  <c r="AV814"/>
  <c r="AV815"/>
  <c r="AV816"/>
  <c r="AV817"/>
  <c r="AV818"/>
  <c r="AV819"/>
  <c r="AV820"/>
  <c r="AV821"/>
  <c r="AV822"/>
  <c r="AV823"/>
  <c r="AV824"/>
  <c r="AV825"/>
  <c r="AV826"/>
  <c r="AV827"/>
  <c r="AV828"/>
  <c r="AV829"/>
  <c r="AV830"/>
  <c r="AV831"/>
  <c r="AV832"/>
  <c r="AV833"/>
  <c r="AV834"/>
  <c r="AV835"/>
  <c r="AV836"/>
  <c r="AV837"/>
  <c r="AV838"/>
  <c r="AV839"/>
  <c r="AV840"/>
  <c r="AV841"/>
  <c r="AV842"/>
  <c r="AV843"/>
  <c r="AV844"/>
  <c r="AV845"/>
  <c r="AV846"/>
  <c r="AV847"/>
  <c r="AV848"/>
  <c r="AV849"/>
  <c r="AV850"/>
  <c r="AV851"/>
  <c r="AV852"/>
  <c r="AV853"/>
  <c r="AV854"/>
  <c r="AV855"/>
  <c r="AV856"/>
  <c r="AX856" s="1"/>
  <c r="AV857"/>
  <c r="AV858"/>
  <c r="AV859"/>
  <c r="AV860"/>
  <c r="AV861"/>
  <c r="AV862"/>
  <c r="AV863"/>
  <c r="AV864"/>
  <c r="AV865"/>
  <c r="AV866"/>
  <c r="AV867"/>
  <c r="AV868"/>
  <c r="AV869"/>
  <c r="AV870"/>
  <c r="AV871"/>
  <c r="AV872"/>
  <c r="AV873"/>
  <c r="AV874"/>
  <c r="AV875"/>
  <c r="AV876"/>
  <c r="AV877"/>
  <c r="AV878"/>
  <c r="AV879"/>
  <c r="AV880"/>
  <c r="AV881"/>
  <c r="AV882"/>
  <c r="AV883"/>
  <c r="AV884"/>
  <c r="AV885"/>
  <c r="AV886"/>
  <c r="AV887"/>
  <c r="AV888"/>
  <c r="AV889"/>
  <c r="AV890"/>
  <c r="AV891"/>
  <c r="AV892"/>
  <c r="AV893"/>
  <c r="AV894"/>
  <c r="AV895"/>
  <c r="AV896"/>
  <c r="AV897"/>
  <c r="AV898"/>
  <c r="AV899"/>
  <c r="AV900"/>
  <c r="AV901"/>
  <c r="AV902"/>
  <c r="AV903"/>
  <c r="AV904"/>
  <c r="AV905"/>
  <c r="AV906"/>
  <c r="AV907"/>
  <c r="AV908"/>
  <c r="AV909"/>
  <c r="AV910"/>
  <c r="AV911"/>
  <c r="AV912"/>
  <c r="AV913"/>
  <c r="AV914"/>
  <c r="AV915"/>
  <c r="AV916"/>
  <c r="AV917"/>
  <c r="AV918"/>
  <c r="AV919"/>
  <c r="AV920"/>
  <c r="AV921"/>
  <c r="AV922"/>
  <c r="AV923"/>
  <c r="AV924"/>
  <c r="AV925"/>
  <c r="AV926"/>
  <c r="AV927"/>
  <c r="AV928"/>
  <c r="AV929"/>
  <c r="AV930"/>
  <c r="AV931"/>
  <c r="AV932"/>
  <c r="AV933"/>
  <c r="AV934"/>
  <c r="AX934" s="1"/>
  <c r="AV935"/>
  <c r="AV936"/>
  <c r="AV937"/>
  <c r="AV938"/>
  <c r="AV939"/>
  <c r="AV940"/>
  <c r="AV941"/>
  <c r="AV942"/>
  <c r="AV943"/>
  <c r="AV944"/>
  <c r="AV945"/>
  <c r="AV946"/>
  <c r="AX946" s="1"/>
  <c r="AV947"/>
  <c r="AV948"/>
  <c r="AV949"/>
  <c r="AV950"/>
  <c r="AV951"/>
  <c r="AV952"/>
  <c r="AV953"/>
  <c r="AV954"/>
  <c r="AV955"/>
  <c r="AV956"/>
  <c r="AV18"/>
  <c r="I64" i="6" l="1"/>
  <c r="J63"/>
  <c r="I97"/>
  <c r="I96"/>
  <c r="I89"/>
  <c r="I88"/>
  <c r="I93"/>
  <c r="I85"/>
  <c r="I92"/>
  <c r="I84"/>
  <c r="I95"/>
  <c r="I91"/>
  <c r="I87"/>
  <c r="I83"/>
  <c r="I94"/>
  <c r="I90"/>
  <c r="I86"/>
  <c r="AW954" i="16"/>
  <c r="AX954"/>
  <c r="AW944"/>
  <c r="AX944"/>
  <c r="AW942"/>
  <c r="AX942"/>
  <c r="AW940"/>
  <c r="AX940"/>
  <c r="AW938"/>
  <c r="AX938"/>
  <c r="AW936"/>
  <c r="AX936"/>
  <c r="AW932"/>
  <c r="AX932"/>
  <c r="AW930"/>
  <c r="AX930"/>
  <c r="AW926"/>
  <c r="AX926"/>
  <c r="AW922"/>
  <c r="AX922"/>
  <c r="AW916"/>
  <c r="AX916"/>
  <c r="AW908"/>
  <c r="AX908"/>
  <c r="AW955"/>
  <c r="AX955"/>
  <c r="AW953"/>
  <c r="AX953"/>
  <c r="AW951"/>
  <c r="AX951"/>
  <c r="AW949"/>
  <c r="AX949"/>
  <c r="AW947"/>
  <c r="AX947"/>
  <c r="AW945"/>
  <c r="AX945"/>
  <c r="AW943"/>
  <c r="AX943"/>
  <c r="AW941"/>
  <c r="AX941"/>
  <c r="AW939"/>
  <c r="AX939"/>
  <c r="AW937"/>
  <c r="AX937"/>
  <c r="AW935"/>
  <c r="AX935"/>
  <c r="AW933"/>
  <c r="AX933"/>
  <c r="AW931"/>
  <c r="AX931"/>
  <c r="AW929"/>
  <c r="AX929"/>
  <c r="AW927"/>
  <c r="AX927"/>
  <c r="AW925"/>
  <c r="AX925"/>
  <c r="AW923"/>
  <c r="AX923"/>
  <c r="AW921"/>
  <c r="AX921"/>
  <c r="AW919"/>
  <c r="AX919"/>
  <c r="AW917"/>
  <c r="AX917"/>
  <c r="AW915"/>
  <c r="AX915"/>
  <c r="AW913"/>
  <c r="AX913"/>
  <c r="AW911"/>
  <c r="AX911"/>
  <c r="AW909"/>
  <c r="AX909"/>
  <c r="AW907"/>
  <c r="AX907"/>
  <c r="AW905"/>
  <c r="AX905"/>
  <c r="AW903"/>
  <c r="AX903"/>
  <c r="AW901"/>
  <c r="AX901"/>
  <c r="AW899"/>
  <c r="AX899"/>
  <c r="AW897"/>
  <c r="AX897"/>
  <c r="AW895"/>
  <c r="AX895"/>
  <c r="AW893"/>
  <c r="AX893"/>
  <c r="AW891"/>
  <c r="AX891"/>
  <c r="AW889"/>
  <c r="AX889"/>
  <c r="AW887"/>
  <c r="AX887"/>
  <c r="AW885"/>
  <c r="AX885"/>
  <c r="AW883"/>
  <c r="AX883"/>
  <c r="AW881"/>
  <c r="AX881"/>
  <c r="AW879"/>
  <c r="AX879"/>
  <c r="AW877"/>
  <c r="AX877"/>
  <c r="AW875"/>
  <c r="AX875"/>
  <c r="AW873"/>
  <c r="AX873"/>
  <c r="AW871"/>
  <c r="AX871"/>
  <c r="AW869"/>
  <c r="AX869"/>
  <c r="AW867"/>
  <c r="AX867"/>
  <c r="AW865"/>
  <c r="AX865"/>
  <c r="AW863"/>
  <c r="AX863"/>
  <c r="AW861"/>
  <c r="AX861"/>
  <c r="AW859"/>
  <c r="AX859"/>
  <c r="AW857"/>
  <c r="AX857"/>
  <c r="AW855"/>
  <c r="AX855"/>
  <c r="AW853"/>
  <c r="AX853"/>
  <c r="AW851"/>
  <c r="AX851"/>
  <c r="AW849"/>
  <c r="AX849"/>
  <c r="AW847"/>
  <c r="AX847"/>
  <c r="AW845"/>
  <c r="AX845"/>
  <c r="AW843"/>
  <c r="AX843"/>
  <c r="AW841"/>
  <c r="AX841"/>
  <c r="AW839"/>
  <c r="AX839"/>
  <c r="AW837"/>
  <c r="AX837"/>
  <c r="AW835"/>
  <c r="AX835"/>
  <c r="AW833"/>
  <c r="AX833"/>
  <c r="AW831"/>
  <c r="AX831"/>
  <c r="AW829"/>
  <c r="AX829"/>
  <c r="AW827"/>
  <c r="AX827"/>
  <c r="AW825"/>
  <c r="AX825"/>
  <c r="AW823"/>
  <c r="AX823"/>
  <c r="AW821"/>
  <c r="AX821"/>
  <c r="AW819"/>
  <c r="AX819"/>
  <c r="AW817"/>
  <c r="AX817"/>
  <c r="AW815"/>
  <c r="AX815"/>
  <c r="AW813"/>
  <c r="AX813"/>
  <c r="AW811"/>
  <c r="AX811"/>
  <c r="AW809"/>
  <c r="AX809"/>
  <c r="AW807"/>
  <c r="AX807"/>
  <c r="AW805"/>
  <c r="AX805"/>
  <c r="AW803"/>
  <c r="AX803"/>
  <c r="AW801"/>
  <c r="AX801"/>
  <c r="AW799"/>
  <c r="AX799"/>
  <c r="AW797"/>
  <c r="AX797"/>
  <c r="AW795"/>
  <c r="AX795"/>
  <c r="AW793"/>
  <c r="AX793"/>
  <c r="AW791"/>
  <c r="AX791"/>
  <c r="AW789"/>
  <c r="AX789"/>
  <c r="AW787"/>
  <c r="AX787"/>
  <c r="AW785"/>
  <c r="AX785"/>
  <c r="AW783"/>
  <c r="AX783"/>
  <c r="AW781"/>
  <c r="AX781"/>
  <c r="AW779"/>
  <c r="AX779"/>
  <c r="AW777"/>
  <c r="AX777"/>
  <c r="AW775"/>
  <c r="AX775"/>
  <c r="AW773"/>
  <c r="AX773"/>
  <c r="AW771"/>
  <c r="AX771"/>
  <c r="AW769"/>
  <c r="AX769"/>
  <c r="AW767"/>
  <c r="AX767"/>
  <c r="AW765"/>
  <c r="AX765"/>
  <c r="AW763"/>
  <c r="AX763"/>
  <c r="AW761"/>
  <c r="AX761"/>
  <c r="AW759"/>
  <c r="AX759"/>
  <c r="AW757"/>
  <c r="AX757"/>
  <c r="AW755"/>
  <c r="AX755"/>
  <c r="AW753"/>
  <c r="AX753"/>
  <c r="AW751"/>
  <c r="AX751"/>
  <c r="AW749"/>
  <c r="AX749"/>
  <c r="AW747"/>
  <c r="AX747"/>
  <c r="AW745"/>
  <c r="AX745"/>
  <c r="AW743"/>
  <c r="AX743"/>
  <c r="AW741"/>
  <c r="AX741"/>
  <c r="AW739"/>
  <c r="AX739"/>
  <c r="AW737"/>
  <c r="AX737"/>
  <c r="AW735"/>
  <c r="AX735"/>
  <c r="AW733"/>
  <c r="AX733"/>
  <c r="AW731"/>
  <c r="AX731"/>
  <c r="AW729"/>
  <c r="AX729"/>
  <c r="AW727"/>
  <c r="AX727"/>
  <c r="AW725"/>
  <c r="AX725"/>
  <c r="AW723"/>
  <c r="AX723"/>
  <c r="AW721"/>
  <c r="AX721"/>
  <c r="AW719"/>
  <c r="AX719"/>
  <c r="AW717"/>
  <c r="AX717"/>
  <c r="AW715"/>
  <c r="AX715"/>
  <c r="AW713"/>
  <c r="AX713"/>
  <c r="AW711"/>
  <c r="AX711"/>
  <c r="AW709"/>
  <c r="AX709"/>
  <c r="AW707"/>
  <c r="AX707"/>
  <c r="AW705"/>
  <c r="AX705"/>
  <c r="AW703"/>
  <c r="AX703"/>
  <c r="AW701"/>
  <c r="AX701"/>
  <c r="AW699"/>
  <c r="AX699"/>
  <c r="AW697"/>
  <c r="AX697"/>
  <c r="AW695"/>
  <c r="AX695"/>
  <c r="AW693"/>
  <c r="AX693"/>
  <c r="AW691"/>
  <c r="AX691"/>
  <c r="AW689"/>
  <c r="AX689"/>
  <c r="AW687"/>
  <c r="AX687"/>
  <c r="AW685"/>
  <c r="AX685"/>
  <c r="AW683"/>
  <c r="AX683"/>
  <c r="AW681"/>
  <c r="AX681"/>
  <c r="AW679"/>
  <c r="AX679"/>
  <c r="AW677"/>
  <c r="AX677"/>
  <c r="AW675"/>
  <c r="AX675"/>
  <c r="AW673"/>
  <c r="AX673"/>
  <c r="AW671"/>
  <c r="AX671"/>
  <c r="AW669"/>
  <c r="AX669"/>
  <c r="AW667"/>
  <c r="AX667"/>
  <c r="AW663"/>
  <c r="AX663"/>
  <c r="AW659"/>
  <c r="AX659"/>
  <c r="AW655"/>
  <c r="AX655"/>
  <c r="AW651"/>
  <c r="AX651"/>
  <c r="AW647"/>
  <c r="AX647"/>
  <c r="AW643"/>
  <c r="AX643"/>
  <c r="AW639"/>
  <c r="AX639"/>
  <c r="AW635"/>
  <c r="AX635"/>
  <c r="AW633"/>
  <c r="AX633"/>
  <c r="AW631"/>
  <c r="AX631"/>
  <c r="AW629"/>
  <c r="AX629"/>
  <c r="AW627"/>
  <c r="AX627"/>
  <c r="AW625"/>
  <c r="AX625"/>
  <c r="AW623"/>
  <c r="AX623"/>
  <c r="AW621"/>
  <c r="AX621"/>
  <c r="AW619"/>
  <c r="AX619"/>
  <c r="AW617"/>
  <c r="AX617"/>
  <c r="AW615"/>
  <c r="AX615"/>
  <c r="AW613"/>
  <c r="AX613"/>
  <c r="AW611"/>
  <c r="AX611"/>
  <c r="AW609"/>
  <c r="AX609"/>
  <c r="AW607"/>
  <c r="AX607"/>
  <c r="AW605"/>
  <c r="AX605"/>
  <c r="AW603"/>
  <c r="AX603"/>
  <c r="AW601"/>
  <c r="AX601"/>
  <c r="AW599"/>
  <c r="AX599"/>
  <c r="AW597"/>
  <c r="AX597"/>
  <c r="AW595"/>
  <c r="AX595"/>
  <c r="AW593"/>
  <c r="AX593"/>
  <c r="AW591"/>
  <c r="AX591"/>
  <c r="AW589"/>
  <c r="AX589"/>
  <c r="AW587"/>
  <c r="AX587"/>
  <c r="AW585"/>
  <c r="AX585"/>
  <c r="AW583"/>
  <c r="AX583"/>
  <c r="AW581"/>
  <c r="AX581"/>
  <c r="AW579"/>
  <c r="AX579"/>
  <c r="AW577"/>
  <c r="AX577"/>
  <c r="AW575"/>
  <c r="AX575"/>
  <c r="AW573"/>
  <c r="AX573"/>
  <c r="AW571"/>
  <c r="AX571"/>
  <c r="AW569"/>
  <c r="AX569"/>
  <c r="AW567"/>
  <c r="AX567"/>
  <c r="AW565"/>
  <c r="AX565"/>
  <c r="AW563"/>
  <c r="AX563"/>
  <c r="AW561"/>
  <c r="AX561"/>
  <c r="AW559"/>
  <c r="AX559"/>
  <c r="AW557"/>
  <c r="AX557"/>
  <c r="AW555"/>
  <c r="AX555"/>
  <c r="AW553"/>
  <c r="AX553"/>
  <c r="AW551"/>
  <c r="AX551"/>
  <c r="AW547"/>
  <c r="AX547"/>
  <c r="AW543"/>
  <c r="AX543"/>
  <c r="AW541"/>
  <c r="AX541"/>
  <c r="AW539"/>
  <c r="AX539"/>
  <c r="AW535"/>
  <c r="AX535"/>
  <c r="AW531"/>
  <c r="AX531"/>
  <c r="AW527"/>
  <c r="AX527"/>
  <c r="AW523"/>
  <c r="AX523"/>
  <c r="AW519"/>
  <c r="AX519"/>
  <c r="AW515"/>
  <c r="AX515"/>
  <c r="AW511"/>
  <c r="AX511"/>
  <c r="AW507"/>
  <c r="AX507"/>
  <c r="AW503"/>
  <c r="AX503"/>
  <c r="AW499"/>
  <c r="AX499"/>
  <c r="AW495"/>
  <c r="AX495"/>
  <c r="AW491"/>
  <c r="AX491"/>
  <c r="AW487"/>
  <c r="AX487"/>
  <c r="AW483"/>
  <c r="AX483"/>
  <c r="AW479"/>
  <c r="AX479"/>
  <c r="AW475"/>
  <c r="AX475"/>
  <c r="AW471"/>
  <c r="AX471"/>
  <c r="AW467"/>
  <c r="AX467"/>
  <c r="AW463"/>
  <c r="AX463"/>
  <c r="AW461"/>
  <c r="AX461"/>
  <c r="AW459"/>
  <c r="AX459"/>
  <c r="AW457"/>
  <c r="AX457"/>
  <c r="AW455"/>
  <c r="AX455"/>
  <c r="AW453"/>
  <c r="AX453"/>
  <c r="AW451"/>
  <c r="AX451"/>
  <c r="AW449"/>
  <c r="AX449"/>
  <c r="AW447"/>
  <c r="AX447"/>
  <c r="AW445"/>
  <c r="AX445"/>
  <c r="AW443"/>
  <c r="AX443"/>
  <c r="AW441"/>
  <c r="AX441"/>
  <c r="AW439"/>
  <c r="AX439"/>
  <c r="AW437"/>
  <c r="AX437"/>
  <c r="AW435"/>
  <c r="AX435"/>
  <c r="AW433"/>
  <c r="AX433"/>
  <c r="AW431"/>
  <c r="AX431"/>
  <c r="AW429"/>
  <c r="AX429"/>
  <c r="AW427"/>
  <c r="AX427"/>
  <c r="AW425"/>
  <c r="AX425"/>
  <c r="AW423"/>
  <c r="AX423"/>
  <c r="AW421"/>
  <c r="AX421"/>
  <c r="AW419"/>
  <c r="AX419"/>
  <c r="AW417"/>
  <c r="AX417"/>
  <c r="AW415"/>
  <c r="AX415"/>
  <c r="AW413"/>
  <c r="AX413"/>
  <c r="AW411"/>
  <c r="AX411"/>
  <c r="AW409"/>
  <c r="AX409"/>
  <c r="AW407"/>
  <c r="AX407"/>
  <c r="AW405"/>
  <c r="AX405"/>
  <c r="AW403"/>
  <c r="AX403"/>
  <c r="AW401"/>
  <c r="AX401"/>
  <c r="AW399"/>
  <c r="AX399"/>
  <c r="AW397"/>
  <c r="AX397"/>
  <c r="AW395"/>
  <c r="AX395"/>
  <c r="AW393"/>
  <c r="AX393"/>
  <c r="AW391"/>
  <c r="AX391"/>
  <c r="AW389"/>
  <c r="AX389"/>
  <c r="AW387"/>
  <c r="AX387"/>
  <c r="AW385"/>
  <c r="AX385"/>
  <c r="AW383"/>
  <c r="AX383"/>
  <c r="AW381"/>
  <c r="AX381"/>
  <c r="AW379"/>
  <c r="AX379"/>
  <c r="AW377"/>
  <c r="AX377"/>
  <c r="AW375"/>
  <c r="AX375"/>
  <c r="AW373"/>
  <c r="AX373"/>
  <c r="AW371"/>
  <c r="AX371"/>
  <c r="AW369"/>
  <c r="AX369"/>
  <c r="AW367"/>
  <c r="AX367"/>
  <c r="AW365"/>
  <c r="AX365"/>
  <c r="AW363"/>
  <c r="AX363"/>
  <c r="AW361"/>
  <c r="AX361"/>
  <c r="AW359"/>
  <c r="AX359"/>
  <c r="AW357"/>
  <c r="AX357"/>
  <c r="AW355"/>
  <c r="AX355"/>
  <c r="AW353"/>
  <c r="AX353"/>
  <c r="AW351"/>
  <c r="AX351"/>
  <c r="AW349"/>
  <c r="AX349"/>
  <c r="AW347"/>
  <c r="AX347"/>
  <c r="AW345"/>
  <c r="AX345"/>
  <c r="AW343"/>
  <c r="AX343"/>
  <c r="AW341"/>
  <c r="AX341"/>
  <c r="AW339"/>
  <c r="AX339"/>
  <c r="AW337"/>
  <c r="AX337"/>
  <c r="AW335"/>
  <c r="AX335"/>
  <c r="AW333"/>
  <c r="AX333"/>
  <c r="AW331"/>
  <c r="AX331"/>
  <c r="AW329"/>
  <c r="AX329"/>
  <c r="AW327"/>
  <c r="AX327"/>
  <c r="AW325"/>
  <c r="AX325"/>
  <c r="AW323"/>
  <c r="AX323"/>
  <c r="AW321"/>
  <c r="AX321"/>
  <c r="AW319"/>
  <c r="AX319"/>
  <c r="AW317"/>
  <c r="AX317"/>
  <c r="AW315"/>
  <c r="AX315"/>
  <c r="AW313"/>
  <c r="AX313"/>
  <c r="AW311"/>
  <c r="AX311"/>
  <c r="AW309"/>
  <c r="AX309"/>
  <c r="AW307"/>
  <c r="AX307"/>
  <c r="AW305"/>
  <c r="AX305"/>
  <c r="AW303"/>
  <c r="AX303"/>
  <c r="AW301"/>
  <c r="AX301"/>
  <c r="AW299"/>
  <c r="AX299"/>
  <c r="AW297"/>
  <c r="AX297"/>
  <c r="AW295"/>
  <c r="AX295"/>
  <c r="AW293"/>
  <c r="AX293"/>
  <c r="AW291"/>
  <c r="AX291"/>
  <c r="AW289"/>
  <c r="AX289"/>
  <c r="AW287"/>
  <c r="AX287"/>
  <c r="AW285"/>
  <c r="AX285"/>
  <c r="AW283"/>
  <c r="AX283"/>
  <c r="AW281"/>
  <c r="AX281"/>
  <c r="AW279"/>
  <c r="AX279"/>
  <c r="AW277"/>
  <c r="AX277"/>
  <c r="AW275"/>
  <c r="AX275"/>
  <c r="AW273"/>
  <c r="AX273"/>
  <c r="AW271"/>
  <c r="AX271"/>
  <c r="AW269"/>
  <c r="AX269"/>
  <c r="AW267"/>
  <c r="AX267"/>
  <c r="AW265"/>
  <c r="AX265"/>
  <c r="AW263"/>
  <c r="AX263"/>
  <c r="AW261"/>
  <c r="AX261"/>
  <c r="AW259"/>
  <c r="AX259"/>
  <c r="AW257"/>
  <c r="AX257"/>
  <c r="AW255"/>
  <c r="AX255"/>
  <c r="AW253"/>
  <c r="AX253"/>
  <c r="AW251"/>
  <c r="AX251"/>
  <c r="AW249"/>
  <c r="AX249"/>
  <c r="AW247"/>
  <c r="AX247"/>
  <c r="AW245"/>
  <c r="AX245"/>
  <c r="AW243"/>
  <c r="AX243"/>
  <c r="AW241"/>
  <c r="AX241"/>
  <c r="AW239"/>
  <c r="AX239"/>
  <c r="AW237"/>
  <c r="AX237"/>
  <c r="AW235"/>
  <c r="AX235"/>
  <c r="AW233"/>
  <c r="AX233"/>
  <c r="AW231"/>
  <c r="AX231"/>
  <c r="AW229"/>
  <c r="AX229"/>
  <c r="AW227"/>
  <c r="AX227"/>
  <c r="AW225"/>
  <c r="AX225"/>
  <c r="AW223"/>
  <c r="AX223"/>
  <c r="AW221"/>
  <c r="AX221"/>
  <c r="AW219"/>
  <c r="AX219"/>
  <c r="AW217"/>
  <c r="AX217"/>
  <c r="AW215"/>
  <c r="AX215"/>
  <c r="AW213"/>
  <c r="AX213"/>
  <c r="AW211"/>
  <c r="AX211"/>
  <c r="AW209"/>
  <c r="AX209"/>
  <c r="AW207"/>
  <c r="AX207"/>
  <c r="AW205"/>
  <c r="AX205"/>
  <c r="AW203"/>
  <c r="AX203"/>
  <c r="AW201"/>
  <c r="AX201"/>
  <c r="AW199"/>
  <c r="AX199"/>
  <c r="AW197"/>
  <c r="AX197"/>
  <c r="AW195"/>
  <c r="AX195"/>
  <c r="AW193"/>
  <c r="AX193"/>
  <c r="AW191"/>
  <c r="AX191"/>
  <c r="AW189"/>
  <c r="AX189"/>
  <c r="AW187"/>
  <c r="AX187"/>
  <c r="AW185"/>
  <c r="AX185"/>
  <c r="AW183"/>
  <c r="AX183"/>
  <c r="AW181"/>
  <c r="AX181"/>
  <c r="AW179"/>
  <c r="AX179"/>
  <c r="AW177"/>
  <c r="AX177"/>
  <c r="AW175"/>
  <c r="AX175"/>
  <c r="AW173"/>
  <c r="AX173"/>
  <c r="AW171"/>
  <c r="AX171"/>
  <c r="AW169"/>
  <c r="AX169"/>
  <c r="AW167"/>
  <c r="AX167"/>
  <c r="AW165"/>
  <c r="AX165"/>
  <c r="AW163"/>
  <c r="AX163"/>
  <c r="AW161"/>
  <c r="AX161"/>
  <c r="AW159"/>
  <c r="AX159"/>
  <c r="AW157"/>
  <c r="AX157"/>
  <c r="AW155"/>
  <c r="AX155"/>
  <c r="AW153"/>
  <c r="AX153"/>
  <c r="AW151"/>
  <c r="AX151"/>
  <c r="AW149"/>
  <c r="AX149"/>
  <c r="AW147"/>
  <c r="AX147"/>
  <c r="AW145"/>
  <c r="AX145"/>
  <c r="AW143"/>
  <c r="AX143"/>
  <c r="AW141"/>
  <c r="AX141"/>
  <c r="AW139"/>
  <c r="AX139"/>
  <c r="AW137"/>
  <c r="AX137"/>
  <c r="AW135"/>
  <c r="AX135"/>
  <c r="AW133"/>
  <c r="AX133"/>
  <c r="AW129"/>
  <c r="AX129"/>
  <c r="AW125"/>
  <c r="AX125"/>
  <c r="AW121"/>
  <c r="AX121"/>
  <c r="AW117"/>
  <c r="AX117"/>
  <c r="AW113"/>
  <c r="AX113"/>
  <c r="AW109"/>
  <c r="AX109"/>
  <c r="AW105"/>
  <c r="AX105"/>
  <c r="AW101"/>
  <c r="AX101"/>
  <c r="AW97"/>
  <c r="AX97"/>
  <c r="AW93"/>
  <c r="AX93"/>
  <c r="AW89"/>
  <c r="AX89"/>
  <c r="AW85"/>
  <c r="AX85"/>
  <c r="AW83"/>
  <c r="AX83"/>
  <c r="AW81"/>
  <c r="AX81"/>
  <c r="AW79"/>
  <c r="AX79"/>
  <c r="AW77"/>
  <c r="AX77"/>
  <c r="AW75"/>
  <c r="AX75"/>
  <c r="AW73"/>
  <c r="AX73"/>
  <c r="AW71"/>
  <c r="AX71"/>
  <c r="AW69"/>
  <c r="AX69"/>
  <c r="AW67"/>
  <c r="AX67"/>
  <c r="AW65"/>
  <c r="AX65"/>
  <c r="AW63"/>
  <c r="AX63"/>
  <c r="AW61"/>
  <c r="AX61"/>
  <c r="AW59"/>
  <c r="AX59"/>
  <c r="AW57"/>
  <c r="AX57"/>
  <c r="AW55"/>
  <c r="AX55"/>
  <c r="AW53"/>
  <c r="AX53"/>
  <c r="AW51"/>
  <c r="AX51"/>
  <c r="AW49"/>
  <c r="AX49"/>
  <c r="AW47"/>
  <c r="AX47"/>
  <c r="AW45"/>
  <c r="AX45"/>
  <c r="AW43"/>
  <c r="AX43"/>
  <c r="AW41"/>
  <c r="AX41"/>
  <c r="AW39"/>
  <c r="AX39"/>
  <c r="AW37"/>
  <c r="AX37"/>
  <c r="AW35"/>
  <c r="AX35"/>
  <c r="AW33"/>
  <c r="AX33"/>
  <c r="AW31"/>
  <c r="AX31"/>
  <c r="AW29"/>
  <c r="AX29"/>
  <c r="AW27"/>
  <c r="AX27"/>
  <c r="AW25"/>
  <c r="AX25"/>
  <c r="AW23"/>
  <c r="AX23"/>
  <c r="AW21"/>
  <c r="AX21"/>
  <c r="AW19"/>
  <c r="AX19"/>
  <c r="AW1016"/>
  <c r="AX1016"/>
  <c r="AW1014"/>
  <c r="AX1014"/>
  <c r="AW1012"/>
  <c r="AX1012"/>
  <c r="AW1010"/>
  <c r="AX1010"/>
  <c r="AW1008"/>
  <c r="AX1008"/>
  <c r="AW1006"/>
  <c r="AX1006"/>
  <c r="AW1004"/>
  <c r="AX1004"/>
  <c r="AW1002"/>
  <c r="AX1002"/>
  <c r="AW1000"/>
  <c r="AX1000"/>
  <c r="AW998"/>
  <c r="AX998"/>
  <c r="AW996"/>
  <c r="AX996"/>
  <c r="AW994"/>
  <c r="AX994"/>
  <c r="AW992"/>
  <c r="AX992"/>
  <c r="AW990"/>
  <c r="AX990"/>
  <c r="AW988"/>
  <c r="AX988"/>
  <c r="AW986"/>
  <c r="AX986"/>
  <c r="AW984"/>
  <c r="AX984"/>
  <c r="AW982"/>
  <c r="AX982"/>
  <c r="AW980"/>
  <c r="AX980"/>
  <c r="AW978"/>
  <c r="AX978"/>
  <c r="AW976"/>
  <c r="AX976"/>
  <c r="AW974"/>
  <c r="AX974"/>
  <c r="AW972"/>
  <c r="AX972"/>
  <c r="AW970"/>
  <c r="AX970"/>
  <c r="AW968"/>
  <c r="AX968"/>
  <c r="AW966"/>
  <c r="AX966"/>
  <c r="AW964"/>
  <c r="AX964"/>
  <c r="AW962"/>
  <c r="AX962"/>
  <c r="AW960"/>
  <c r="AX960"/>
  <c r="AW958"/>
  <c r="AX958"/>
  <c r="AW956"/>
  <c r="AX956"/>
  <c r="AW952"/>
  <c r="AX952"/>
  <c r="AW950"/>
  <c r="AX950"/>
  <c r="AW948"/>
  <c r="AX948"/>
  <c r="AW928"/>
  <c r="AX928"/>
  <c r="AW924"/>
  <c r="AX924"/>
  <c r="AW920"/>
  <c r="AX920"/>
  <c r="AW918"/>
  <c r="AX918"/>
  <c r="AW914"/>
  <c r="AX914"/>
  <c r="AW912"/>
  <c r="AX912"/>
  <c r="AW910"/>
  <c r="AX910"/>
  <c r="AW906"/>
  <c r="AX906"/>
  <c r="AW904"/>
  <c r="AX904"/>
  <c r="AW902"/>
  <c r="AX902"/>
  <c r="AW900"/>
  <c r="AX900"/>
  <c r="AW898"/>
  <c r="AX898"/>
  <c r="AW896"/>
  <c r="AX896"/>
  <c r="AW894"/>
  <c r="AX894"/>
  <c r="AW892"/>
  <c r="AX892"/>
  <c r="AW890"/>
  <c r="AX890"/>
  <c r="AW888"/>
  <c r="AX888"/>
  <c r="AW886"/>
  <c r="AX886"/>
  <c r="AW884"/>
  <c r="AX884"/>
  <c r="AW882"/>
  <c r="AX882"/>
  <c r="AW880"/>
  <c r="AX880"/>
  <c r="AW878"/>
  <c r="AX878"/>
  <c r="AW876"/>
  <c r="AX876"/>
  <c r="AW874"/>
  <c r="AX874"/>
  <c r="AW872"/>
  <c r="AX872"/>
  <c r="AW870"/>
  <c r="AX870"/>
  <c r="AW868"/>
  <c r="AX868"/>
  <c r="AW866"/>
  <c r="AX866"/>
  <c r="AW864"/>
  <c r="AX864"/>
  <c r="AW862"/>
  <c r="AX862"/>
  <c r="AW860"/>
  <c r="AX860"/>
  <c r="AW858"/>
  <c r="AX858"/>
  <c r="AW854"/>
  <c r="AX854"/>
  <c r="AW852"/>
  <c r="AX852"/>
  <c r="AW850"/>
  <c r="AX850"/>
  <c r="AW848"/>
  <c r="AX848"/>
  <c r="AW846"/>
  <c r="AX846"/>
  <c r="AW844"/>
  <c r="AX844"/>
  <c r="AW842"/>
  <c r="AX842"/>
  <c r="AW840"/>
  <c r="AX840"/>
  <c r="AW838"/>
  <c r="AX838"/>
  <c r="AW836"/>
  <c r="AX836"/>
  <c r="AW834"/>
  <c r="AX834"/>
  <c r="AW832"/>
  <c r="AX832"/>
  <c r="AW830"/>
  <c r="AX830"/>
  <c r="AW828"/>
  <c r="AX828"/>
  <c r="AW826"/>
  <c r="AX826"/>
  <c r="AW824"/>
  <c r="AX824"/>
  <c r="AW822"/>
  <c r="AX822"/>
  <c r="AW820"/>
  <c r="AX820"/>
  <c r="AW818"/>
  <c r="AX818"/>
  <c r="AW816"/>
  <c r="AX816"/>
  <c r="AW814"/>
  <c r="AX814"/>
  <c r="AW812"/>
  <c r="AX812"/>
  <c r="AW810"/>
  <c r="AX810"/>
  <c r="AW808"/>
  <c r="AX808"/>
  <c r="AW806"/>
  <c r="AX806"/>
  <c r="AW804"/>
  <c r="AX804"/>
  <c r="AW802"/>
  <c r="AX802"/>
  <c r="AW800"/>
  <c r="AX800"/>
  <c r="AW798"/>
  <c r="AX798"/>
  <c r="AW796"/>
  <c r="AX796"/>
  <c r="AW794"/>
  <c r="AX794"/>
  <c r="AW792"/>
  <c r="AX792"/>
  <c r="AW790"/>
  <c r="AX790"/>
  <c r="AW788"/>
  <c r="AX788"/>
  <c r="AW786"/>
  <c r="AX786"/>
  <c r="AW784"/>
  <c r="AX784"/>
  <c r="AW782"/>
  <c r="AX782"/>
  <c r="AW780"/>
  <c r="AX780"/>
  <c r="AW778"/>
  <c r="AX778"/>
  <c r="AW776"/>
  <c r="AX776"/>
  <c r="AW774"/>
  <c r="AX774"/>
  <c r="AW772"/>
  <c r="AX772"/>
  <c r="AW770"/>
  <c r="AX770"/>
  <c r="AW768"/>
  <c r="AX768"/>
  <c r="AW766"/>
  <c r="AX766"/>
  <c r="AW764"/>
  <c r="AX764"/>
  <c r="AW762"/>
  <c r="AX762"/>
  <c r="AW760"/>
  <c r="AX760"/>
  <c r="AW758"/>
  <c r="AX758"/>
  <c r="AW756"/>
  <c r="AX756"/>
  <c r="AW754"/>
  <c r="AX754"/>
  <c r="AW752"/>
  <c r="AX752"/>
  <c r="AW750"/>
  <c r="AX750"/>
  <c r="AW748"/>
  <c r="AX748"/>
  <c r="AW746"/>
  <c r="AX746"/>
  <c r="AW744"/>
  <c r="AX744"/>
  <c r="AW742"/>
  <c r="AX742"/>
  <c r="AW740"/>
  <c r="AX740"/>
  <c r="AW738"/>
  <c r="AX738"/>
  <c r="AW736"/>
  <c r="AX736"/>
  <c r="AW734"/>
  <c r="AX734"/>
  <c r="AW732"/>
  <c r="AX732"/>
  <c r="AW730"/>
  <c r="AX730"/>
  <c r="AW728"/>
  <c r="AX728"/>
  <c r="AW726"/>
  <c r="AX726"/>
  <c r="AW724"/>
  <c r="AX724"/>
  <c r="AW722"/>
  <c r="AX722"/>
  <c r="AW720"/>
  <c r="AX720"/>
  <c r="AW718"/>
  <c r="AX718"/>
  <c r="AW716"/>
  <c r="AX716"/>
  <c r="AW714"/>
  <c r="AX714"/>
  <c r="AW712"/>
  <c r="AX712"/>
  <c r="AW710"/>
  <c r="AX710"/>
  <c r="AW708"/>
  <c r="AX708"/>
  <c r="AW706"/>
  <c r="AX706"/>
  <c r="AW704"/>
  <c r="AX704"/>
  <c r="AW702"/>
  <c r="AX702"/>
  <c r="AW700"/>
  <c r="AX700"/>
  <c r="AW698"/>
  <c r="AX698"/>
  <c r="AW696"/>
  <c r="AX696"/>
  <c r="AW694"/>
  <c r="AX694"/>
  <c r="AW692"/>
  <c r="AX692"/>
  <c r="AW690"/>
  <c r="AX690"/>
  <c r="AW688"/>
  <c r="AX688"/>
  <c r="AW686"/>
  <c r="AX686"/>
  <c r="AW684"/>
  <c r="AX684"/>
  <c r="AW682"/>
  <c r="AX682"/>
  <c r="AW680"/>
  <c r="AX680"/>
  <c r="AW678"/>
  <c r="AX678"/>
  <c r="AW676"/>
  <c r="AX676"/>
  <c r="AW674"/>
  <c r="AX674"/>
  <c r="AW672"/>
  <c r="AX672"/>
  <c r="AW670"/>
  <c r="AX670"/>
  <c r="AW668"/>
  <c r="AX668"/>
  <c r="AW666"/>
  <c r="AX666"/>
  <c r="AW662"/>
  <c r="AX662"/>
  <c r="AW658"/>
  <c r="AX658"/>
  <c r="AW654"/>
  <c r="AX654"/>
  <c r="AW650"/>
  <c r="AX650"/>
  <c r="AW646"/>
  <c r="AX646"/>
  <c r="AW642"/>
  <c r="AX642"/>
  <c r="AW638"/>
  <c r="AX638"/>
  <c r="AW634"/>
  <c r="AX634"/>
  <c r="AW632"/>
  <c r="AX632"/>
  <c r="AW630"/>
  <c r="AX630"/>
  <c r="AW628"/>
  <c r="AX628"/>
  <c r="AW626"/>
  <c r="AX626"/>
  <c r="AW624"/>
  <c r="AX624"/>
  <c r="AW622"/>
  <c r="AX622"/>
  <c r="AW620"/>
  <c r="AX620"/>
  <c r="AW618"/>
  <c r="AX618"/>
  <c r="AW616"/>
  <c r="AX616"/>
  <c r="AW614"/>
  <c r="AX614"/>
  <c r="AW612"/>
  <c r="AX612"/>
  <c r="AW610"/>
  <c r="AX610"/>
  <c r="AW608"/>
  <c r="AX608"/>
  <c r="AW606"/>
  <c r="AX606"/>
  <c r="AW604"/>
  <c r="AX604"/>
  <c r="AW602"/>
  <c r="AX602"/>
  <c r="AW600"/>
  <c r="AX600"/>
  <c r="AW598"/>
  <c r="AX598"/>
  <c r="AW596"/>
  <c r="AX596"/>
  <c r="AW594"/>
  <c r="AX594"/>
  <c r="AW592"/>
  <c r="AX592"/>
  <c r="AW590"/>
  <c r="AX590"/>
  <c r="AW588"/>
  <c r="AX588"/>
  <c r="AW586"/>
  <c r="AX586"/>
  <c r="AW584"/>
  <c r="AX584"/>
  <c r="AW582"/>
  <c r="AX582"/>
  <c r="AW580"/>
  <c r="AX580"/>
  <c r="AW578"/>
  <c r="AX578"/>
  <c r="AW576"/>
  <c r="AX576"/>
  <c r="AW572"/>
  <c r="AX572"/>
  <c r="AW570"/>
  <c r="AX570"/>
  <c r="AW568"/>
  <c r="AX568"/>
  <c r="AW566"/>
  <c r="AX566"/>
  <c r="AW564"/>
  <c r="AX564"/>
  <c r="AW562"/>
  <c r="AX562"/>
  <c r="AW558"/>
  <c r="AX558"/>
  <c r="AW556"/>
  <c r="AX556"/>
  <c r="AW552"/>
  <c r="AX552"/>
  <c r="AW550"/>
  <c r="AX550"/>
  <c r="AW546"/>
  <c r="AX546"/>
  <c r="AW542"/>
  <c r="AX542"/>
  <c r="AW540"/>
  <c r="AX540"/>
  <c r="AW538"/>
  <c r="AX538"/>
  <c r="AW536"/>
  <c r="AX536"/>
  <c r="AW534"/>
  <c r="AX534"/>
  <c r="AW532"/>
  <c r="AX532"/>
  <c r="AW530"/>
  <c r="AX530"/>
  <c r="AW528"/>
  <c r="AX528"/>
  <c r="AW526"/>
  <c r="AX526"/>
  <c r="AW524"/>
  <c r="AX524"/>
  <c r="AW522"/>
  <c r="AX522"/>
  <c r="AW520"/>
  <c r="AX520"/>
  <c r="AW518"/>
  <c r="AX518"/>
  <c r="AW516"/>
  <c r="AX516"/>
  <c r="AW514"/>
  <c r="AX514"/>
  <c r="AW512"/>
  <c r="AX512"/>
  <c r="AW510"/>
  <c r="AX510"/>
  <c r="AW508"/>
  <c r="AX508"/>
  <c r="AW506"/>
  <c r="AX506"/>
  <c r="AW504"/>
  <c r="AX504"/>
  <c r="AW502"/>
  <c r="AX502"/>
  <c r="AW500"/>
  <c r="AX500"/>
  <c r="AW498"/>
  <c r="AX498"/>
  <c r="AW496"/>
  <c r="AX496"/>
  <c r="AW494"/>
  <c r="AX494"/>
  <c r="AW492"/>
  <c r="AX492"/>
  <c r="AW490"/>
  <c r="AX490"/>
  <c r="AW488"/>
  <c r="AX488"/>
  <c r="AW486"/>
  <c r="AX486"/>
  <c r="AW484"/>
  <c r="AX484"/>
  <c r="AW482"/>
  <c r="AX482"/>
  <c r="AW480"/>
  <c r="AX480"/>
  <c r="AW478"/>
  <c r="AX478"/>
  <c r="AW476"/>
  <c r="AX476"/>
  <c r="AW474"/>
  <c r="AX474"/>
  <c r="AW472"/>
  <c r="AX472"/>
  <c r="AW470"/>
  <c r="AX470"/>
  <c r="AW468"/>
  <c r="AX468"/>
  <c r="AW466"/>
  <c r="AX466"/>
  <c r="AW464"/>
  <c r="AX464"/>
  <c r="AW462"/>
  <c r="AX462"/>
  <c r="AW460"/>
  <c r="AX460"/>
  <c r="AW458"/>
  <c r="AX458"/>
  <c r="AW456"/>
  <c r="AX456"/>
  <c r="AW454"/>
  <c r="AX454"/>
  <c r="AW452"/>
  <c r="AX452"/>
  <c r="AW450"/>
  <c r="AX450"/>
  <c r="AW448"/>
  <c r="AX448"/>
  <c r="AW446"/>
  <c r="AX446"/>
  <c r="AW444"/>
  <c r="AX444"/>
  <c r="AW442"/>
  <c r="AX442"/>
  <c r="AW440"/>
  <c r="AX440"/>
  <c r="AW438"/>
  <c r="AX438"/>
  <c r="AW436"/>
  <c r="AX436"/>
  <c r="AW434"/>
  <c r="AX434"/>
  <c r="AW432"/>
  <c r="AX432"/>
  <c r="AW430"/>
  <c r="AX430"/>
  <c r="AW428"/>
  <c r="AX428"/>
  <c r="AW426"/>
  <c r="AX426"/>
  <c r="AW424"/>
  <c r="AX424"/>
  <c r="AW422"/>
  <c r="AX422"/>
  <c r="AW420"/>
  <c r="AX420"/>
  <c r="AW418"/>
  <c r="AX418"/>
  <c r="AW416"/>
  <c r="AX416"/>
  <c r="AW414"/>
  <c r="AX414"/>
  <c r="AW412"/>
  <c r="AX412"/>
  <c r="AW410"/>
  <c r="AX410"/>
  <c r="AW408"/>
  <c r="AX408"/>
  <c r="AW406"/>
  <c r="AX406"/>
  <c r="AW404"/>
  <c r="AX404"/>
  <c r="AW402"/>
  <c r="AX402"/>
  <c r="AW400"/>
  <c r="AX400"/>
  <c r="AW398"/>
  <c r="AX398"/>
  <c r="AW396"/>
  <c r="AX396"/>
  <c r="AW394"/>
  <c r="AX394"/>
  <c r="AW392"/>
  <c r="AX392"/>
  <c r="AW390"/>
  <c r="AX390"/>
  <c r="AW388"/>
  <c r="AX388"/>
  <c r="AW386"/>
  <c r="AX386"/>
  <c r="AW384"/>
  <c r="AX384"/>
  <c r="AW382"/>
  <c r="AX382"/>
  <c r="AW380"/>
  <c r="AX380"/>
  <c r="AW378"/>
  <c r="AX378"/>
  <c r="AW376"/>
  <c r="AX376"/>
  <c r="AW374"/>
  <c r="AX374"/>
  <c r="AW372"/>
  <c r="AX372"/>
  <c r="AW370"/>
  <c r="AX370"/>
  <c r="AW368"/>
  <c r="AX368"/>
  <c r="AW366"/>
  <c r="AX366"/>
  <c r="AW364"/>
  <c r="AX364"/>
  <c r="AW362"/>
  <c r="AX362"/>
  <c r="AW360"/>
  <c r="AX360"/>
  <c r="AW358"/>
  <c r="AX358"/>
  <c r="AW356"/>
  <c r="AX356"/>
  <c r="AW354"/>
  <c r="AX354"/>
  <c r="AW352"/>
  <c r="AX352"/>
  <c r="AW350"/>
  <c r="AX350"/>
  <c r="AW348"/>
  <c r="AX348"/>
  <c r="AW346"/>
  <c r="AX346"/>
  <c r="AW344"/>
  <c r="AX344"/>
  <c r="AW342"/>
  <c r="AX342"/>
  <c r="AW340"/>
  <c r="AX340"/>
  <c r="AW338"/>
  <c r="AX338"/>
  <c r="AW336"/>
  <c r="AX336"/>
  <c r="AW334"/>
  <c r="AX334"/>
  <c r="AW332"/>
  <c r="AX332"/>
  <c r="AW330"/>
  <c r="AX330"/>
  <c r="AW328"/>
  <c r="AX328"/>
  <c r="AW326"/>
  <c r="AX326"/>
  <c r="AW324"/>
  <c r="AX324"/>
  <c r="AW322"/>
  <c r="AX322"/>
  <c r="AW320"/>
  <c r="AX320"/>
  <c r="AW318"/>
  <c r="AX318"/>
  <c r="AW316"/>
  <c r="AX316"/>
  <c r="AW314"/>
  <c r="AX314"/>
  <c r="AW312"/>
  <c r="AX312"/>
  <c r="AW310"/>
  <c r="AX310"/>
  <c r="AW308"/>
  <c r="AX308"/>
  <c r="AW306"/>
  <c r="AX306"/>
  <c r="AW304"/>
  <c r="AX304"/>
  <c r="AW302"/>
  <c r="AX302"/>
  <c r="AW300"/>
  <c r="AX300"/>
  <c r="AW298"/>
  <c r="AX298"/>
  <c r="AW296"/>
  <c r="AX296"/>
  <c r="AW294"/>
  <c r="AX294"/>
  <c r="AW292"/>
  <c r="AX292"/>
  <c r="AW290"/>
  <c r="AX290"/>
  <c r="AW288"/>
  <c r="AX288"/>
  <c r="AW286"/>
  <c r="AX286"/>
  <c r="AW284"/>
  <c r="AX284"/>
  <c r="AW282"/>
  <c r="AX282"/>
  <c r="AW280"/>
  <c r="AX280"/>
  <c r="AW278"/>
  <c r="AX278"/>
  <c r="AW276"/>
  <c r="AX276"/>
  <c r="AW274"/>
  <c r="AX274"/>
  <c r="AW272"/>
  <c r="AX272"/>
  <c r="AW270"/>
  <c r="AX270"/>
  <c r="AW268"/>
  <c r="AX268"/>
  <c r="AW266"/>
  <c r="AX266"/>
  <c r="AW264"/>
  <c r="AX264"/>
  <c r="AW262"/>
  <c r="AX262"/>
  <c r="AW260"/>
  <c r="AX260"/>
  <c r="AW258"/>
  <c r="AX258"/>
  <c r="AW256"/>
  <c r="AX256"/>
  <c r="AW254"/>
  <c r="AX254"/>
  <c r="AW252"/>
  <c r="AX252"/>
  <c r="AW250"/>
  <c r="AX250"/>
  <c r="AW248"/>
  <c r="AX248"/>
  <c r="AW246"/>
  <c r="AX246"/>
  <c r="AW244"/>
  <c r="AX244"/>
  <c r="AW242"/>
  <c r="AX242"/>
  <c r="AW240"/>
  <c r="AX240"/>
  <c r="AW238"/>
  <c r="AX238"/>
  <c r="AW236"/>
  <c r="AX236"/>
  <c r="AW234"/>
  <c r="AX234"/>
  <c r="AW232"/>
  <c r="AX232"/>
  <c r="AW230"/>
  <c r="AX230"/>
  <c r="AW228"/>
  <c r="AX228"/>
  <c r="AW226"/>
  <c r="AX226"/>
  <c r="AW224"/>
  <c r="AX224"/>
  <c r="AW222"/>
  <c r="AX222"/>
  <c r="AW220"/>
  <c r="AX220"/>
  <c r="AW218"/>
  <c r="AX218"/>
  <c r="AW216"/>
  <c r="AX216"/>
  <c r="AW214"/>
  <c r="AX214"/>
  <c r="AW212"/>
  <c r="AX212"/>
  <c r="AW210"/>
  <c r="AX210"/>
  <c r="AW208"/>
  <c r="AX208"/>
  <c r="AW206"/>
  <c r="AX206"/>
  <c r="AW204"/>
  <c r="AX204"/>
  <c r="AW202"/>
  <c r="AX202"/>
  <c r="AW200"/>
  <c r="AX200"/>
  <c r="AW196"/>
  <c r="AX196"/>
  <c r="AW192"/>
  <c r="AX192"/>
  <c r="AW188"/>
  <c r="AX188"/>
  <c r="AW186"/>
  <c r="AX186"/>
  <c r="AW182"/>
  <c r="AX182"/>
  <c r="AW180"/>
  <c r="AX180"/>
  <c r="AW178"/>
  <c r="AX178"/>
  <c r="AW174"/>
  <c r="AX174"/>
  <c r="AW172"/>
  <c r="AX172"/>
  <c r="AW170"/>
  <c r="AX170"/>
  <c r="AW166"/>
  <c r="AX166"/>
  <c r="AW164"/>
  <c r="AX164"/>
  <c r="AW162"/>
  <c r="AX162"/>
  <c r="AW158"/>
  <c r="AX158"/>
  <c r="AW156"/>
  <c r="AX156"/>
  <c r="AW154"/>
  <c r="AX154"/>
  <c r="AW150"/>
  <c r="AX150"/>
  <c r="AW148"/>
  <c r="AX148"/>
  <c r="AW146"/>
  <c r="AX146"/>
  <c r="AW144"/>
  <c r="AX144"/>
  <c r="AW142"/>
  <c r="AX142"/>
  <c r="AW140"/>
  <c r="AX140"/>
  <c r="AW138"/>
  <c r="AX138"/>
  <c r="AW136"/>
  <c r="AX136"/>
  <c r="AW134"/>
  <c r="AX134"/>
  <c r="AW132"/>
  <c r="AX132"/>
  <c r="AW130"/>
  <c r="AX130"/>
  <c r="AW126"/>
  <c r="AX126"/>
  <c r="AW122"/>
  <c r="AX122"/>
  <c r="AW118"/>
  <c r="AX118"/>
  <c r="AW114"/>
  <c r="AX114"/>
  <c r="AW110"/>
  <c r="AX110"/>
  <c r="AW106"/>
  <c r="AX106"/>
  <c r="AW102"/>
  <c r="AX102"/>
  <c r="AW98"/>
  <c r="AX98"/>
  <c r="AW94"/>
  <c r="AX94"/>
  <c r="AW90"/>
  <c r="AX90"/>
  <c r="AW86"/>
  <c r="AX86"/>
  <c r="AW82"/>
  <c r="AX82"/>
  <c r="AW80"/>
  <c r="AX80"/>
  <c r="AW78"/>
  <c r="AX78"/>
  <c r="AW76"/>
  <c r="AX76"/>
  <c r="AW74"/>
  <c r="AX74"/>
  <c r="AW72"/>
  <c r="AX72"/>
  <c r="AW70"/>
  <c r="AX70"/>
  <c r="AW68"/>
  <c r="AX68"/>
  <c r="AW66"/>
  <c r="AX66"/>
  <c r="AW64"/>
  <c r="AX64"/>
  <c r="AW62"/>
  <c r="AX62"/>
  <c r="AW60"/>
  <c r="AX60"/>
  <c r="AW58"/>
  <c r="AX58"/>
  <c r="AW56"/>
  <c r="AX56"/>
  <c r="AW54"/>
  <c r="AX54"/>
  <c r="AW52"/>
  <c r="AX52"/>
  <c r="AW50"/>
  <c r="AX50"/>
  <c r="AW48"/>
  <c r="AX48"/>
  <c r="AW46"/>
  <c r="AX46"/>
  <c r="AW44"/>
  <c r="AX44"/>
  <c r="AW42"/>
  <c r="AX42"/>
  <c r="AW40"/>
  <c r="AX40"/>
  <c r="AW38"/>
  <c r="AX38"/>
  <c r="AW36"/>
  <c r="AX36"/>
  <c r="AW34"/>
  <c r="AX34"/>
  <c r="AW32"/>
  <c r="AX32"/>
  <c r="AW30"/>
  <c r="AX30"/>
  <c r="AW28"/>
  <c r="AX28"/>
  <c r="AW26"/>
  <c r="AX26"/>
  <c r="AW24"/>
  <c r="AX24"/>
  <c r="AW22"/>
  <c r="AX22"/>
  <c r="AW20"/>
  <c r="AX20"/>
  <c r="AW1017"/>
  <c r="AX1017"/>
  <c r="AW1015"/>
  <c r="AX1015"/>
  <c r="AW1013"/>
  <c r="AX1013"/>
  <c r="AW1011"/>
  <c r="AX1011"/>
  <c r="AW1009"/>
  <c r="AX1009"/>
  <c r="AW1007"/>
  <c r="AX1007"/>
  <c r="AW1005"/>
  <c r="AX1005"/>
  <c r="AW1003"/>
  <c r="AX1003"/>
  <c r="AW1001"/>
  <c r="AX1001"/>
  <c r="AW999"/>
  <c r="AX999"/>
  <c r="AW997"/>
  <c r="AX997"/>
  <c r="AW995"/>
  <c r="AX995"/>
  <c r="AW993"/>
  <c r="AX993"/>
  <c r="AW991"/>
  <c r="AX991"/>
  <c r="AW989"/>
  <c r="AX989"/>
  <c r="AW987"/>
  <c r="AX987"/>
  <c r="AW985"/>
  <c r="AX985"/>
  <c r="AW983"/>
  <c r="AX983"/>
  <c r="AW981"/>
  <c r="AX981"/>
  <c r="AW979"/>
  <c r="AX979"/>
  <c r="AW977"/>
  <c r="AX977"/>
  <c r="AW975"/>
  <c r="AX975"/>
  <c r="AW973"/>
  <c r="AX973"/>
  <c r="AW971"/>
  <c r="AX971"/>
  <c r="AW969"/>
  <c r="AX969"/>
  <c r="AW967"/>
  <c r="AX967"/>
  <c r="AW965"/>
  <c r="AX965"/>
  <c r="AW963"/>
  <c r="AX963"/>
  <c r="AW961"/>
  <c r="AX961"/>
  <c r="AW959"/>
  <c r="AX959"/>
  <c r="AW957"/>
  <c r="AX957"/>
  <c r="AW18"/>
  <c r="AX18"/>
  <c r="J27" i="8"/>
  <c r="K26"/>
  <c r="G27"/>
  <c r="H26"/>
  <c r="D26"/>
  <c r="E26" s="1"/>
  <c r="G18" i="7"/>
  <c r="G22"/>
  <c r="G21"/>
  <c r="G20"/>
  <c r="G23"/>
  <c r="AW574" i="16"/>
  <c r="AW554"/>
  <c r="AW548"/>
  <c r="AW545"/>
  <c r="AW560"/>
  <c r="AW549"/>
  <c r="AW544"/>
  <c r="AW934"/>
  <c r="AW665"/>
  <c r="AW660"/>
  <c r="AW657"/>
  <c r="AW652"/>
  <c r="AW649"/>
  <c r="AW644"/>
  <c r="AW641"/>
  <c r="AW636"/>
  <c r="AW664"/>
  <c r="AW661"/>
  <c r="AW656"/>
  <c r="AW653"/>
  <c r="AW648"/>
  <c r="AW645"/>
  <c r="AW640"/>
  <c r="AW637"/>
  <c r="AW127"/>
  <c r="AW124"/>
  <c r="AW119"/>
  <c r="AW116"/>
  <c r="AW111"/>
  <c r="AW108"/>
  <c r="AW103"/>
  <c r="AW100"/>
  <c r="AW95"/>
  <c r="AW92"/>
  <c r="AW87"/>
  <c r="AW84"/>
  <c r="AW131"/>
  <c r="AW128"/>
  <c r="AW123"/>
  <c r="AW120"/>
  <c r="AW115"/>
  <c r="AW112"/>
  <c r="AW107"/>
  <c r="AW104"/>
  <c r="AW99"/>
  <c r="AW96"/>
  <c r="AW91"/>
  <c r="AW88"/>
  <c r="AW946"/>
  <c r="AW856"/>
  <c r="AW537"/>
  <c r="AW533"/>
  <c r="AW529"/>
  <c r="AW525"/>
  <c r="AW521"/>
  <c r="AW517"/>
  <c r="AW513"/>
  <c r="AW509"/>
  <c r="AW505"/>
  <c r="AW501"/>
  <c r="AW497"/>
  <c r="AW493"/>
  <c r="AW489"/>
  <c r="AW485"/>
  <c r="AW481"/>
  <c r="AW477"/>
  <c r="AW473"/>
  <c r="AW469"/>
  <c r="AW465"/>
  <c r="AW198"/>
  <c r="AW194"/>
  <c r="AW190"/>
  <c r="AW176"/>
  <c r="AW160"/>
  <c r="AW184"/>
  <c r="AW168"/>
  <c r="AW152"/>
  <c r="D6" i="1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5"/>
  <c r="I65" i="6" l="1"/>
  <c r="J64"/>
  <c r="BE19" i="16" a="1"/>
  <c r="BE22" s="1"/>
  <c r="BC19" a="1"/>
  <c r="BC22" s="1"/>
  <c r="J28" i="8"/>
  <c r="K27"/>
  <c r="G28"/>
  <c r="H27"/>
  <c r="D27"/>
  <c r="E27" s="1"/>
  <c r="BG31" i="16"/>
  <c r="BH31" s="1"/>
  <c r="BI31"/>
  <c r="BG27"/>
  <c r="BH27" s="1"/>
  <c r="BI27"/>
  <c r="BG8"/>
  <c r="BG9" s="1"/>
  <c r="BG10" s="1"/>
  <c r="BG11" s="1"/>
  <c r="BG12" s="1"/>
  <c r="BG13" s="1"/>
  <c r="BG14" s="1"/>
  <c r="BG15" s="1"/>
  <c r="BG16" s="1"/>
  <c r="BG17" s="1"/>
  <c r="BG18" s="1"/>
  <c r="BG19" s="1"/>
  <c r="BG20" s="1"/>
  <c r="BG21" s="1"/>
  <c r="BG22" s="1"/>
  <c r="BG23" s="1"/>
  <c r="BG24" s="1"/>
  <c r="BG25" s="1"/>
  <c r="BG26" s="1"/>
  <c r="BG7"/>
  <c r="BI7"/>
  <c r="BI6"/>
  <c r="BH7"/>
  <c r="BH6"/>
  <c r="I66" i="6" l="1"/>
  <c r="J65"/>
  <c r="BE51" i="16"/>
  <c r="BE47"/>
  <c r="BE43"/>
  <c r="BE39"/>
  <c r="BE35"/>
  <c r="BE31"/>
  <c r="BE27"/>
  <c r="BE23"/>
  <c r="BE19"/>
  <c r="BE48"/>
  <c r="BE44"/>
  <c r="BE40"/>
  <c r="BE36"/>
  <c r="BE32"/>
  <c r="BE28"/>
  <c r="BE24"/>
  <c r="BE20"/>
  <c r="BE49"/>
  <c r="BE45"/>
  <c r="BE41"/>
  <c r="BE37"/>
  <c r="BE33"/>
  <c r="BE29"/>
  <c r="BE25"/>
  <c r="BE21"/>
  <c r="BE50"/>
  <c r="BE46"/>
  <c r="BE42"/>
  <c r="BE38"/>
  <c r="BE34"/>
  <c r="BE30"/>
  <c r="BE26"/>
  <c r="BC51"/>
  <c r="BC47"/>
  <c r="BC43"/>
  <c r="BC39"/>
  <c r="BC35"/>
  <c r="BC31"/>
  <c r="BC27"/>
  <c r="BC23"/>
  <c r="BC19"/>
  <c r="BC48"/>
  <c r="BC44"/>
  <c r="BC40"/>
  <c r="BC36"/>
  <c r="BC32"/>
  <c r="BC28"/>
  <c r="BC24"/>
  <c r="BC20"/>
  <c r="BC49"/>
  <c r="BC45"/>
  <c r="BC41"/>
  <c r="BC37"/>
  <c r="BC33"/>
  <c r="BC29"/>
  <c r="BC25"/>
  <c r="BC21"/>
  <c r="BC50"/>
  <c r="BC46"/>
  <c r="BC42"/>
  <c r="BC38"/>
  <c r="BC34"/>
  <c r="BC30"/>
  <c r="BC26"/>
  <c r="J29" i="8"/>
  <c r="K28"/>
  <c r="G29"/>
  <c r="H28"/>
  <c r="D28"/>
  <c r="E28" s="1"/>
  <c r="BG32" i="16"/>
  <c r="BG28"/>
  <c r="BH8"/>
  <c r="BH9"/>
  <c r="BI9"/>
  <c r="BI8"/>
  <c r="O25" i="14"/>
  <c r="P25" s="1"/>
  <c r="O26"/>
  <c r="P26" s="1"/>
  <c r="O27"/>
  <c r="P27" s="1"/>
  <c r="O28"/>
  <c r="P28" s="1"/>
  <c r="O29"/>
  <c r="P29" s="1"/>
  <c r="O30"/>
  <c r="P30" s="1"/>
  <c r="O3"/>
  <c r="P3" s="1"/>
  <c r="O4"/>
  <c r="P4" s="1"/>
  <c r="O5"/>
  <c r="P5" s="1"/>
  <c r="O6"/>
  <c r="P6" s="1"/>
  <c r="O7"/>
  <c r="P7" s="1"/>
  <c r="O8"/>
  <c r="P8" s="1"/>
  <c r="O9"/>
  <c r="P9" s="1"/>
  <c r="O10"/>
  <c r="P10" s="1"/>
  <c r="O11"/>
  <c r="P11" s="1"/>
  <c r="O12"/>
  <c r="P12" s="1"/>
  <c r="O13"/>
  <c r="P13" s="1"/>
  <c r="O14"/>
  <c r="P14" s="1"/>
  <c r="O15"/>
  <c r="P15" s="1"/>
  <c r="O16"/>
  <c r="P16" s="1"/>
  <c r="O17"/>
  <c r="P17" s="1"/>
  <c r="O18"/>
  <c r="P18" s="1"/>
  <c r="O19"/>
  <c r="P19" s="1"/>
  <c r="O20"/>
  <c r="P20" s="1"/>
  <c r="O21"/>
  <c r="P21" s="1"/>
  <c r="O22"/>
  <c r="P22" s="1"/>
  <c r="O23"/>
  <c r="P23" s="1"/>
  <c r="O24"/>
  <c r="P24" s="1"/>
  <c r="O2"/>
  <c r="P2" s="1"/>
  <c r="I67" i="6" l="1"/>
  <c r="J66"/>
  <c r="J30" i="8"/>
  <c r="K29"/>
  <c r="G30"/>
  <c r="H29"/>
  <c r="D29"/>
  <c r="E29" s="1"/>
  <c r="BI32" i="16"/>
  <c r="BH32"/>
  <c r="BG33"/>
  <c r="BI28"/>
  <c r="BH28"/>
  <c r="BG29"/>
  <c r="BI10"/>
  <c r="BH10"/>
  <c r="S2" i="14" a="1"/>
  <c r="S4" s="1"/>
  <c r="AG6" i="16"/>
  <c r="AG7" s="1"/>
  <c r="AG8" s="1"/>
  <c r="S6"/>
  <c r="I68" i="6" l="1"/>
  <c r="J67"/>
  <c r="J31" i="8"/>
  <c r="K30"/>
  <c r="G31"/>
  <c r="H30"/>
  <c r="D30"/>
  <c r="E30" s="1"/>
  <c r="BH33" i="16"/>
  <c r="BG34"/>
  <c r="BI33"/>
  <c r="BH29"/>
  <c r="BG30"/>
  <c r="BI29"/>
  <c r="BH11"/>
  <c r="BI11"/>
  <c r="AH8"/>
  <c r="AH7"/>
  <c r="S3" i="14"/>
  <c r="S5"/>
  <c r="S6"/>
  <c r="S2"/>
  <c r="AH6" i="16"/>
  <c r="AG9"/>
  <c r="Q7"/>
  <c r="R6"/>
  <c r="I69" i="6" l="1"/>
  <c r="J68"/>
  <c r="J32" i="8"/>
  <c r="K31"/>
  <c r="G32"/>
  <c r="H31"/>
  <c r="D31"/>
  <c r="E31" s="1"/>
  <c r="BI34" i="16"/>
  <c r="BH34"/>
  <c r="BG35"/>
  <c r="BI30"/>
  <c r="BH30"/>
  <c r="BI12"/>
  <c r="BH12"/>
  <c r="AH9"/>
  <c r="AG10"/>
  <c r="S7"/>
  <c r="R7"/>
  <c r="I70" i="6" l="1"/>
  <c r="J69"/>
  <c r="J33" i="8"/>
  <c r="K32"/>
  <c r="G33"/>
  <c r="H32"/>
  <c r="D32"/>
  <c r="E32" s="1"/>
  <c r="BH35" i="16"/>
  <c r="BG36"/>
  <c r="BI35"/>
  <c r="BH13"/>
  <c r="BI13"/>
  <c r="AH10"/>
  <c r="AG11"/>
  <c r="R8"/>
  <c r="S8"/>
  <c r="I71" i="6" l="1"/>
  <c r="J70"/>
  <c r="J34" i="8"/>
  <c r="K33"/>
  <c r="G34"/>
  <c r="H33"/>
  <c r="D33"/>
  <c r="E33" s="1"/>
  <c r="BI36" i="16"/>
  <c r="BH36"/>
  <c r="BI14"/>
  <c r="BH14"/>
  <c r="AH11"/>
  <c r="AG12"/>
  <c r="S9"/>
  <c r="R9"/>
  <c r="I72" i="6" l="1"/>
  <c r="J71"/>
  <c r="J35" i="8"/>
  <c r="K34"/>
  <c r="G35"/>
  <c r="H34"/>
  <c r="D34"/>
  <c r="E34" s="1"/>
  <c r="BH15" i="16"/>
  <c r="BI15"/>
  <c r="AH12"/>
  <c r="AG13"/>
  <c r="R10"/>
  <c r="S10"/>
  <c r="I73" i="6" l="1"/>
  <c r="J72"/>
  <c r="J36" i="8"/>
  <c r="K35"/>
  <c r="G36"/>
  <c r="H35"/>
  <c r="D35"/>
  <c r="E35" s="1"/>
  <c r="BI16" i="16"/>
  <c r="BH16"/>
  <c r="AH13"/>
  <c r="AG14"/>
  <c r="S11"/>
  <c r="R11"/>
  <c r="I74" i="6" l="1"/>
  <c r="J73"/>
  <c r="J37" i="8"/>
  <c r="K36"/>
  <c r="G37"/>
  <c r="H36"/>
  <c r="D36"/>
  <c r="E36" s="1"/>
  <c r="BH17" i="16"/>
  <c r="BI17"/>
  <c r="AH14"/>
  <c r="AG15"/>
  <c r="R12"/>
  <c r="S12"/>
  <c r="I75" i="6" l="1"/>
  <c r="J75" s="1"/>
  <c r="J74"/>
  <c r="J38" i="8"/>
  <c r="K37"/>
  <c r="G38"/>
  <c r="H37"/>
  <c r="D37"/>
  <c r="E37" s="1"/>
  <c r="BI18" i="16"/>
  <c r="BH18"/>
  <c r="AH15"/>
  <c r="AG16"/>
  <c r="S13"/>
  <c r="R13"/>
  <c r="J39" i="8" l="1"/>
  <c r="K38"/>
  <c r="G39"/>
  <c r="H38"/>
  <c r="D38"/>
  <c r="E38" s="1"/>
  <c r="BH19" i="16"/>
  <c r="BI19"/>
  <c r="AH16"/>
  <c r="AG17"/>
  <c r="R14"/>
  <c r="S14"/>
  <c r="J40" i="8" l="1"/>
  <c r="K39"/>
  <c r="G40"/>
  <c r="H39"/>
  <c r="D39"/>
  <c r="E39" s="1"/>
  <c r="BI20" i="16"/>
  <c r="BH20"/>
  <c r="AH17"/>
  <c r="AG18"/>
  <c r="S15"/>
  <c r="R15"/>
  <c r="J41" i="8" l="1"/>
  <c r="K40"/>
  <c r="G41"/>
  <c r="H40"/>
  <c r="D40"/>
  <c r="E40" s="1"/>
  <c r="BH21" i="16"/>
  <c r="BI21"/>
  <c r="AH18"/>
  <c r="AG19"/>
  <c r="R16"/>
  <c r="S16"/>
  <c r="J42" i="8" l="1"/>
  <c r="K41"/>
  <c r="G42"/>
  <c r="H41"/>
  <c r="D41"/>
  <c r="E41" s="1"/>
  <c r="BI22" i="16"/>
  <c r="BH22"/>
  <c r="AH19"/>
  <c r="AG20"/>
  <c r="S17"/>
  <c r="R17"/>
  <c r="J43" i="8" l="1"/>
  <c r="K42"/>
  <c r="G43"/>
  <c r="H42"/>
  <c r="D42"/>
  <c r="E42" s="1"/>
  <c r="BH23" i="16"/>
  <c r="BI23"/>
  <c r="AH20"/>
  <c r="AG21"/>
  <c r="R18"/>
  <c r="S18"/>
  <c r="J44" i="8" l="1"/>
  <c r="K43"/>
  <c r="G44"/>
  <c r="H43"/>
  <c r="D43"/>
  <c r="E43" s="1"/>
  <c r="BI24" i="16"/>
  <c r="BH24"/>
  <c r="AH21"/>
  <c r="AG22"/>
  <c r="S19"/>
  <c r="R19"/>
  <c r="J45" i="8" l="1"/>
  <c r="K44"/>
  <c r="G45"/>
  <c r="H44"/>
  <c r="D44"/>
  <c r="E44" s="1"/>
  <c r="BH25" i="16"/>
  <c r="BI25"/>
  <c r="AH22"/>
  <c r="AG23"/>
  <c r="R20"/>
  <c r="S20"/>
  <c r="J46" i="8" l="1"/>
  <c r="K45"/>
  <c r="G46"/>
  <c r="H45"/>
  <c r="D45"/>
  <c r="E45" s="1"/>
  <c r="BI26" i="16"/>
  <c r="BH26"/>
  <c r="AH23"/>
  <c r="AG24"/>
  <c r="S21"/>
  <c r="R21"/>
  <c r="J47" i="8" l="1"/>
  <c r="K46"/>
  <c r="G47"/>
  <c r="H46"/>
  <c r="D46"/>
  <c r="E46" s="1"/>
  <c r="AH24" i="16"/>
  <c r="AG25"/>
  <c r="R22"/>
  <c r="S22"/>
  <c r="J48" i="8" l="1"/>
  <c r="K47"/>
  <c r="G48"/>
  <c r="H47"/>
  <c r="D47"/>
  <c r="E47" s="1"/>
  <c r="AH25" i="16"/>
  <c r="AG26"/>
  <c r="S23"/>
  <c r="R23"/>
  <c r="J49" i="8" l="1"/>
  <c r="K48"/>
  <c r="G49"/>
  <c r="H48"/>
  <c r="D48"/>
  <c r="E48" s="1"/>
  <c r="AH26" i="16"/>
  <c r="AG27"/>
  <c r="R24"/>
  <c r="S24"/>
  <c r="J50" i="8" l="1"/>
  <c r="K49"/>
  <c r="G50"/>
  <c r="H49"/>
  <c r="D49"/>
  <c r="E49" s="1"/>
  <c r="AH27" i="16"/>
  <c r="AG28"/>
  <c r="S25"/>
  <c r="R25"/>
  <c r="G3" i="15"/>
  <c r="E16"/>
  <c r="E160"/>
  <c r="E304"/>
  <c r="E448"/>
  <c r="E458"/>
  <c r="E89"/>
  <c r="E111"/>
  <c r="E255"/>
  <c r="E423"/>
  <c r="E430"/>
  <c r="E98"/>
  <c r="E242"/>
  <c r="E410"/>
  <c r="E392"/>
  <c r="E109"/>
  <c r="E253"/>
  <c r="E493"/>
  <c r="E60"/>
  <c r="E204"/>
  <c r="E456"/>
  <c r="E83"/>
  <c r="E227"/>
  <c r="E371"/>
  <c r="E298"/>
  <c r="E34"/>
  <c r="E178"/>
  <c r="E370"/>
  <c r="E45"/>
  <c r="E189"/>
  <c r="E333"/>
  <c r="E317"/>
  <c r="E140"/>
  <c r="E284"/>
  <c r="E353"/>
  <c r="E139"/>
  <c r="E283"/>
  <c r="E427"/>
  <c r="E30"/>
  <c r="E174"/>
  <c r="E318"/>
  <c r="E462"/>
  <c r="E221"/>
  <c r="E6"/>
  <c r="E294"/>
  <c r="E29"/>
  <c r="E249"/>
  <c r="E343"/>
  <c r="E320"/>
  <c r="E267"/>
  <c r="E334"/>
  <c r="E295"/>
  <c r="E4"/>
  <c r="E148"/>
  <c r="E292"/>
  <c r="E436"/>
  <c r="E422"/>
  <c r="E428"/>
  <c r="E99"/>
  <c r="E243"/>
  <c r="E399"/>
  <c r="E480"/>
  <c r="E86"/>
  <c r="E230"/>
  <c r="E398"/>
  <c r="E490"/>
  <c r="E97"/>
  <c r="E241"/>
  <c r="E445"/>
  <c r="E48"/>
  <c r="E192"/>
  <c r="E396"/>
  <c r="E71"/>
  <c r="E215"/>
  <c r="E359"/>
  <c r="E190"/>
  <c r="E22"/>
  <c r="E166"/>
  <c r="E346"/>
  <c r="E33"/>
  <c r="E177"/>
  <c r="E321"/>
  <c r="E53"/>
  <c r="E128"/>
  <c r="E272"/>
  <c r="E149"/>
  <c r="E127"/>
  <c r="E271"/>
  <c r="E415"/>
  <c r="E18"/>
  <c r="E162"/>
  <c r="E306"/>
  <c r="E450"/>
  <c r="E209"/>
  <c r="E403"/>
  <c r="E438"/>
  <c r="E402"/>
  <c r="E77"/>
  <c r="E453"/>
  <c r="E199"/>
  <c r="E463"/>
  <c r="E460"/>
  <c r="E121"/>
  <c r="E406"/>
  <c r="E186"/>
  <c r="E136"/>
  <c r="E280"/>
  <c r="E424"/>
  <c r="E374"/>
  <c r="E441"/>
  <c r="E87"/>
  <c r="E231"/>
  <c r="E387"/>
  <c r="E420"/>
  <c r="E74"/>
  <c r="E218"/>
  <c r="E362"/>
  <c r="E394"/>
  <c r="E85"/>
  <c r="E229"/>
  <c r="E409"/>
  <c r="E36"/>
  <c r="E180"/>
  <c r="E372"/>
  <c r="E59"/>
  <c r="E203"/>
  <c r="E347"/>
  <c r="E491"/>
  <c r="E10"/>
  <c r="E154"/>
  <c r="E322"/>
  <c r="E21"/>
  <c r="E165"/>
  <c r="E309"/>
  <c r="E500"/>
  <c r="E116"/>
  <c r="E260"/>
  <c r="E464"/>
  <c r="E115"/>
  <c r="E259"/>
  <c r="E150"/>
  <c r="E197"/>
  <c r="E114"/>
  <c r="E245"/>
  <c r="E200"/>
  <c r="E378"/>
  <c r="E66"/>
  <c r="E316"/>
  <c r="E113"/>
  <c r="E57"/>
  <c r="E269"/>
  <c r="E124"/>
  <c r="E268"/>
  <c r="E412"/>
  <c r="E483"/>
  <c r="E2"/>
  <c r="E75"/>
  <c r="E219"/>
  <c r="E363"/>
  <c r="E324"/>
  <c r="E62"/>
  <c r="E206"/>
  <c r="E350"/>
  <c r="E468"/>
  <c r="E73"/>
  <c r="E217"/>
  <c r="E397"/>
  <c r="E24"/>
  <c r="E168"/>
  <c r="E336"/>
  <c r="E47"/>
  <c r="E191"/>
  <c r="E335"/>
  <c r="E479"/>
  <c r="E449"/>
  <c r="E142"/>
  <c r="E310"/>
  <c r="E9"/>
  <c r="E153"/>
  <c r="E297"/>
  <c r="E477"/>
  <c r="E104"/>
  <c r="E248"/>
  <c r="E404"/>
  <c r="E103"/>
  <c r="E247"/>
  <c r="E391"/>
  <c r="E473"/>
  <c r="E138"/>
  <c r="E282"/>
  <c r="E426"/>
  <c r="E185"/>
  <c r="E367"/>
  <c r="E250"/>
  <c r="E344"/>
  <c r="E17"/>
  <c r="E319"/>
  <c r="E498"/>
  <c r="E494"/>
  <c r="E446"/>
  <c r="E216"/>
  <c r="E202"/>
  <c r="E8"/>
  <c r="E42"/>
  <c r="E112"/>
  <c r="E256"/>
  <c r="E400"/>
  <c r="E459"/>
  <c r="E466"/>
  <c r="E63"/>
  <c r="E207"/>
  <c r="E351"/>
  <c r="E457"/>
  <c r="E50"/>
  <c r="E194"/>
  <c r="E338"/>
  <c r="E432"/>
  <c r="E61"/>
  <c r="E205"/>
  <c r="E385"/>
  <c r="E12"/>
  <c r="E156"/>
  <c r="E300"/>
  <c r="E35"/>
  <c r="E179"/>
  <c r="E323"/>
  <c r="E467"/>
  <c r="E293"/>
  <c r="E130"/>
  <c r="E286"/>
  <c r="E485"/>
  <c r="E141"/>
  <c r="E285"/>
  <c r="E429"/>
  <c r="E92"/>
  <c r="E236"/>
  <c r="E380"/>
  <c r="E91"/>
  <c r="E235"/>
  <c r="E379"/>
  <c r="E257"/>
  <c r="E126"/>
  <c r="E270"/>
  <c r="E414"/>
  <c r="E137"/>
  <c r="E80"/>
  <c r="E223"/>
  <c r="E393"/>
  <c r="E234"/>
  <c r="E354"/>
  <c r="E418"/>
  <c r="E330"/>
  <c r="E100"/>
  <c r="E244"/>
  <c r="E388"/>
  <c r="E435"/>
  <c r="E492"/>
  <c r="E51"/>
  <c r="E195"/>
  <c r="E339"/>
  <c r="E349"/>
  <c r="E38"/>
  <c r="E182"/>
  <c r="E326"/>
  <c r="E384"/>
  <c r="E49"/>
  <c r="E193"/>
  <c r="E337"/>
  <c r="E377"/>
  <c r="E144"/>
  <c r="E288"/>
  <c r="E23"/>
  <c r="E167"/>
  <c r="E311"/>
  <c r="E455"/>
  <c r="E101"/>
  <c r="E118"/>
  <c r="E274"/>
  <c r="E413"/>
  <c r="E129"/>
  <c r="E273"/>
  <c r="E417"/>
  <c r="E224"/>
  <c r="E368"/>
  <c r="E79"/>
  <c r="E258"/>
  <c r="E94"/>
  <c r="E55"/>
  <c r="E31"/>
  <c r="E123"/>
  <c r="E110"/>
  <c r="E360"/>
  <c r="E46"/>
  <c r="E201"/>
  <c r="E439"/>
  <c r="E88"/>
  <c r="E232"/>
  <c r="E376"/>
  <c r="E411"/>
  <c r="E408"/>
  <c r="E39"/>
  <c r="E183"/>
  <c r="E327"/>
  <c r="E482"/>
  <c r="E26"/>
  <c r="E170"/>
  <c r="E314"/>
  <c r="E312"/>
  <c r="E37"/>
  <c r="E181"/>
  <c r="E325"/>
  <c r="E125"/>
  <c r="E132"/>
  <c r="E276"/>
  <c r="E11"/>
  <c r="E155"/>
  <c r="E299"/>
  <c r="E443"/>
  <c r="E476"/>
  <c r="E106"/>
  <c r="E262"/>
  <c r="E329"/>
  <c r="E117"/>
  <c r="E261"/>
  <c r="E405"/>
  <c r="E68"/>
  <c r="E212"/>
  <c r="E356"/>
  <c r="E67"/>
  <c r="E211"/>
  <c r="E355"/>
  <c r="E499"/>
  <c r="E102"/>
  <c r="E246"/>
  <c r="E390"/>
  <c r="E41"/>
  <c r="E497"/>
  <c r="E431"/>
  <c r="E90"/>
  <c r="E28"/>
  <c r="E72"/>
  <c r="E296"/>
  <c r="E76"/>
  <c r="E220"/>
  <c r="E364"/>
  <c r="E375"/>
  <c r="E348"/>
  <c r="E27"/>
  <c r="E171"/>
  <c r="E315"/>
  <c r="E434"/>
  <c r="E14"/>
  <c r="E158"/>
  <c r="E302"/>
  <c r="E469"/>
  <c r="E25"/>
  <c r="E169"/>
  <c r="E313"/>
  <c r="E452"/>
  <c r="E120"/>
  <c r="E264"/>
  <c r="E341"/>
  <c r="E143"/>
  <c r="E287"/>
  <c r="E105"/>
  <c r="E56"/>
  <c r="E487"/>
  <c r="E461"/>
  <c r="E210"/>
  <c r="E389"/>
  <c r="E233"/>
  <c r="E254"/>
  <c r="E95"/>
  <c r="E152"/>
  <c r="E474"/>
  <c r="E64"/>
  <c r="E208"/>
  <c r="E352"/>
  <c r="E496"/>
  <c r="E481"/>
  <c r="E15"/>
  <c r="E159"/>
  <c r="E303"/>
  <c r="E386"/>
  <c r="E365"/>
  <c r="E146"/>
  <c r="E290"/>
  <c r="E421"/>
  <c r="E13"/>
  <c r="E157"/>
  <c r="E301"/>
  <c r="E489"/>
  <c r="E108"/>
  <c r="E252"/>
  <c r="E161"/>
  <c r="E131"/>
  <c r="E275"/>
  <c r="E419"/>
  <c r="E454"/>
  <c r="E82"/>
  <c r="E238"/>
  <c r="E173"/>
  <c r="E93"/>
  <c r="E237"/>
  <c r="E381"/>
  <c r="E44"/>
  <c r="E188"/>
  <c r="E332"/>
  <c r="E43"/>
  <c r="E187"/>
  <c r="E331"/>
  <c r="E475"/>
  <c r="E78"/>
  <c r="E222"/>
  <c r="E366"/>
  <c r="E5"/>
  <c r="E425"/>
  <c r="E176"/>
  <c r="E447"/>
  <c r="E383"/>
  <c r="E7"/>
  <c r="E52"/>
  <c r="E196"/>
  <c r="E340"/>
  <c r="E484"/>
  <c r="E433"/>
  <c r="E3"/>
  <c r="E147"/>
  <c r="E291"/>
  <c r="E495"/>
  <c r="E65"/>
  <c r="E134"/>
  <c r="E278"/>
  <c r="E373"/>
  <c r="E437"/>
  <c r="E145"/>
  <c r="E289"/>
  <c r="E442"/>
  <c r="E96"/>
  <c r="E240"/>
  <c r="E440"/>
  <c r="E119"/>
  <c r="E263"/>
  <c r="E407"/>
  <c r="E382"/>
  <c r="E70"/>
  <c r="E226"/>
  <c r="E416"/>
  <c r="E81"/>
  <c r="E225"/>
  <c r="E369"/>
  <c r="E32"/>
  <c r="E175"/>
  <c r="E465"/>
  <c r="E239"/>
  <c r="E151"/>
  <c r="E40"/>
  <c r="E184"/>
  <c r="E328"/>
  <c r="E472"/>
  <c r="E361"/>
  <c r="E401"/>
  <c r="E135"/>
  <c r="E279"/>
  <c r="E471"/>
  <c r="E488"/>
  <c r="E122"/>
  <c r="E266"/>
  <c r="E470"/>
  <c r="E281"/>
  <c r="E133"/>
  <c r="E277"/>
  <c r="E444"/>
  <c r="E84"/>
  <c r="E228"/>
  <c r="E501"/>
  <c r="E107"/>
  <c r="E251"/>
  <c r="E395"/>
  <c r="E358"/>
  <c r="E58"/>
  <c r="E214"/>
  <c r="E478"/>
  <c r="E69"/>
  <c r="E213"/>
  <c r="E357"/>
  <c r="E20"/>
  <c r="E164"/>
  <c r="E308"/>
  <c r="E19"/>
  <c r="E163"/>
  <c r="E307"/>
  <c r="E451"/>
  <c r="E54"/>
  <c r="E198"/>
  <c r="E342"/>
  <c r="E486"/>
  <c r="E305"/>
  <c r="E172"/>
  <c r="E265"/>
  <c r="E345"/>
  <c r="J51" i="8" l="1"/>
  <c r="K50"/>
  <c r="G51"/>
  <c r="H50"/>
  <c r="D50"/>
  <c r="E50" s="1"/>
  <c r="AH28" i="16"/>
  <c r="AG29"/>
  <c r="R26"/>
  <c r="S26"/>
  <c r="G1" i="15"/>
  <c r="G2"/>
  <c r="J52" i="8" l="1"/>
  <c r="K51"/>
  <c r="G52"/>
  <c r="H51"/>
  <c r="D51"/>
  <c r="E51" s="1"/>
  <c r="AH29" i="16"/>
  <c r="AG30"/>
  <c r="S27"/>
  <c r="R27"/>
  <c r="G4" i="15"/>
  <c r="I1"/>
  <c r="J53" i="8" l="1"/>
  <c r="K52"/>
  <c r="G53"/>
  <c r="H52"/>
  <c r="D52"/>
  <c r="E52" s="1"/>
  <c r="AH30" i="16"/>
  <c r="AG31"/>
  <c r="R28"/>
  <c r="S28"/>
  <c r="I2" i="15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J54" i="8" l="1"/>
  <c r="K53"/>
  <c r="G54"/>
  <c r="H53"/>
  <c r="D53"/>
  <c r="E53" s="1"/>
  <c r="AH31" i="16"/>
  <c r="AG32"/>
  <c r="S29"/>
  <c r="R29"/>
  <c r="J1" i="15" a="1"/>
  <c r="J55" i="8" l="1"/>
  <c r="K54"/>
  <c r="G55"/>
  <c r="H54"/>
  <c r="D54"/>
  <c r="E54" s="1"/>
  <c r="AH32" i="16"/>
  <c r="AG33"/>
  <c r="R30"/>
  <c r="S30"/>
  <c r="J2" i="15"/>
  <c r="J4"/>
  <c r="J6"/>
  <c r="J8"/>
  <c r="J10"/>
  <c r="J12"/>
  <c r="J14"/>
  <c r="J16"/>
  <c r="J18"/>
  <c r="J20"/>
  <c r="J22"/>
  <c r="J24"/>
  <c r="J26"/>
  <c r="J1"/>
  <c r="J3"/>
  <c r="J5"/>
  <c r="J7"/>
  <c r="J9"/>
  <c r="J11"/>
  <c r="J13"/>
  <c r="J15"/>
  <c r="J17"/>
  <c r="J19"/>
  <c r="J21"/>
  <c r="J23"/>
  <c r="J25"/>
  <c r="J56" i="8" l="1"/>
  <c r="K55"/>
  <c r="G56"/>
  <c r="H55"/>
  <c r="D55"/>
  <c r="E55" s="1"/>
  <c r="AH33" i="16"/>
  <c r="AG34"/>
  <c r="S31"/>
  <c r="R31"/>
  <c r="J57" i="8" l="1"/>
  <c r="K56"/>
  <c r="G57"/>
  <c r="H56"/>
  <c r="D56"/>
  <c r="E56" s="1"/>
  <c r="AH34" i="16"/>
  <c r="AG35"/>
  <c r="R32"/>
  <c r="S32"/>
  <c r="E17" i="14" a="1"/>
  <c r="E17" s="1"/>
  <c r="C9"/>
  <c r="F22" i="13"/>
  <c r="E22"/>
  <c r="D22"/>
  <c r="C22"/>
  <c r="F21"/>
  <c r="E21"/>
  <c r="D21"/>
  <c r="C21"/>
  <c r="F20"/>
  <c r="E20"/>
  <c r="D20"/>
  <c r="C20"/>
  <c r="F19"/>
  <c r="E19"/>
  <c r="D19"/>
  <c r="C19"/>
  <c r="F18"/>
  <c r="E18"/>
  <c r="D18"/>
  <c r="C18"/>
  <c r="F17"/>
  <c r="E17"/>
  <c r="D17"/>
  <c r="C17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F11"/>
  <c r="E11"/>
  <c r="D11"/>
  <c r="C11"/>
  <c r="F10"/>
  <c r="E10"/>
  <c r="D10"/>
  <c r="C10"/>
  <c r="F9"/>
  <c r="E9"/>
  <c r="D9"/>
  <c r="C9"/>
  <c r="F8"/>
  <c r="E8"/>
  <c r="D8"/>
  <c r="C8"/>
  <c r="F7"/>
  <c r="E7"/>
  <c r="D7"/>
  <c r="C7"/>
  <c r="F6"/>
  <c r="E6"/>
  <c r="D6"/>
  <c r="C6"/>
  <c r="F5"/>
  <c r="E5"/>
  <c r="D5"/>
  <c r="C5"/>
  <c r="F4"/>
  <c r="E4"/>
  <c r="D4"/>
  <c r="C4"/>
  <c r="F3"/>
  <c r="E3"/>
  <c r="D3"/>
  <c r="C3"/>
  <c r="F2"/>
  <c r="E2"/>
  <c r="D2"/>
  <c r="C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H22" l="1"/>
  <c r="H20"/>
  <c r="H18"/>
  <c r="H16"/>
  <c r="H14"/>
  <c r="H12"/>
  <c r="H10"/>
  <c r="H8"/>
  <c r="H2"/>
  <c r="H21"/>
  <c r="H19"/>
  <c r="H17"/>
  <c r="H15"/>
  <c r="H13"/>
  <c r="H11"/>
  <c r="H9"/>
  <c r="H7"/>
  <c r="H5"/>
  <c r="H3"/>
  <c r="H6"/>
  <c r="H4"/>
  <c r="J58" i="8"/>
  <c r="K57"/>
  <c r="G58"/>
  <c r="H57"/>
  <c r="D57"/>
  <c r="E57" s="1"/>
  <c r="AH35" i="16"/>
  <c r="AG36"/>
  <c r="S33"/>
  <c r="R33"/>
  <c r="E20" i="14"/>
  <c r="E18"/>
  <c r="E21"/>
  <c r="E19"/>
  <c r="P3" i="12"/>
  <c r="J59" i="8" l="1"/>
  <c r="K58"/>
  <c r="G59"/>
  <c r="H58"/>
  <c r="D58"/>
  <c r="E58" s="1"/>
  <c r="AH36" i="16"/>
  <c r="R34"/>
  <c r="S34"/>
  <c r="R22" i="3"/>
  <c r="J60" i="8" l="1"/>
  <c r="K59"/>
  <c r="G60"/>
  <c r="H59"/>
  <c r="D59"/>
  <c r="E59" s="1"/>
  <c r="S35" i="16"/>
  <c r="R35"/>
  <c r="P2" i="10"/>
  <c r="P1"/>
  <c r="J61" i="8" l="1"/>
  <c r="K60"/>
  <c r="G61"/>
  <c r="H60"/>
  <c r="D60"/>
  <c r="E60" s="1"/>
  <c r="R36" i="16"/>
  <c r="S36"/>
  <c r="AF3" i="9"/>
  <c r="AF4" s="1"/>
  <c r="AF5" s="1"/>
  <c r="AF6" s="1"/>
  <c r="AF7" s="1"/>
  <c r="AF8" s="1"/>
  <c r="AF9" s="1"/>
  <c r="AF10" s="1"/>
  <c r="AF11" s="1"/>
  <c r="AF2"/>
  <c r="AD3"/>
  <c r="J62" i="8" l="1"/>
  <c r="K61"/>
  <c r="G62"/>
  <c r="H61"/>
  <c r="D61"/>
  <c r="E61" s="1"/>
  <c r="G5" i="9"/>
  <c r="H5" s="1"/>
  <c r="G6"/>
  <c r="H6" s="1"/>
  <c r="G7"/>
  <c r="H7" s="1"/>
  <c r="G8"/>
  <c r="H8" s="1"/>
  <c r="G9"/>
  <c r="H9" s="1"/>
  <c r="G10"/>
  <c r="H10" s="1"/>
  <c r="G11"/>
  <c r="H11" s="1"/>
  <c r="G12"/>
  <c r="H12" s="1"/>
  <c r="G13"/>
  <c r="H13" s="1"/>
  <c r="G14"/>
  <c r="H14" s="1"/>
  <c r="G15"/>
  <c r="H15" s="1"/>
  <c r="G16"/>
  <c r="H16" s="1"/>
  <c r="G17"/>
  <c r="H17" s="1"/>
  <c r="G18"/>
  <c r="H18" s="1"/>
  <c r="G19"/>
  <c r="H19" s="1"/>
  <c r="G20"/>
  <c r="H20" s="1"/>
  <c r="G21"/>
  <c r="H21" s="1"/>
  <c r="G22"/>
  <c r="H22" s="1"/>
  <c r="G23"/>
  <c r="H23" s="1"/>
  <c r="G24"/>
  <c r="H24" s="1"/>
  <c r="G25"/>
  <c r="H25" s="1"/>
  <c r="G26"/>
  <c r="H26" s="1"/>
  <c r="G27"/>
  <c r="H27" s="1"/>
  <c r="G28"/>
  <c r="H28" s="1"/>
  <c r="G29"/>
  <c r="H29" s="1"/>
  <c r="G30"/>
  <c r="H30" s="1"/>
  <c r="G31"/>
  <c r="H31" s="1"/>
  <c r="G32"/>
  <c r="H32" s="1"/>
  <c r="G33"/>
  <c r="H33" s="1"/>
  <c r="G34"/>
  <c r="H34" s="1"/>
  <c r="G35"/>
  <c r="H35" s="1"/>
  <c r="G36"/>
  <c r="H36" s="1"/>
  <c r="G37"/>
  <c r="H37" s="1"/>
  <c r="G38"/>
  <c r="H38" s="1"/>
  <c r="G39"/>
  <c r="H39" s="1"/>
  <c r="G40"/>
  <c r="H40" s="1"/>
  <c r="G41"/>
  <c r="H41" s="1"/>
  <c r="G42"/>
  <c r="H42" s="1"/>
  <c r="G43"/>
  <c r="H43" s="1"/>
  <c r="G44"/>
  <c r="H44" s="1"/>
  <c r="G45"/>
  <c r="H45" s="1"/>
  <c r="G46"/>
  <c r="H46" s="1"/>
  <c r="G47"/>
  <c r="H47" s="1"/>
  <c r="G48"/>
  <c r="H48" s="1"/>
  <c r="G49"/>
  <c r="H49" s="1"/>
  <c r="G50"/>
  <c r="H50" s="1"/>
  <c r="G51"/>
  <c r="H51" s="1"/>
  <c r="G52"/>
  <c r="H52" s="1"/>
  <c r="G53"/>
  <c r="H53" s="1"/>
  <c r="G54"/>
  <c r="H54" s="1"/>
  <c r="G55"/>
  <c r="H55" s="1"/>
  <c r="G56"/>
  <c r="H56" s="1"/>
  <c r="G57"/>
  <c r="H57" s="1"/>
  <c r="G58"/>
  <c r="H58" s="1"/>
  <c r="G59"/>
  <c r="H59" s="1"/>
  <c r="G60"/>
  <c r="H60" s="1"/>
  <c r="G61"/>
  <c r="H61" s="1"/>
  <c r="G62"/>
  <c r="H62" s="1"/>
  <c r="G63"/>
  <c r="H63" s="1"/>
  <c r="G64"/>
  <c r="H64" s="1"/>
  <c r="G65"/>
  <c r="H65" s="1"/>
  <c r="G66"/>
  <c r="H66" s="1"/>
  <c r="G67"/>
  <c r="H67" s="1"/>
  <c r="G68"/>
  <c r="H68" s="1"/>
  <c r="G69"/>
  <c r="H69" s="1"/>
  <c r="G70"/>
  <c r="H70" s="1"/>
  <c r="G71"/>
  <c r="H71" s="1"/>
  <c r="G72"/>
  <c r="H72" s="1"/>
  <c r="G73"/>
  <c r="H73" s="1"/>
  <c r="G74"/>
  <c r="H74" s="1"/>
  <c r="G75"/>
  <c r="H75" s="1"/>
  <c r="G76"/>
  <c r="H76" s="1"/>
  <c r="G77"/>
  <c r="H77" s="1"/>
  <c r="G78"/>
  <c r="H78" s="1"/>
  <c r="G79"/>
  <c r="H79" s="1"/>
  <c r="G80"/>
  <c r="H80" s="1"/>
  <c r="G81"/>
  <c r="H81" s="1"/>
  <c r="G82"/>
  <c r="H82" s="1"/>
  <c r="G83"/>
  <c r="H83" s="1"/>
  <c r="G84"/>
  <c r="H84" s="1"/>
  <c r="G85"/>
  <c r="H85" s="1"/>
  <c r="G86"/>
  <c r="H86" s="1"/>
  <c r="G87"/>
  <c r="H87" s="1"/>
  <c r="G88"/>
  <c r="H88" s="1"/>
  <c r="G89"/>
  <c r="H89" s="1"/>
  <c r="G90"/>
  <c r="H90" s="1"/>
  <c r="G91"/>
  <c r="H91" s="1"/>
  <c r="G92"/>
  <c r="H92" s="1"/>
  <c r="G93"/>
  <c r="H93" s="1"/>
  <c r="G94"/>
  <c r="H94" s="1"/>
  <c r="G95"/>
  <c r="H95" s="1"/>
  <c r="G96"/>
  <c r="H96" s="1"/>
  <c r="G97"/>
  <c r="H97" s="1"/>
  <c r="G98"/>
  <c r="H98" s="1"/>
  <c r="G99"/>
  <c r="H99" s="1"/>
  <c r="G100"/>
  <c r="H100" s="1"/>
  <c r="G101"/>
  <c r="H101" s="1"/>
  <c r="G102"/>
  <c r="H102" s="1"/>
  <c r="G103"/>
  <c r="H103" s="1"/>
  <c r="G104"/>
  <c r="H104" s="1"/>
  <c r="G105"/>
  <c r="H105" s="1"/>
  <c r="G106"/>
  <c r="H106" s="1"/>
  <c r="G107"/>
  <c r="H107" s="1"/>
  <c r="G108"/>
  <c r="H108" s="1"/>
  <c r="G109"/>
  <c r="H109" s="1"/>
  <c r="G110"/>
  <c r="H110" s="1"/>
  <c r="G111"/>
  <c r="H111" s="1"/>
  <c r="G112"/>
  <c r="H112" s="1"/>
  <c r="G113"/>
  <c r="H113" s="1"/>
  <c r="G114"/>
  <c r="H114" s="1"/>
  <c r="G115"/>
  <c r="H115" s="1"/>
  <c r="G116"/>
  <c r="H116" s="1"/>
  <c r="G117"/>
  <c r="H117" s="1"/>
  <c r="G118"/>
  <c r="H118" s="1"/>
  <c r="G119"/>
  <c r="H119" s="1"/>
  <c r="G120"/>
  <c r="H120" s="1"/>
  <c r="G121"/>
  <c r="H121" s="1"/>
  <c r="G122"/>
  <c r="H122" s="1"/>
  <c r="G123"/>
  <c r="H123" s="1"/>
  <c r="G124"/>
  <c r="H124" s="1"/>
  <c r="G125"/>
  <c r="H125" s="1"/>
  <c r="G126"/>
  <c r="H126" s="1"/>
  <c r="G127"/>
  <c r="H127" s="1"/>
  <c r="G128"/>
  <c r="H128" s="1"/>
  <c r="G129"/>
  <c r="H129" s="1"/>
  <c r="G130"/>
  <c r="H130" s="1"/>
  <c r="G131"/>
  <c r="H131" s="1"/>
  <c r="G132"/>
  <c r="H132" s="1"/>
  <c r="G133"/>
  <c r="H133" s="1"/>
  <c r="G134"/>
  <c r="H134" s="1"/>
  <c r="G135"/>
  <c r="H135" s="1"/>
  <c r="G136"/>
  <c r="H136" s="1"/>
  <c r="G137"/>
  <c r="H137" s="1"/>
  <c r="G138"/>
  <c r="H138" s="1"/>
  <c r="G139"/>
  <c r="H139" s="1"/>
  <c r="G140"/>
  <c r="H140" s="1"/>
  <c r="G141"/>
  <c r="H141" s="1"/>
  <c r="G142"/>
  <c r="H142" s="1"/>
  <c r="G143"/>
  <c r="H143" s="1"/>
  <c r="G144"/>
  <c r="H144" s="1"/>
  <c r="G145"/>
  <c r="H145" s="1"/>
  <c r="G146"/>
  <c r="H146" s="1"/>
  <c r="G147"/>
  <c r="H147" s="1"/>
  <c r="G148"/>
  <c r="H148" s="1"/>
  <c r="G149"/>
  <c r="H149" s="1"/>
  <c r="G150"/>
  <c r="H150" s="1"/>
  <c r="G151"/>
  <c r="H151" s="1"/>
  <c r="G152"/>
  <c r="H152" s="1"/>
  <c r="G153"/>
  <c r="H153" s="1"/>
  <c r="G154"/>
  <c r="H154" s="1"/>
  <c r="G155"/>
  <c r="H155" s="1"/>
  <c r="G156"/>
  <c r="H156" s="1"/>
  <c r="G157"/>
  <c r="H157" s="1"/>
  <c r="G158"/>
  <c r="H158" s="1"/>
  <c r="G159"/>
  <c r="H159" s="1"/>
  <c r="G160"/>
  <c r="H160" s="1"/>
  <c r="G161"/>
  <c r="H161" s="1"/>
  <c r="G162"/>
  <c r="H162" s="1"/>
  <c r="G163"/>
  <c r="H163" s="1"/>
  <c r="G164"/>
  <c r="H164" s="1"/>
  <c r="G165"/>
  <c r="H165" s="1"/>
  <c r="G166"/>
  <c r="H166" s="1"/>
  <c r="G167"/>
  <c r="H167" s="1"/>
  <c r="G168"/>
  <c r="H168" s="1"/>
  <c r="G169"/>
  <c r="H169" s="1"/>
  <c r="G170"/>
  <c r="H170" s="1"/>
  <c r="G171"/>
  <c r="H171" s="1"/>
  <c r="G172"/>
  <c r="H172" s="1"/>
  <c r="G173"/>
  <c r="H173" s="1"/>
  <c r="G174"/>
  <c r="H174" s="1"/>
  <c r="G175"/>
  <c r="H175" s="1"/>
  <c r="G176"/>
  <c r="H176" s="1"/>
  <c r="G177"/>
  <c r="H177" s="1"/>
  <c r="G178"/>
  <c r="H178" s="1"/>
  <c r="G179"/>
  <c r="H179" s="1"/>
  <c r="G180"/>
  <c r="H180" s="1"/>
  <c r="G181"/>
  <c r="H181" s="1"/>
  <c r="G182"/>
  <c r="H182" s="1"/>
  <c r="G183"/>
  <c r="H183" s="1"/>
  <c r="G184"/>
  <c r="H184" s="1"/>
  <c r="G185"/>
  <c r="H185" s="1"/>
  <c r="G186"/>
  <c r="H186" s="1"/>
  <c r="G187"/>
  <c r="H187" s="1"/>
  <c r="G188"/>
  <c r="H188" s="1"/>
  <c r="G189"/>
  <c r="H189" s="1"/>
  <c r="G190"/>
  <c r="H190" s="1"/>
  <c r="G191"/>
  <c r="H191" s="1"/>
  <c r="G192"/>
  <c r="H192" s="1"/>
  <c r="G193"/>
  <c r="H193" s="1"/>
  <c r="G194"/>
  <c r="H194" s="1"/>
  <c r="G195"/>
  <c r="H195" s="1"/>
  <c r="G196"/>
  <c r="H196" s="1"/>
  <c r="G197"/>
  <c r="H197" s="1"/>
  <c r="G198"/>
  <c r="H198" s="1"/>
  <c r="G199"/>
  <c r="H199" s="1"/>
  <c r="G200"/>
  <c r="H200" s="1"/>
  <c r="G201"/>
  <c r="H201" s="1"/>
  <c r="G202"/>
  <c r="H202" s="1"/>
  <c r="G203"/>
  <c r="H203" s="1"/>
  <c r="E5"/>
  <c r="F5" s="1"/>
  <c r="E6"/>
  <c r="F6" s="1"/>
  <c r="E7"/>
  <c r="F7" s="1"/>
  <c r="E8"/>
  <c r="F8" s="1"/>
  <c r="E9"/>
  <c r="F9" s="1"/>
  <c r="E10"/>
  <c r="F10" s="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30"/>
  <c r="F30" s="1"/>
  <c r="E31"/>
  <c r="F31" s="1"/>
  <c r="E32"/>
  <c r="F32" s="1"/>
  <c r="E33"/>
  <c r="F33" s="1"/>
  <c r="E34"/>
  <c r="F34" s="1"/>
  <c r="E35"/>
  <c r="F35" s="1"/>
  <c r="E36"/>
  <c r="F36" s="1"/>
  <c r="E37"/>
  <c r="F37" s="1"/>
  <c r="E38"/>
  <c r="F38" s="1"/>
  <c r="E39"/>
  <c r="F39" s="1"/>
  <c r="E40"/>
  <c r="F40" s="1"/>
  <c r="E41"/>
  <c r="F41" s="1"/>
  <c r="E42"/>
  <c r="F42" s="1"/>
  <c r="E43"/>
  <c r="F43" s="1"/>
  <c r="E44"/>
  <c r="F44" s="1"/>
  <c r="E45"/>
  <c r="F45" s="1"/>
  <c r="E46"/>
  <c r="F46" s="1"/>
  <c r="E47"/>
  <c r="F47" s="1"/>
  <c r="E48"/>
  <c r="F48" s="1"/>
  <c r="E49"/>
  <c r="F49" s="1"/>
  <c r="E50"/>
  <c r="F50" s="1"/>
  <c r="E51"/>
  <c r="F51" s="1"/>
  <c r="E52"/>
  <c r="F52" s="1"/>
  <c r="E53"/>
  <c r="F53" s="1"/>
  <c r="E54"/>
  <c r="F54" s="1"/>
  <c r="E55"/>
  <c r="F55" s="1"/>
  <c r="E56"/>
  <c r="F56" s="1"/>
  <c r="E57"/>
  <c r="F57" s="1"/>
  <c r="E58"/>
  <c r="F58" s="1"/>
  <c r="E59"/>
  <c r="F59" s="1"/>
  <c r="E60"/>
  <c r="F60" s="1"/>
  <c r="E61"/>
  <c r="F61" s="1"/>
  <c r="E62"/>
  <c r="F62" s="1"/>
  <c r="E63"/>
  <c r="F63" s="1"/>
  <c r="E64"/>
  <c r="F64" s="1"/>
  <c r="E65"/>
  <c r="F65" s="1"/>
  <c r="E66"/>
  <c r="F66" s="1"/>
  <c r="E67"/>
  <c r="F67" s="1"/>
  <c r="E68"/>
  <c r="F68" s="1"/>
  <c r="E69"/>
  <c r="F69" s="1"/>
  <c r="E70"/>
  <c r="F70" s="1"/>
  <c r="E71"/>
  <c r="F71" s="1"/>
  <c r="E72"/>
  <c r="F72" s="1"/>
  <c r="E73"/>
  <c r="F73" s="1"/>
  <c r="E74"/>
  <c r="F74" s="1"/>
  <c r="E75"/>
  <c r="F75" s="1"/>
  <c r="E76"/>
  <c r="F76" s="1"/>
  <c r="E77"/>
  <c r="F77" s="1"/>
  <c r="E78"/>
  <c r="F78" s="1"/>
  <c r="E79"/>
  <c r="F79" s="1"/>
  <c r="E80"/>
  <c r="F80" s="1"/>
  <c r="E81"/>
  <c r="F81" s="1"/>
  <c r="E82"/>
  <c r="F82" s="1"/>
  <c r="E83"/>
  <c r="F83" s="1"/>
  <c r="E84"/>
  <c r="F84" s="1"/>
  <c r="E85"/>
  <c r="F85" s="1"/>
  <c r="E86"/>
  <c r="F86" s="1"/>
  <c r="E87"/>
  <c r="F87" s="1"/>
  <c r="E88"/>
  <c r="F88" s="1"/>
  <c r="E89"/>
  <c r="F89" s="1"/>
  <c r="E90"/>
  <c r="F90" s="1"/>
  <c r="E91"/>
  <c r="F91" s="1"/>
  <c r="E92"/>
  <c r="F92" s="1"/>
  <c r="E93"/>
  <c r="F93" s="1"/>
  <c r="E94"/>
  <c r="F94" s="1"/>
  <c r="E95"/>
  <c r="F95" s="1"/>
  <c r="E96"/>
  <c r="F96" s="1"/>
  <c r="E97"/>
  <c r="F97" s="1"/>
  <c r="E98"/>
  <c r="F98" s="1"/>
  <c r="E99"/>
  <c r="F99" s="1"/>
  <c r="E100"/>
  <c r="F100" s="1"/>
  <c r="E101"/>
  <c r="F101" s="1"/>
  <c r="E102"/>
  <c r="F102" s="1"/>
  <c r="E103"/>
  <c r="F103" s="1"/>
  <c r="E104"/>
  <c r="F104" s="1"/>
  <c r="E105"/>
  <c r="F105" s="1"/>
  <c r="E106"/>
  <c r="F106" s="1"/>
  <c r="E107"/>
  <c r="F107" s="1"/>
  <c r="E108"/>
  <c r="F108" s="1"/>
  <c r="E109"/>
  <c r="F109" s="1"/>
  <c r="E110"/>
  <c r="F110" s="1"/>
  <c r="E111"/>
  <c r="F111" s="1"/>
  <c r="E112"/>
  <c r="F112" s="1"/>
  <c r="E113"/>
  <c r="F113" s="1"/>
  <c r="E114"/>
  <c r="F114" s="1"/>
  <c r="E115"/>
  <c r="F115" s="1"/>
  <c r="E116"/>
  <c r="F116" s="1"/>
  <c r="E117"/>
  <c r="F117" s="1"/>
  <c r="E118"/>
  <c r="F118" s="1"/>
  <c r="E119"/>
  <c r="F119" s="1"/>
  <c r="E120"/>
  <c r="F120" s="1"/>
  <c r="E121"/>
  <c r="F121" s="1"/>
  <c r="E122"/>
  <c r="F122" s="1"/>
  <c r="E123"/>
  <c r="F123" s="1"/>
  <c r="E124"/>
  <c r="F124" s="1"/>
  <c r="E125"/>
  <c r="F125" s="1"/>
  <c r="E126"/>
  <c r="F126" s="1"/>
  <c r="E127"/>
  <c r="F127" s="1"/>
  <c r="E128"/>
  <c r="F128" s="1"/>
  <c r="E129"/>
  <c r="F129" s="1"/>
  <c r="E130"/>
  <c r="F130" s="1"/>
  <c r="E131"/>
  <c r="F131" s="1"/>
  <c r="E132"/>
  <c r="F132" s="1"/>
  <c r="E133"/>
  <c r="F133" s="1"/>
  <c r="E134"/>
  <c r="F134" s="1"/>
  <c r="E135"/>
  <c r="F135" s="1"/>
  <c r="E136"/>
  <c r="F136" s="1"/>
  <c r="E137"/>
  <c r="F137" s="1"/>
  <c r="E138"/>
  <c r="F138" s="1"/>
  <c r="E139"/>
  <c r="F139" s="1"/>
  <c r="E140"/>
  <c r="F140" s="1"/>
  <c r="E141"/>
  <c r="F141" s="1"/>
  <c r="E142"/>
  <c r="F142" s="1"/>
  <c r="E143"/>
  <c r="F143" s="1"/>
  <c r="E144"/>
  <c r="F144" s="1"/>
  <c r="E145"/>
  <c r="F145" s="1"/>
  <c r="E146"/>
  <c r="F146" s="1"/>
  <c r="E147"/>
  <c r="F147" s="1"/>
  <c r="E148"/>
  <c r="F148" s="1"/>
  <c r="E149"/>
  <c r="F149" s="1"/>
  <c r="E150"/>
  <c r="F150" s="1"/>
  <c r="E151"/>
  <c r="F151" s="1"/>
  <c r="E152"/>
  <c r="F152" s="1"/>
  <c r="E153"/>
  <c r="F153" s="1"/>
  <c r="E154"/>
  <c r="F154" s="1"/>
  <c r="E155"/>
  <c r="F155" s="1"/>
  <c r="E156"/>
  <c r="F156" s="1"/>
  <c r="E157"/>
  <c r="F157" s="1"/>
  <c r="E158"/>
  <c r="F158" s="1"/>
  <c r="E159"/>
  <c r="F159" s="1"/>
  <c r="E160"/>
  <c r="F160" s="1"/>
  <c r="E161"/>
  <c r="F161" s="1"/>
  <c r="E162"/>
  <c r="F162" s="1"/>
  <c r="E163"/>
  <c r="F163" s="1"/>
  <c r="E164"/>
  <c r="F164" s="1"/>
  <c r="E165"/>
  <c r="F165" s="1"/>
  <c r="E166"/>
  <c r="F166" s="1"/>
  <c r="E167"/>
  <c r="F167" s="1"/>
  <c r="E168"/>
  <c r="F168" s="1"/>
  <c r="E169"/>
  <c r="F169" s="1"/>
  <c r="E170"/>
  <c r="F170" s="1"/>
  <c r="E171"/>
  <c r="F171" s="1"/>
  <c r="E172"/>
  <c r="F172" s="1"/>
  <c r="E173"/>
  <c r="F173" s="1"/>
  <c r="E174"/>
  <c r="F174" s="1"/>
  <c r="E175"/>
  <c r="F175" s="1"/>
  <c r="E176"/>
  <c r="F176" s="1"/>
  <c r="E177"/>
  <c r="F177" s="1"/>
  <c r="E178"/>
  <c r="F178" s="1"/>
  <c r="E179"/>
  <c r="F179" s="1"/>
  <c r="E180"/>
  <c r="F180" s="1"/>
  <c r="E181"/>
  <c r="F181" s="1"/>
  <c r="E182"/>
  <c r="F182" s="1"/>
  <c r="E183"/>
  <c r="F183" s="1"/>
  <c r="E184"/>
  <c r="F184" s="1"/>
  <c r="E185"/>
  <c r="F185" s="1"/>
  <c r="E186"/>
  <c r="F186" s="1"/>
  <c r="E187"/>
  <c r="F187" s="1"/>
  <c r="E188"/>
  <c r="F188" s="1"/>
  <c r="E189"/>
  <c r="F189" s="1"/>
  <c r="E190"/>
  <c r="F190" s="1"/>
  <c r="E191"/>
  <c r="F191" s="1"/>
  <c r="E192"/>
  <c r="F192" s="1"/>
  <c r="E193"/>
  <c r="F193" s="1"/>
  <c r="E194"/>
  <c r="F194" s="1"/>
  <c r="E195"/>
  <c r="F195" s="1"/>
  <c r="E196"/>
  <c r="F196" s="1"/>
  <c r="E197"/>
  <c r="F197" s="1"/>
  <c r="E198"/>
  <c r="F198" s="1"/>
  <c r="E199"/>
  <c r="F199" s="1"/>
  <c r="E200"/>
  <c r="F200" s="1"/>
  <c r="E201"/>
  <c r="F201" s="1"/>
  <c r="E202"/>
  <c r="F202" s="1"/>
  <c r="E203"/>
  <c r="F203" s="1"/>
  <c r="G4"/>
  <c r="H4" s="1"/>
  <c r="E4"/>
  <c r="F4" s="1"/>
  <c r="C5"/>
  <c r="D5" s="1"/>
  <c r="AC5" s="1"/>
  <c r="C6"/>
  <c r="D6" s="1"/>
  <c r="AC6" s="1"/>
  <c r="C7"/>
  <c r="D7" s="1"/>
  <c r="AC7" s="1"/>
  <c r="C8"/>
  <c r="D8" s="1"/>
  <c r="AC8" s="1"/>
  <c r="C9"/>
  <c r="D9" s="1"/>
  <c r="AC9" s="1"/>
  <c r="C10"/>
  <c r="D10" s="1"/>
  <c r="AC10" s="1"/>
  <c r="C11"/>
  <c r="D11" s="1"/>
  <c r="AC11" s="1"/>
  <c r="C12"/>
  <c r="D12" s="1"/>
  <c r="AC12" s="1"/>
  <c r="C13"/>
  <c r="D13" s="1"/>
  <c r="AC13" s="1"/>
  <c r="C14"/>
  <c r="D14" s="1"/>
  <c r="AC14" s="1"/>
  <c r="C15"/>
  <c r="D15" s="1"/>
  <c r="AC15" s="1"/>
  <c r="C16"/>
  <c r="D16" s="1"/>
  <c r="AC16" s="1"/>
  <c r="C17"/>
  <c r="D17" s="1"/>
  <c r="AC17" s="1"/>
  <c r="C18"/>
  <c r="D18" s="1"/>
  <c r="AC18" s="1"/>
  <c r="C19"/>
  <c r="D19" s="1"/>
  <c r="AC19" s="1"/>
  <c r="C20"/>
  <c r="D20" s="1"/>
  <c r="AC20" s="1"/>
  <c r="C21"/>
  <c r="D21" s="1"/>
  <c r="AC21" s="1"/>
  <c r="C22"/>
  <c r="D22" s="1"/>
  <c r="AC22" s="1"/>
  <c r="C23"/>
  <c r="D23" s="1"/>
  <c r="AC23" s="1"/>
  <c r="C24"/>
  <c r="D24" s="1"/>
  <c r="AC24" s="1"/>
  <c r="C25"/>
  <c r="D25" s="1"/>
  <c r="AC25" s="1"/>
  <c r="C26"/>
  <c r="D26" s="1"/>
  <c r="AC26" s="1"/>
  <c r="C27"/>
  <c r="D27" s="1"/>
  <c r="AC27" s="1"/>
  <c r="C28"/>
  <c r="D28" s="1"/>
  <c r="AC28" s="1"/>
  <c r="C29"/>
  <c r="D29" s="1"/>
  <c r="AC29" s="1"/>
  <c r="C30"/>
  <c r="D30" s="1"/>
  <c r="AC30" s="1"/>
  <c r="C31"/>
  <c r="D31" s="1"/>
  <c r="AC31" s="1"/>
  <c r="C32"/>
  <c r="D32" s="1"/>
  <c r="AC32" s="1"/>
  <c r="C33"/>
  <c r="D33" s="1"/>
  <c r="AC33" s="1"/>
  <c r="C34"/>
  <c r="D34" s="1"/>
  <c r="AC34" s="1"/>
  <c r="C35"/>
  <c r="D35" s="1"/>
  <c r="AC35" s="1"/>
  <c r="C36"/>
  <c r="D36" s="1"/>
  <c r="AC36" s="1"/>
  <c r="C37"/>
  <c r="D37" s="1"/>
  <c r="AC37" s="1"/>
  <c r="C38"/>
  <c r="D38" s="1"/>
  <c r="AC38" s="1"/>
  <c r="C39"/>
  <c r="D39" s="1"/>
  <c r="AC39" s="1"/>
  <c r="C40"/>
  <c r="D40" s="1"/>
  <c r="AC40" s="1"/>
  <c r="C41"/>
  <c r="D41" s="1"/>
  <c r="AC41" s="1"/>
  <c r="C42"/>
  <c r="D42" s="1"/>
  <c r="AC42" s="1"/>
  <c r="C43"/>
  <c r="D43" s="1"/>
  <c r="AC43" s="1"/>
  <c r="C44"/>
  <c r="D44" s="1"/>
  <c r="AC44" s="1"/>
  <c r="C45"/>
  <c r="D45" s="1"/>
  <c r="AC45" s="1"/>
  <c r="C46"/>
  <c r="D46" s="1"/>
  <c r="AC46" s="1"/>
  <c r="C47"/>
  <c r="D47" s="1"/>
  <c r="AC47" s="1"/>
  <c r="C48"/>
  <c r="D48" s="1"/>
  <c r="AC48" s="1"/>
  <c r="C49"/>
  <c r="D49" s="1"/>
  <c r="AC49" s="1"/>
  <c r="C50"/>
  <c r="D50" s="1"/>
  <c r="AC50" s="1"/>
  <c r="C51"/>
  <c r="D51" s="1"/>
  <c r="AC51" s="1"/>
  <c r="C52"/>
  <c r="D52" s="1"/>
  <c r="AC52" s="1"/>
  <c r="C53"/>
  <c r="D53" s="1"/>
  <c r="AC53" s="1"/>
  <c r="C54"/>
  <c r="D54" s="1"/>
  <c r="AC54" s="1"/>
  <c r="C55"/>
  <c r="D55" s="1"/>
  <c r="AC55" s="1"/>
  <c r="C56"/>
  <c r="D56" s="1"/>
  <c r="AC56" s="1"/>
  <c r="C57"/>
  <c r="D57" s="1"/>
  <c r="AC57" s="1"/>
  <c r="C58"/>
  <c r="D58" s="1"/>
  <c r="AC58" s="1"/>
  <c r="C59"/>
  <c r="D59" s="1"/>
  <c r="AC59" s="1"/>
  <c r="C60"/>
  <c r="D60" s="1"/>
  <c r="AC60" s="1"/>
  <c r="C61"/>
  <c r="D61" s="1"/>
  <c r="AC61" s="1"/>
  <c r="C62"/>
  <c r="D62" s="1"/>
  <c r="AC62" s="1"/>
  <c r="C63"/>
  <c r="D63" s="1"/>
  <c r="AC63" s="1"/>
  <c r="C64"/>
  <c r="D64" s="1"/>
  <c r="AC64" s="1"/>
  <c r="C65"/>
  <c r="D65" s="1"/>
  <c r="AC65" s="1"/>
  <c r="C66"/>
  <c r="D66" s="1"/>
  <c r="AC66" s="1"/>
  <c r="C67"/>
  <c r="D67" s="1"/>
  <c r="AC67" s="1"/>
  <c r="C68"/>
  <c r="D68" s="1"/>
  <c r="AC68" s="1"/>
  <c r="C69"/>
  <c r="D69" s="1"/>
  <c r="AC69" s="1"/>
  <c r="C70"/>
  <c r="D70" s="1"/>
  <c r="AC70" s="1"/>
  <c r="C71"/>
  <c r="D71" s="1"/>
  <c r="AC71" s="1"/>
  <c r="C72"/>
  <c r="D72" s="1"/>
  <c r="AC72" s="1"/>
  <c r="C73"/>
  <c r="D73" s="1"/>
  <c r="AC73" s="1"/>
  <c r="C74"/>
  <c r="D74" s="1"/>
  <c r="AC74" s="1"/>
  <c r="C75"/>
  <c r="D75" s="1"/>
  <c r="AC75" s="1"/>
  <c r="C76"/>
  <c r="D76" s="1"/>
  <c r="AC76" s="1"/>
  <c r="C77"/>
  <c r="D77" s="1"/>
  <c r="AC77" s="1"/>
  <c r="C78"/>
  <c r="D78" s="1"/>
  <c r="AC78" s="1"/>
  <c r="C79"/>
  <c r="D79" s="1"/>
  <c r="AC79" s="1"/>
  <c r="C80"/>
  <c r="D80" s="1"/>
  <c r="AC80" s="1"/>
  <c r="C81"/>
  <c r="D81" s="1"/>
  <c r="AC81" s="1"/>
  <c r="C82"/>
  <c r="D82" s="1"/>
  <c r="AC82" s="1"/>
  <c r="C83"/>
  <c r="D83" s="1"/>
  <c r="AC83" s="1"/>
  <c r="C84"/>
  <c r="D84" s="1"/>
  <c r="AC84" s="1"/>
  <c r="C85"/>
  <c r="D85" s="1"/>
  <c r="AC85" s="1"/>
  <c r="C86"/>
  <c r="D86" s="1"/>
  <c r="AC86" s="1"/>
  <c r="C87"/>
  <c r="D87" s="1"/>
  <c r="AC87" s="1"/>
  <c r="C88"/>
  <c r="D88" s="1"/>
  <c r="AC88" s="1"/>
  <c r="C89"/>
  <c r="D89" s="1"/>
  <c r="AC89" s="1"/>
  <c r="C90"/>
  <c r="D90" s="1"/>
  <c r="AC90" s="1"/>
  <c r="C91"/>
  <c r="D91" s="1"/>
  <c r="AC91" s="1"/>
  <c r="C92"/>
  <c r="D92" s="1"/>
  <c r="AC92" s="1"/>
  <c r="C93"/>
  <c r="D93" s="1"/>
  <c r="AC93" s="1"/>
  <c r="C94"/>
  <c r="D94" s="1"/>
  <c r="AC94" s="1"/>
  <c r="C95"/>
  <c r="D95" s="1"/>
  <c r="AC95" s="1"/>
  <c r="C96"/>
  <c r="D96" s="1"/>
  <c r="AC96" s="1"/>
  <c r="C97"/>
  <c r="D97" s="1"/>
  <c r="AC97" s="1"/>
  <c r="C98"/>
  <c r="D98" s="1"/>
  <c r="AC98" s="1"/>
  <c r="C99"/>
  <c r="D99" s="1"/>
  <c r="AC99" s="1"/>
  <c r="C100"/>
  <c r="D100" s="1"/>
  <c r="AC100" s="1"/>
  <c r="C101"/>
  <c r="D101" s="1"/>
  <c r="AC101" s="1"/>
  <c r="C102"/>
  <c r="D102" s="1"/>
  <c r="AC102" s="1"/>
  <c r="C103"/>
  <c r="D103" s="1"/>
  <c r="AC103" s="1"/>
  <c r="C104"/>
  <c r="D104" s="1"/>
  <c r="AC104" s="1"/>
  <c r="C105"/>
  <c r="D105" s="1"/>
  <c r="AC105" s="1"/>
  <c r="C106"/>
  <c r="D106" s="1"/>
  <c r="AC106" s="1"/>
  <c r="C107"/>
  <c r="D107" s="1"/>
  <c r="AC107" s="1"/>
  <c r="C108"/>
  <c r="D108" s="1"/>
  <c r="AC108" s="1"/>
  <c r="C109"/>
  <c r="D109" s="1"/>
  <c r="AC109" s="1"/>
  <c r="C110"/>
  <c r="D110" s="1"/>
  <c r="AC110" s="1"/>
  <c r="C111"/>
  <c r="D111" s="1"/>
  <c r="AC111" s="1"/>
  <c r="C112"/>
  <c r="D112" s="1"/>
  <c r="AC112" s="1"/>
  <c r="C113"/>
  <c r="D113" s="1"/>
  <c r="AC113" s="1"/>
  <c r="C114"/>
  <c r="D114" s="1"/>
  <c r="AC114" s="1"/>
  <c r="C115"/>
  <c r="D115" s="1"/>
  <c r="AC115" s="1"/>
  <c r="C116"/>
  <c r="D116" s="1"/>
  <c r="AC116" s="1"/>
  <c r="C117"/>
  <c r="D117" s="1"/>
  <c r="AC117" s="1"/>
  <c r="C118"/>
  <c r="D118" s="1"/>
  <c r="AC118" s="1"/>
  <c r="C119"/>
  <c r="D119" s="1"/>
  <c r="AC119" s="1"/>
  <c r="C120"/>
  <c r="D120" s="1"/>
  <c r="AC120" s="1"/>
  <c r="C121"/>
  <c r="D121" s="1"/>
  <c r="AC121" s="1"/>
  <c r="C122"/>
  <c r="D122" s="1"/>
  <c r="AC122" s="1"/>
  <c r="C123"/>
  <c r="D123" s="1"/>
  <c r="AC123" s="1"/>
  <c r="C124"/>
  <c r="D124" s="1"/>
  <c r="AC124" s="1"/>
  <c r="C125"/>
  <c r="D125" s="1"/>
  <c r="AC125" s="1"/>
  <c r="C126"/>
  <c r="D126" s="1"/>
  <c r="AC126" s="1"/>
  <c r="C127"/>
  <c r="D127" s="1"/>
  <c r="AC127" s="1"/>
  <c r="C128"/>
  <c r="D128" s="1"/>
  <c r="AC128" s="1"/>
  <c r="C129"/>
  <c r="D129" s="1"/>
  <c r="AC129" s="1"/>
  <c r="C130"/>
  <c r="D130" s="1"/>
  <c r="AC130" s="1"/>
  <c r="C131"/>
  <c r="D131" s="1"/>
  <c r="AC131" s="1"/>
  <c r="C132"/>
  <c r="D132" s="1"/>
  <c r="AC132" s="1"/>
  <c r="C133"/>
  <c r="D133" s="1"/>
  <c r="AC133" s="1"/>
  <c r="C134"/>
  <c r="D134" s="1"/>
  <c r="AC134" s="1"/>
  <c r="C135"/>
  <c r="D135" s="1"/>
  <c r="AC135" s="1"/>
  <c r="C136"/>
  <c r="D136" s="1"/>
  <c r="AC136" s="1"/>
  <c r="C137"/>
  <c r="D137" s="1"/>
  <c r="AC137" s="1"/>
  <c r="C138"/>
  <c r="D138" s="1"/>
  <c r="AC138" s="1"/>
  <c r="C139"/>
  <c r="D139" s="1"/>
  <c r="AC139" s="1"/>
  <c r="C140"/>
  <c r="D140" s="1"/>
  <c r="AC140" s="1"/>
  <c r="C141"/>
  <c r="D141" s="1"/>
  <c r="AC141" s="1"/>
  <c r="C142"/>
  <c r="D142" s="1"/>
  <c r="AC142" s="1"/>
  <c r="C143"/>
  <c r="D143" s="1"/>
  <c r="AC143" s="1"/>
  <c r="C144"/>
  <c r="D144" s="1"/>
  <c r="AC144" s="1"/>
  <c r="C145"/>
  <c r="D145" s="1"/>
  <c r="AC145" s="1"/>
  <c r="C146"/>
  <c r="D146" s="1"/>
  <c r="AC146" s="1"/>
  <c r="C147"/>
  <c r="D147" s="1"/>
  <c r="AC147" s="1"/>
  <c r="C148"/>
  <c r="D148" s="1"/>
  <c r="AC148" s="1"/>
  <c r="C149"/>
  <c r="D149" s="1"/>
  <c r="AC149" s="1"/>
  <c r="C150"/>
  <c r="D150" s="1"/>
  <c r="AC150" s="1"/>
  <c r="C151"/>
  <c r="D151" s="1"/>
  <c r="AC151" s="1"/>
  <c r="C152"/>
  <c r="D152" s="1"/>
  <c r="AC152" s="1"/>
  <c r="C153"/>
  <c r="D153" s="1"/>
  <c r="AC153" s="1"/>
  <c r="C154"/>
  <c r="D154" s="1"/>
  <c r="AC154" s="1"/>
  <c r="C155"/>
  <c r="D155" s="1"/>
  <c r="AC155" s="1"/>
  <c r="C156"/>
  <c r="D156" s="1"/>
  <c r="AC156" s="1"/>
  <c r="C157"/>
  <c r="D157" s="1"/>
  <c r="AC157" s="1"/>
  <c r="C158"/>
  <c r="D158" s="1"/>
  <c r="AC158" s="1"/>
  <c r="C159"/>
  <c r="D159" s="1"/>
  <c r="AC159" s="1"/>
  <c r="C160"/>
  <c r="D160" s="1"/>
  <c r="AC160" s="1"/>
  <c r="C161"/>
  <c r="D161" s="1"/>
  <c r="AC161" s="1"/>
  <c r="C162"/>
  <c r="D162" s="1"/>
  <c r="AC162" s="1"/>
  <c r="C163"/>
  <c r="D163" s="1"/>
  <c r="AC163" s="1"/>
  <c r="C164"/>
  <c r="D164" s="1"/>
  <c r="AC164" s="1"/>
  <c r="C165"/>
  <c r="D165" s="1"/>
  <c r="AC165" s="1"/>
  <c r="C166"/>
  <c r="D166" s="1"/>
  <c r="AC166" s="1"/>
  <c r="C167"/>
  <c r="D167" s="1"/>
  <c r="AC167" s="1"/>
  <c r="C168"/>
  <c r="D168" s="1"/>
  <c r="AC168" s="1"/>
  <c r="C169"/>
  <c r="D169" s="1"/>
  <c r="AC169" s="1"/>
  <c r="C170"/>
  <c r="D170" s="1"/>
  <c r="AC170" s="1"/>
  <c r="C171"/>
  <c r="D171" s="1"/>
  <c r="AC171" s="1"/>
  <c r="C172"/>
  <c r="D172" s="1"/>
  <c r="AC172" s="1"/>
  <c r="C173"/>
  <c r="D173" s="1"/>
  <c r="AC173" s="1"/>
  <c r="C174"/>
  <c r="D174" s="1"/>
  <c r="AC174" s="1"/>
  <c r="C175"/>
  <c r="D175" s="1"/>
  <c r="AC175" s="1"/>
  <c r="C176"/>
  <c r="D176" s="1"/>
  <c r="AC176" s="1"/>
  <c r="C177"/>
  <c r="D177" s="1"/>
  <c r="AC177" s="1"/>
  <c r="C178"/>
  <c r="D178" s="1"/>
  <c r="AC178" s="1"/>
  <c r="C179"/>
  <c r="D179" s="1"/>
  <c r="AC179" s="1"/>
  <c r="C180"/>
  <c r="D180" s="1"/>
  <c r="AC180" s="1"/>
  <c r="C181"/>
  <c r="D181" s="1"/>
  <c r="AC181" s="1"/>
  <c r="C182"/>
  <c r="D182" s="1"/>
  <c r="AC182" s="1"/>
  <c r="C183"/>
  <c r="D183" s="1"/>
  <c r="AC183" s="1"/>
  <c r="C184"/>
  <c r="D184" s="1"/>
  <c r="AC184" s="1"/>
  <c r="C185"/>
  <c r="D185" s="1"/>
  <c r="AC185" s="1"/>
  <c r="C186"/>
  <c r="D186" s="1"/>
  <c r="AC186" s="1"/>
  <c r="C187"/>
  <c r="D187" s="1"/>
  <c r="AC187" s="1"/>
  <c r="C188"/>
  <c r="D188" s="1"/>
  <c r="AC188" s="1"/>
  <c r="C189"/>
  <c r="D189" s="1"/>
  <c r="AC189" s="1"/>
  <c r="C190"/>
  <c r="D190" s="1"/>
  <c r="AC190" s="1"/>
  <c r="C191"/>
  <c r="D191" s="1"/>
  <c r="AC191" s="1"/>
  <c r="C192"/>
  <c r="D192" s="1"/>
  <c r="AC192" s="1"/>
  <c r="C193"/>
  <c r="D193" s="1"/>
  <c r="AC193" s="1"/>
  <c r="C194"/>
  <c r="D194" s="1"/>
  <c r="AC194" s="1"/>
  <c r="C195"/>
  <c r="D195" s="1"/>
  <c r="AC195" s="1"/>
  <c r="C196"/>
  <c r="D196" s="1"/>
  <c r="AC196" s="1"/>
  <c r="C197"/>
  <c r="D197" s="1"/>
  <c r="AC197" s="1"/>
  <c r="C198"/>
  <c r="D198" s="1"/>
  <c r="AC198" s="1"/>
  <c r="C199"/>
  <c r="D199" s="1"/>
  <c r="AC199" s="1"/>
  <c r="C200"/>
  <c r="D200" s="1"/>
  <c r="AC200" s="1"/>
  <c r="C201"/>
  <c r="D201" s="1"/>
  <c r="AC201" s="1"/>
  <c r="C202"/>
  <c r="D202" s="1"/>
  <c r="AC202" s="1"/>
  <c r="C203"/>
  <c r="D203" s="1"/>
  <c r="AC203" s="1"/>
  <c r="C4"/>
  <c r="D4" s="1"/>
  <c r="AC4" s="1"/>
  <c r="J63" i="8" l="1"/>
  <c r="K62"/>
  <c r="G63"/>
  <c r="H62"/>
  <c r="D62"/>
  <c r="E62" s="1"/>
  <c r="AG1" i="9" a="1"/>
  <c r="AG2" s="1"/>
  <c r="AD1"/>
  <c r="AD2"/>
  <c r="L4" i="12"/>
  <c r="M4"/>
  <c r="N4"/>
  <c r="K4"/>
  <c r="E14" i="11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13"/>
  <c r="J64" i="8" l="1"/>
  <c r="K63"/>
  <c r="G64"/>
  <c r="H63"/>
  <c r="D63"/>
  <c r="E63" s="1"/>
  <c r="AG7" i="9"/>
  <c r="AG8"/>
  <c r="AG3"/>
  <c r="AG4"/>
  <c r="AG5"/>
  <c r="AG1"/>
  <c r="AG6"/>
  <c r="AD4"/>
  <c r="AE4"/>
  <c r="B294"/>
  <c r="B8" i="12"/>
  <c r="C8" s="1"/>
  <c r="K8" s="1"/>
  <c r="D8"/>
  <c r="E8" s="1"/>
  <c r="L8" s="1"/>
  <c r="F8"/>
  <c r="G8" s="1"/>
  <c r="M8" s="1"/>
  <c r="B9"/>
  <c r="C9" s="1"/>
  <c r="K9" s="1"/>
  <c r="D9"/>
  <c r="E9" s="1"/>
  <c r="L9" s="1"/>
  <c r="F9"/>
  <c r="G9" s="1"/>
  <c r="M9" s="1"/>
  <c r="B10"/>
  <c r="C10" s="1"/>
  <c r="K10" s="1"/>
  <c r="D10"/>
  <c r="E10" s="1"/>
  <c r="L10" s="1"/>
  <c r="F10"/>
  <c r="G10" s="1"/>
  <c r="M10" s="1"/>
  <c r="B11"/>
  <c r="C11" s="1"/>
  <c r="K11" s="1"/>
  <c r="D11"/>
  <c r="E11" s="1"/>
  <c r="L11" s="1"/>
  <c r="F11"/>
  <c r="G11" s="1"/>
  <c r="M11" s="1"/>
  <c r="B12"/>
  <c r="C12" s="1"/>
  <c r="K12" s="1"/>
  <c r="D12"/>
  <c r="E12" s="1"/>
  <c r="L12" s="1"/>
  <c r="F12"/>
  <c r="G12" s="1"/>
  <c r="M12" s="1"/>
  <c r="B13"/>
  <c r="C13" s="1"/>
  <c r="K13" s="1"/>
  <c r="D13"/>
  <c r="E13" s="1"/>
  <c r="L13" s="1"/>
  <c r="F13"/>
  <c r="G13" s="1"/>
  <c r="M13" s="1"/>
  <c r="B14"/>
  <c r="C14" s="1"/>
  <c r="K14" s="1"/>
  <c r="D14"/>
  <c r="E14" s="1"/>
  <c r="L14" s="1"/>
  <c r="F14"/>
  <c r="G14" s="1"/>
  <c r="M14" s="1"/>
  <c r="B15"/>
  <c r="C15" s="1"/>
  <c r="K15" s="1"/>
  <c r="D15"/>
  <c r="E15" s="1"/>
  <c r="L15" s="1"/>
  <c r="F15"/>
  <c r="G15" s="1"/>
  <c r="M15" s="1"/>
  <c r="B16"/>
  <c r="C16" s="1"/>
  <c r="K16" s="1"/>
  <c r="D16"/>
  <c r="E16" s="1"/>
  <c r="L16" s="1"/>
  <c r="F16"/>
  <c r="G16" s="1"/>
  <c r="M16" s="1"/>
  <c r="B17"/>
  <c r="C17" s="1"/>
  <c r="K17" s="1"/>
  <c r="D17"/>
  <c r="E17" s="1"/>
  <c r="L17" s="1"/>
  <c r="F17"/>
  <c r="G17" s="1"/>
  <c r="M17" s="1"/>
  <c r="B18"/>
  <c r="C18" s="1"/>
  <c r="K18" s="1"/>
  <c r="D18"/>
  <c r="E18" s="1"/>
  <c r="L18" s="1"/>
  <c r="F18"/>
  <c r="G18" s="1"/>
  <c r="M18" s="1"/>
  <c r="B19"/>
  <c r="C19" s="1"/>
  <c r="K19" s="1"/>
  <c r="D19"/>
  <c r="E19" s="1"/>
  <c r="L19" s="1"/>
  <c r="F19"/>
  <c r="G19" s="1"/>
  <c r="M19" s="1"/>
  <c r="B20"/>
  <c r="C20" s="1"/>
  <c r="K20" s="1"/>
  <c r="D20"/>
  <c r="E20" s="1"/>
  <c r="L20" s="1"/>
  <c r="F20"/>
  <c r="G20" s="1"/>
  <c r="M20" s="1"/>
  <c r="B21"/>
  <c r="C21" s="1"/>
  <c r="K21" s="1"/>
  <c r="D21"/>
  <c r="E21" s="1"/>
  <c r="L21" s="1"/>
  <c r="F21"/>
  <c r="G21" s="1"/>
  <c r="M21" s="1"/>
  <c r="B22"/>
  <c r="C22" s="1"/>
  <c r="K22" s="1"/>
  <c r="D22"/>
  <c r="E22" s="1"/>
  <c r="L22" s="1"/>
  <c r="F22"/>
  <c r="G22" s="1"/>
  <c r="M22" s="1"/>
  <c r="B23"/>
  <c r="C23" s="1"/>
  <c r="K23" s="1"/>
  <c r="D23"/>
  <c r="E23" s="1"/>
  <c r="L23" s="1"/>
  <c r="F23"/>
  <c r="G23" s="1"/>
  <c r="M23" s="1"/>
  <c r="B24"/>
  <c r="C24" s="1"/>
  <c r="K24" s="1"/>
  <c r="D24"/>
  <c r="E24" s="1"/>
  <c r="L24" s="1"/>
  <c r="F24"/>
  <c r="G24" s="1"/>
  <c r="M24" s="1"/>
  <c r="B25"/>
  <c r="C25" s="1"/>
  <c r="K25" s="1"/>
  <c r="D25"/>
  <c r="E25" s="1"/>
  <c r="L25" s="1"/>
  <c r="F25"/>
  <c r="G25" s="1"/>
  <c r="M25" s="1"/>
  <c r="B26"/>
  <c r="C26" s="1"/>
  <c r="K26" s="1"/>
  <c r="D26"/>
  <c r="E26" s="1"/>
  <c r="L26" s="1"/>
  <c r="F26"/>
  <c r="G26" s="1"/>
  <c r="M26" s="1"/>
  <c r="B27"/>
  <c r="C27" s="1"/>
  <c r="K27" s="1"/>
  <c r="D27"/>
  <c r="E27" s="1"/>
  <c r="L27" s="1"/>
  <c r="F27"/>
  <c r="G27" s="1"/>
  <c r="M27" s="1"/>
  <c r="B28"/>
  <c r="C28" s="1"/>
  <c r="K28" s="1"/>
  <c r="D28"/>
  <c r="E28" s="1"/>
  <c r="L28" s="1"/>
  <c r="F28"/>
  <c r="G28" s="1"/>
  <c r="M28" s="1"/>
  <c r="B29"/>
  <c r="C29" s="1"/>
  <c r="K29" s="1"/>
  <c r="D29"/>
  <c r="E29" s="1"/>
  <c r="L29" s="1"/>
  <c r="F29"/>
  <c r="G29" s="1"/>
  <c r="M29" s="1"/>
  <c r="B30"/>
  <c r="C30" s="1"/>
  <c r="K30" s="1"/>
  <c r="D30"/>
  <c r="E30" s="1"/>
  <c r="L30" s="1"/>
  <c r="F30"/>
  <c r="G30" s="1"/>
  <c r="M30" s="1"/>
  <c r="B31"/>
  <c r="C31" s="1"/>
  <c r="K31" s="1"/>
  <c r="D31"/>
  <c r="E31" s="1"/>
  <c r="L31" s="1"/>
  <c r="F31"/>
  <c r="G31" s="1"/>
  <c r="M31" s="1"/>
  <c r="B32"/>
  <c r="C32" s="1"/>
  <c r="K32" s="1"/>
  <c r="D32"/>
  <c r="E32" s="1"/>
  <c r="L32" s="1"/>
  <c r="F32"/>
  <c r="G32" s="1"/>
  <c r="M32" s="1"/>
  <c r="B33"/>
  <c r="C33" s="1"/>
  <c r="K33" s="1"/>
  <c r="D33"/>
  <c r="E33" s="1"/>
  <c r="L33" s="1"/>
  <c r="F33"/>
  <c r="G33" s="1"/>
  <c r="M33" s="1"/>
  <c r="B34"/>
  <c r="C34" s="1"/>
  <c r="K34" s="1"/>
  <c r="D34"/>
  <c r="E34" s="1"/>
  <c r="L34" s="1"/>
  <c r="F34"/>
  <c r="G34" s="1"/>
  <c r="M34" s="1"/>
  <c r="B35"/>
  <c r="C35" s="1"/>
  <c r="K35" s="1"/>
  <c r="D35"/>
  <c r="E35" s="1"/>
  <c r="L35" s="1"/>
  <c r="F35"/>
  <c r="G35" s="1"/>
  <c r="M35" s="1"/>
  <c r="B36"/>
  <c r="C36" s="1"/>
  <c r="K36" s="1"/>
  <c r="D36"/>
  <c r="E36" s="1"/>
  <c r="L36" s="1"/>
  <c r="F36"/>
  <c r="G36" s="1"/>
  <c r="M36" s="1"/>
  <c r="B37"/>
  <c r="C37" s="1"/>
  <c r="K37" s="1"/>
  <c r="D37"/>
  <c r="E37" s="1"/>
  <c r="L37" s="1"/>
  <c r="F37"/>
  <c r="G37" s="1"/>
  <c r="M37" s="1"/>
  <c r="B38"/>
  <c r="C38" s="1"/>
  <c r="K38" s="1"/>
  <c r="D38"/>
  <c r="E38" s="1"/>
  <c r="L38" s="1"/>
  <c r="F38"/>
  <c r="G38" s="1"/>
  <c r="M38" s="1"/>
  <c r="B39"/>
  <c r="C39" s="1"/>
  <c r="K39" s="1"/>
  <c r="D39"/>
  <c r="E39" s="1"/>
  <c r="L39" s="1"/>
  <c r="F39"/>
  <c r="G39" s="1"/>
  <c r="M39" s="1"/>
  <c r="B40"/>
  <c r="C40" s="1"/>
  <c r="K40" s="1"/>
  <c r="D40"/>
  <c r="E40" s="1"/>
  <c r="L40" s="1"/>
  <c r="F40"/>
  <c r="G40" s="1"/>
  <c r="M40" s="1"/>
  <c r="B41"/>
  <c r="C41" s="1"/>
  <c r="K41" s="1"/>
  <c r="D41"/>
  <c r="E41" s="1"/>
  <c r="L41" s="1"/>
  <c r="F41"/>
  <c r="G41" s="1"/>
  <c r="M41" s="1"/>
  <c r="B42"/>
  <c r="C42" s="1"/>
  <c r="K42" s="1"/>
  <c r="D42"/>
  <c r="E42" s="1"/>
  <c r="L42" s="1"/>
  <c r="F42"/>
  <c r="G42" s="1"/>
  <c r="M42" s="1"/>
  <c r="B43"/>
  <c r="C43" s="1"/>
  <c r="K43" s="1"/>
  <c r="D43"/>
  <c r="E43" s="1"/>
  <c r="L43" s="1"/>
  <c r="F43"/>
  <c r="G43" s="1"/>
  <c r="M43" s="1"/>
  <c r="B44"/>
  <c r="C44" s="1"/>
  <c r="K44" s="1"/>
  <c r="D44"/>
  <c r="E44" s="1"/>
  <c r="L44" s="1"/>
  <c r="F44"/>
  <c r="G44" s="1"/>
  <c r="M44" s="1"/>
  <c r="B45"/>
  <c r="C45" s="1"/>
  <c r="K45" s="1"/>
  <c r="D45"/>
  <c r="E45" s="1"/>
  <c r="L45" s="1"/>
  <c r="F45"/>
  <c r="G45" s="1"/>
  <c r="M45" s="1"/>
  <c r="B46"/>
  <c r="C46" s="1"/>
  <c r="K46" s="1"/>
  <c r="D46"/>
  <c r="E46" s="1"/>
  <c r="L46" s="1"/>
  <c r="F46"/>
  <c r="G46" s="1"/>
  <c r="M46" s="1"/>
  <c r="B47"/>
  <c r="C47" s="1"/>
  <c r="K47" s="1"/>
  <c r="D47"/>
  <c r="E47" s="1"/>
  <c r="L47" s="1"/>
  <c r="F47"/>
  <c r="G47" s="1"/>
  <c r="M47" s="1"/>
  <c r="B48"/>
  <c r="C48" s="1"/>
  <c r="K48" s="1"/>
  <c r="D48"/>
  <c r="E48" s="1"/>
  <c r="L48" s="1"/>
  <c r="F48"/>
  <c r="G48" s="1"/>
  <c r="M48" s="1"/>
  <c r="B49"/>
  <c r="C49" s="1"/>
  <c r="K49" s="1"/>
  <c r="D49"/>
  <c r="E49" s="1"/>
  <c r="L49" s="1"/>
  <c r="F49"/>
  <c r="G49" s="1"/>
  <c r="M49" s="1"/>
  <c r="B50"/>
  <c r="C50" s="1"/>
  <c r="K50" s="1"/>
  <c r="D50"/>
  <c r="E50" s="1"/>
  <c r="L50" s="1"/>
  <c r="F50"/>
  <c r="G50" s="1"/>
  <c r="M50" s="1"/>
  <c r="B51"/>
  <c r="C51" s="1"/>
  <c r="K51" s="1"/>
  <c r="D51"/>
  <c r="E51" s="1"/>
  <c r="L51" s="1"/>
  <c r="F51"/>
  <c r="G51" s="1"/>
  <c r="M51" s="1"/>
  <c r="B52"/>
  <c r="C52" s="1"/>
  <c r="K52" s="1"/>
  <c r="D52"/>
  <c r="E52" s="1"/>
  <c r="L52" s="1"/>
  <c r="F52"/>
  <c r="G52" s="1"/>
  <c r="M52" s="1"/>
  <c r="B53"/>
  <c r="C53" s="1"/>
  <c r="K53" s="1"/>
  <c r="D53"/>
  <c r="E53" s="1"/>
  <c r="L53" s="1"/>
  <c r="F53"/>
  <c r="G53" s="1"/>
  <c r="M53" s="1"/>
  <c r="B54"/>
  <c r="C54" s="1"/>
  <c r="K54" s="1"/>
  <c r="D54"/>
  <c r="E54" s="1"/>
  <c r="L54" s="1"/>
  <c r="F54"/>
  <c r="G54" s="1"/>
  <c r="M54" s="1"/>
  <c r="B55"/>
  <c r="C55" s="1"/>
  <c r="K55" s="1"/>
  <c r="D55"/>
  <c r="E55" s="1"/>
  <c r="L55" s="1"/>
  <c r="F55"/>
  <c r="G55" s="1"/>
  <c r="M55" s="1"/>
  <c r="B56"/>
  <c r="C56" s="1"/>
  <c r="K56" s="1"/>
  <c r="D56"/>
  <c r="E56" s="1"/>
  <c r="L56" s="1"/>
  <c r="F56"/>
  <c r="G56" s="1"/>
  <c r="M56" s="1"/>
  <c r="B57"/>
  <c r="C57" s="1"/>
  <c r="K57" s="1"/>
  <c r="D57"/>
  <c r="E57" s="1"/>
  <c r="L57" s="1"/>
  <c r="F57"/>
  <c r="G57" s="1"/>
  <c r="M57" s="1"/>
  <c r="B58"/>
  <c r="C58" s="1"/>
  <c r="K58" s="1"/>
  <c r="D58"/>
  <c r="E58" s="1"/>
  <c r="L58" s="1"/>
  <c r="F58"/>
  <c r="G58" s="1"/>
  <c r="M58" s="1"/>
  <c r="B59"/>
  <c r="C59" s="1"/>
  <c r="K59" s="1"/>
  <c r="D59"/>
  <c r="E59" s="1"/>
  <c r="L59" s="1"/>
  <c r="F59"/>
  <c r="G59" s="1"/>
  <c r="M59" s="1"/>
  <c r="B60"/>
  <c r="C60" s="1"/>
  <c r="K60" s="1"/>
  <c r="D60"/>
  <c r="E60" s="1"/>
  <c r="L60" s="1"/>
  <c r="F60"/>
  <c r="G60" s="1"/>
  <c r="M60" s="1"/>
  <c r="B61"/>
  <c r="C61" s="1"/>
  <c r="K61" s="1"/>
  <c r="D61"/>
  <c r="E61" s="1"/>
  <c r="L61" s="1"/>
  <c r="F61"/>
  <c r="G61" s="1"/>
  <c r="M61" s="1"/>
  <c r="B62"/>
  <c r="C62" s="1"/>
  <c r="K62" s="1"/>
  <c r="D62"/>
  <c r="E62" s="1"/>
  <c r="L62" s="1"/>
  <c r="F62"/>
  <c r="G62" s="1"/>
  <c r="M62" s="1"/>
  <c r="B63"/>
  <c r="C63" s="1"/>
  <c r="K63" s="1"/>
  <c r="D63"/>
  <c r="E63" s="1"/>
  <c r="L63" s="1"/>
  <c r="F63"/>
  <c r="G63" s="1"/>
  <c r="M63" s="1"/>
  <c r="B64"/>
  <c r="C64" s="1"/>
  <c r="K64" s="1"/>
  <c r="D64"/>
  <c r="E64" s="1"/>
  <c r="L64" s="1"/>
  <c r="F64"/>
  <c r="G64" s="1"/>
  <c r="M64" s="1"/>
  <c r="B65"/>
  <c r="C65" s="1"/>
  <c r="K65" s="1"/>
  <c r="D65"/>
  <c r="E65" s="1"/>
  <c r="L65" s="1"/>
  <c r="F65"/>
  <c r="G65" s="1"/>
  <c r="M65" s="1"/>
  <c r="B66"/>
  <c r="C66" s="1"/>
  <c r="K66" s="1"/>
  <c r="D66"/>
  <c r="E66" s="1"/>
  <c r="L66" s="1"/>
  <c r="F66"/>
  <c r="G66" s="1"/>
  <c r="M66" s="1"/>
  <c r="B67"/>
  <c r="C67" s="1"/>
  <c r="K67" s="1"/>
  <c r="D67"/>
  <c r="E67" s="1"/>
  <c r="L67" s="1"/>
  <c r="F67"/>
  <c r="G67" s="1"/>
  <c r="M67" s="1"/>
  <c r="B68"/>
  <c r="C68" s="1"/>
  <c r="K68" s="1"/>
  <c r="D68"/>
  <c r="E68" s="1"/>
  <c r="L68" s="1"/>
  <c r="F68"/>
  <c r="G68" s="1"/>
  <c r="M68" s="1"/>
  <c r="B69"/>
  <c r="C69" s="1"/>
  <c r="K69" s="1"/>
  <c r="D69"/>
  <c r="E69" s="1"/>
  <c r="L69" s="1"/>
  <c r="F69"/>
  <c r="G69" s="1"/>
  <c r="M69" s="1"/>
  <c r="B70"/>
  <c r="C70" s="1"/>
  <c r="K70" s="1"/>
  <c r="D70"/>
  <c r="E70" s="1"/>
  <c r="L70" s="1"/>
  <c r="F70"/>
  <c r="G70" s="1"/>
  <c r="M70" s="1"/>
  <c r="B71"/>
  <c r="C71" s="1"/>
  <c r="K71" s="1"/>
  <c r="D71"/>
  <c r="E71" s="1"/>
  <c r="L71" s="1"/>
  <c r="F71"/>
  <c r="G71" s="1"/>
  <c r="M71" s="1"/>
  <c r="B72"/>
  <c r="C72" s="1"/>
  <c r="K72" s="1"/>
  <c r="D72"/>
  <c r="E72" s="1"/>
  <c r="L72" s="1"/>
  <c r="F72"/>
  <c r="G72" s="1"/>
  <c r="M72" s="1"/>
  <c r="B73"/>
  <c r="C73" s="1"/>
  <c r="K73" s="1"/>
  <c r="D73"/>
  <c r="E73" s="1"/>
  <c r="L73" s="1"/>
  <c r="F73"/>
  <c r="G73" s="1"/>
  <c r="M73" s="1"/>
  <c r="B74"/>
  <c r="C74" s="1"/>
  <c r="K74" s="1"/>
  <c r="D74"/>
  <c r="E74" s="1"/>
  <c r="L74" s="1"/>
  <c r="F74"/>
  <c r="G74" s="1"/>
  <c r="M74" s="1"/>
  <c r="B75"/>
  <c r="C75" s="1"/>
  <c r="K75" s="1"/>
  <c r="D75"/>
  <c r="E75" s="1"/>
  <c r="L75" s="1"/>
  <c r="F75"/>
  <c r="G75" s="1"/>
  <c r="M75" s="1"/>
  <c r="B76"/>
  <c r="C76" s="1"/>
  <c r="K76" s="1"/>
  <c r="D76"/>
  <c r="E76" s="1"/>
  <c r="L76" s="1"/>
  <c r="F76"/>
  <c r="G76" s="1"/>
  <c r="M76" s="1"/>
  <c r="B77"/>
  <c r="C77" s="1"/>
  <c r="K77" s="1"/>
  <c r="D77"/>
  <c r="E77" s="1"/>
  <c r="L77" s="1"/>
  <c r="F77"/>
  <c r="G77" s="1"/>
  <c r="M77" s="1"/>
  <c r="B78"/>
  <c r="C78" s="1"/>
  <c r="K78" s="1"/>
  <c r="D78"/>
  <c r="E78" s="1"/>
  <c r="L78" s="1"/>
  <c r="F78"/>
  <c r="G78" s="1"/>
  <c r="M78" s="1"/>
  <c r="B79"/>
  <c r="C79" s="1"/>
  <c r="K79" s="1"/>
  <c r="D79"/>
  <c r="E79" s="1"/>
  <c r="L79" s="1"/>
  <c r="F79"/>
  <c r="G79" s="1"/>
  <c r="M79" s="1"/>
  <c r="B80"/>
  <c r="C80" s="1"/>
  <c r="K80" s="1"/>
  <c r="D80"/>
  <c r="E80" s="1"/>
  <c r="L80" s="1"/>
  <c r="F80"/>
  <c r="G80" s="1"/>
  <c r="M80" s="1"/>
  <c r="B81"/>
  <c r="C81" s="1"/>
  <c r="K81" s="1"/>
  <c r="D81"/>
  <c r="E81" s="1"/>
  <c r="L81" s="1"/>
  <c r="F81"/>
  <c r="G81" s="1"/>
  <c r="M81" s="1"/>
  <c r="B82"/>
  <c r="C82" s="1"/>
  <c r="K82" s="1"/>
  <c r="D82"/>
  <c r="E82" s="1"/>
  <c r="L82" s="1"/>
  <c r="F82"/>
  <c r="G82" s="1"/>
  <c r="M82" s="1"/>
  <c r="B83"/>
  <c r="C83" s="1"/>
  <c r="K83" s="1"/>
  <c r="D83"/>
  <c r="E83" s="1"/>
  <c r="L83" s="1"/>
  <c r="F83"/>
  <c r="G83" s="1"/>
  <c r="M83" s="1"/>
  <c r="B84"/>
  <c r="C84" s="1"/>
  <c r="K84" s="1"/>
  <c r="D84"/>
  <c r="E84" s="1"/>
  <c r="L84" s="1"/>
  <c r="F84"/>
  <c r="G84" s="1"/>
  <c r="M84" s="1"/>
  <c r="B85"/>
  <c r="C85" s="1"/>
  <c r="K85" s="1"/>
  <c r="D85"/>
  <c r="E85" s="1"/>
  <c r="L85" s="1"/>
  <c r="F85"/>
  <c r="G85" s="1"/>
  <c r="M85" s="1"/>
  <c r="B86"/>
  <c r="C86" s="1"/>
  <c r="K86" s="1"/>
  <c r="D86"/>
  <c r="E86" s="1"/>
  <c r="L86" s="1"/>
  <c r="F86"/>
  <c r="G86" s="1"/>
  <c r="M86" s="1"/>
  <c r="B87"/>
  <c r="C87" s="1"/>
  <c r="K87" s="1"/>
  <c r="D87"/>
  <c r="E87" s="1"/>
  <c r="L87" s="1"/>
  <c r="F87"/>
  <c r="G87" s="1"/>
  <c r="M87" s="1"/>
  <c r="B88"/>
  <c r="C88" s="1"/>
  <c r="K88" s="1"/>
  <c r="D88"/>
  <c r="E88" s="1"/>
  <c r="L88" s="1"/>
  <c r="F88"/>
  <c r="G88" s="1"/>
  <c r="M88" s="1"/>
  <c r="B89"/>
  <c r="C89" s="1"/>
  <c r="K89" s="1"/>
  <c r="D89"/>
  <c r="E89" s="1"/>
  <c r="L89" s="1"/>
  <c r="F89"/>
  <c r="G89" s="1"/>
  <c r="M89" s="1"/>
  <c r="B90"/>
  <c r="C90" s="1"/>
  <c r="K90" s="1"/>
  <c r="D90"/>
  <c r="E90" s="1"/>
  <c r="L90" s="1"/>
  <c r="F90"/>
  <c r="G90" s="1"/>
  <c r="M90" s="1"/>
  <c r="B91"/>
  <c r="C91" s="1"/>
  <c r="K91" s="1"/>
  <c r="D91"/>
  <c r="E91" s="1"/>
  <c r="L91" s="1"/>
  <c r="F91"/>
  <c r="G91" s="1"/>
  <c r="M91" s="1"/>
  <c r="B92"/>
  <c r="C92" s="1"/>
  <c r="K92" s="1"/>
  <c r="D92"/>
  <c r="E92" s="1"/>
  <c r="L92" s="1"/>
  <c r="F92"/>
  <c r="G92" s="1"/>
  <c r="M92" s="1"/>
  <c r="B93"/>
  <c r="C93" s="1"/>
  <c r="K93" s="1"/>
  <c r="D93"/>
  <c r="E93" s="1"/>
  <c r="L93" s="1"/>
  <c r="F93"/>
  <c r="G93" s="1"/>
  <c r="M93" s="1"/>
  <c r="B94"/>
  <c r="C94" s="1"/>
  <c r="K94" s="1"/>
  <c r="D94"/>
  <c r="E94" s="1"/>
  <c r="L94" s="1"/>
  <c r="F94"/>
  <c r="G94" s="1"/>
  <c r="M94" s="1"/>
  <c r="B95"/>
  <c r="C95" s="1"/>
  <c r="K95" s="1"/>
  <c r="D95"/>
  <c r="E95" s="1"/>
  <c r="L95" s="1"/>
  <c r="F95"/>
  <c r="G95" s="1"/>
  <c r="M95" s="1"/>
  <c r="B96"/>
  <c r="C96" s="1"/>
  <c r="K96" s="1"/>
  <c r="D96"/>
  <c r="E96" s="1"/>
  <c r="L96" s="1"/>
  <c r="F96"/>
  <c r="G96" s="1"/>
  <c r="M96" s="1"/>
  <c r="B97"/>
  <c r="C97" s="1"/>
  <c r="K97" s="1"/>
  <c r="D97"/>
  <c r="E97" s="1"/>
  <c r="L97" s="1"/>
  <c r="F97"/>
  <c r="G97" s="1"/>
  <c r="M97" s="1"/>
  <c r="B98"/>
  <c r="C98" s="1"/>
  <c r="K98" s="1"/>
  <c r="D98"/>
  <c r="E98" s="1"/>
  <c r="L98" s="1"/>
  <c r="F98"/>
  <c r="G98" s="1"/>
  <c r="M98" s="1"/>
  <c r="B99"/>
  <c r="C99" s="1"/>
  <c r="K99" s="1"/>
  <c r="D99"/>
  <c r="E99" s="1"/>
  <c r="L99" s="1"/>
  <c r="F99"/>
  <c r="G99" s="1"/>
  <c r="M99" s="1"/>
  <c r="B100"/>
  <c r="C100" s="1"/>
  <c r="K100" s="1"/>
  <c r="D100"/>
  <c r="E100" s="1"/>
  <c r="L100" s="1"/>
  <c r="F100"/>
  <c r="G100" s="1"/>
  <c r="M100" s="1"/>
  <c r="B101"/>
  <c r="C101" s="1"/>
  <c r="K101" s="1"/>
  <c r="D101"/>
  <c r="E101" s="1"/>
  <c r="L101" s="1"/>
  <c r="F101"/>
  <c r="G101" s="1"/>
  <c r="M101" s="1"/>
  <c r="B102"/>
  <c r="C102" s="1"/>
  <c r="K102" s="1"/>
  <c r="D102"/>
  <c r="E102" s="1"/>
  <c r="L102" s="1"/>
  <c r="F102"/>
  <c r="G102" s="1"/>
  <c r="M102" s="1"/>
  <c r="B103"/>
  <c r="C103" s="1"/>
  <c r="K103" s="1"/>
  <c r="D103"/>
  <c r="E103" s="1"/>
  <c r="L103" s="1"/>
  <c r="F103"/>
  <c r="G103" s="1"/>
  <c r="M103" s="1"/>
  <c r="B104"/>
  <c r="C104" s="1"/>
  <c r="K104" s="1"/>
  <c r="D104"/>
  <c r="E104" s="1"/>
  <c r="L104" s="1"/>
  <c r="F104"/>
  <c r="G104" s="1"/>
  <c r="M104" s="1"/>
  <c r="B105"/>
  <c r="C105" s="1"/>
  <c r="K105" s="1"/>
  <c r="D105"/>
  <c r="E105" s="1"/>
  <c r="L105" s="1"/>
  <c r="F105"/>
  <c r="G105" s="1"/>
  <c r="M105" s="1"/>
  <c r="B106"/>
  <c r="C106" s="1"/>
  <c r="K106" s="1"/>
  <c r="D106"/>
  <c r="E106" s="1"/>
  <c r="L106" s="1"/>
  <c r="F106"/>
  <c r="G106" s="1"/>
  <c r="M106" s="1"/>
  <c r="B107"/>
  <c r="C107" s="1"/>
  <c r="K107" s="1"/>
  <c r="D107"/>
  <c r="E107" s="1"/>
  <c r="L107" s="1"/>
  <c r="F107"/>
  <c r="G107" s="1"/>
  <c r="M107" s="1"/>
  <c r="B108"/>
  <c r="C108" s="1"/>
  <c r="K108" s="1"/>
  <c r="D108"/>
  <c r="E108" s="1"/>
  <c r="L108" s="1"/>
  <c r="F108"/>
  <c r="G108" s="1"/>
  <c r="M108" s="1"/>
  <c r="B109"/>
  <c r="C109" s="1"/>
  <c r="K109" s="1"/>
  <c r="D109"/>
  <c r="E109" s="1"/>
  <c r="L109" s="1"/>
  <c r="F109"/>
  <c r="G109" s="1"/>
  <c r="M109" s="1"/>
  <c r="B110"/>
  <c r="C110" s="1"/>
  <c r="K110" s="1"/>
  <c r="D110"/>
  <c r="E110" s="1"/>
  <c r="L110" s="1"/>
  <c r="F110"/>
  <c r="G110" s="1"/>
  <c r="M110" s="1"/>
  <c r="B111"/>
  <c r="C111" s="1"/>
  <c r="K111" s="1"/>
  <c r="D111"/>
  <c r="E111" s="1"/>
  <c r="L111" s="1"/>
  <c r="F111"/>
  <c r="G111" s="1"/>
  <c r="M111" s="1"/>
  <c r="B112"/>
  <c r="C112" s="1"/>
  <c r="K112" s="1"/>
  <c r="D112"/>
  <c r="E112" s="1"/>
  <c r="L112" s="1"/>
  <c r="F112"/>
  <c r="G112" s="1"/>
  <c r="M112" s="1"/>
  <c r="B113"/>
  <c r="C113" s="1"/>
  <c r="K113" s="1"/>
  <c r="D113"/>
  <c r="E113" s="1"/>
  <c r="L113" s="1"/>
  <c r="F113"/>
  <c r="G113" s="1"/>
  <c r="M113" s="1"/>
  <c r="B114"/>
  <c r="C114" s="1"/>
  <c r="K114" s="1"/>
  <c r="D114"/>
  <c r="E114" s="1"/>
  <c r="L114" s="1"/>
  <c r="F114"/>
  <c r="G114" s="1"/>
  <c r="M114" s="1"/>
  <c r="B115"/>
  <c r="C115" s="1"/>
  <c r="K115" s="1"/>
  <c r="D115"/>
  <c r="E115" s="1"/>
  <c r="L115" s="1"/>
  <c r="F115"/>
  <c r="G115" s="1"/>
  <c r="M115" s="1"/>
  <c r="B116"/>
  <c r="C116" s="1"/>
  <c r="K116" s="1"/>
  <c r="D116"/>
  <c r="E116" s="1"/>
  <c r="L116" s="1"/>
  <c r="F116"/>
  <c r="G116" s="1"/>
  <c r="M116" s="1"/>
  <c r="B117"/>
  <c r="C117" s="1"/>
  <c r="K117" s="1"/>
  <c r="D117"/>
  <c r="E117" s="1"/>
  <c r="L117" s="1"/>
  <c r="F117"/>
  <c r="G117" s="1"/>
  <c r="M117" s="1"/>
  <c r="B118"/>
  <c r="C118" s="1"/>
  <c r="K118" s="1"/>
  <c r="D118"/>
  <c r="E118" s="1"/>
  <c r="L118" s="1"/>
  <c r="F118"/>
  <c r="G118" s="1"/>
  <c r="M118" s="1"/>
  <c r="B119"/>
  <c r="C119" s="1"/>
  <c r="K119" s="1"/>
  <c r="D119"/>
  <c r="E119" s="1"/>
  <c r="L119" s="1"/>
  <c r="F119"/>
  <c r="G119" s="1"/>
  <c r="M119" s="1"/>
  <c r="B120"/>
  <c r="C120" s="1"/>
  <c r="K120" s="1"/>
  <c r="D120"/>
  <c r="E120" s="1"/>
  <c r="L120" s="1"/>
  <c r="F120"/>
  <c r="G120" s="1"/>
  <c r="M120" s="1"/>
  <c r="B121"/>
  <c r="C121" s="1"/>
  <c r="K121" s="1"/>
  <c r="D121"/>
  <c r="E121" s="1"/>
  <c r="L121" s="1"/>
  <c r="F121"/>
  <c r="G121" s="1"/>
  <c r="M121" s="1"/>
  <c r="B122"/>
  <c r="C122" s="1"/>
  <c r="K122" s="1"/>
  <c r="D122"/>
  <c r="E122" s="1"/>
  <c r="L122" s="1"/>
  <c r="F122"/>
  <c r="G122" s="1"/>
  <c r="M122" s="1"/>
  <c r="B123"/>
  <c r="C123" s="1"/>
  <c r="K123" s="1"/>
  <c r="D123"/>
  <c r="E123" s="1"/>
  <c r="L123" s="1"/>
  <c r="F123"/>
  <c r="G123" s="1"/>
  <c r="M123" s="1"/>
  <c r="B124"/>
  <c r="C124" s="1"/>
  <c r="K124" s="1"/>
  <c r="D124"/>
  <c r="E124" s="1"/>
  <c r="L124" s="1"/>
  <c r="F124"/>
  <c r="G124" s="1"/>
  <c r="M124" s="1"/>
  <c r="B125"/>
  <c r="C125" s="1"/>
  <c r="K125" s="1"/>
  <c r="D125"/>
  <c r="E125" s="1"/>
  <c r="L125" s="1"/>
  <c r="F125"/>
  <c r="G125" s="1"/>
  <c r="M125" s="1"/>
  <c r="B126"/>
  <c r="C126" s="1"/>
  <c r="K126" s="1"/>
  <c r="D126"/>
  <c r="E126" s="1"/>
  <c r="L126" s="1"/>
  <c r="F126"/>
  <c r="G126" s="1"/>
  <c r="M126" s="1"/>
  <c r="B127"/>
  <c r="C127" s="1"/>
  <c r="K127" s="1"/>
  <c r="D127"/>
  <c r="E127" s="1"/>
  <c r="L127" s="1"/>
  <c r="F127"/>
  <c r="G127" s="1"/>
  <c r="M127" s="1"/>
  <c r="B128"/>
  <c r="C128" s="1"/>
  <c r="K128" s="1"/>
  <c r="D128"/>
  <c r="E128" s="1"/>
  <c r="L128" s="1"/>
  <c r="F128"/>
  <c r="G128" s="1"/>
  <c r="M128" s="1"/>
  <c r="B129"/>
  <c r="C129" s="1"/>
  <c r="K129" s="1"/>
  <c r="D129"/>
  <c r="E129" s="1"/>
  <c r="L129" s="1"/>
  <c r="F129"/>
  <c r="G129" s="1"/>
  <c r="M129" s="1"/>
  <c r="B130"/>
  <c r="C130" s="1"/>
  <c r="K130" s="1"/>
  <c r="D130"/>
  <c r="E130" s="1"/>
  <c r="L130" s="1"/>
  <c r="F130"/>
  <c r="G130" s="1"/>
  <c r="M130" s="1"/>
  <c r="B131"/>
  <c r="C131" s="1"/>
  <c r="K131" s="1"/>
  <c r="D131"/>
  <c r="E131" s="1"/>
  <c r="L131" s="1"/>
  <c r="F131"/>
  <c r="G131" s="1"/>
  <c r="M131" s="1"/>
  <c r="B132"/>
  <c r="C132" s="1"/>
  <c r="K132" s="1"/>
  <c r="D132"/>
  <c r="E132" s="1"/>
  <c r="L132" s="1"/>
  <c r="F132"/>
  <c r="G132" s="1"/>
  <c r="M132" s="1"/>
  <c r="B133"/>
  <c r="C133" s="1"/>
  <c r="K133" s="1"/>
  <c r="D133"/>
  <c r="E133" s="1"/>
  <c r="L133" s="1"/>
  <c r="F133"/>
  <c r="G133" s="1"/>
  <c r="M133" s="1"/>
  <c r="B134"/>
  <c r="C134" s="1"/>
  <c r="K134" s="1"/>
  <c r="D134"/>
  <c r="E134" s="1"/>
  <c r="L134" s="1"/>
  <c r="F134"/>
  <c r="G134" s="1"/>
  <c r="M134" s="1"/>
  <c r="B135"/>
  <c r="C135" s="1"/>
  <c r="K135" s="1"/>
  <c r="D135"/>
  <c r="E135" s="1"/>
  <c r="L135" s="1"/>
  <c r="F135"/>
  <c r="G135" s="1"/>
  <c r="M135" s="1"/>
  <c r="B136"/>
  <c r="C136" s="1"/>
  <c r="K136" s="1"/>
  <c r="D136"/>
  <c r="E136" s="1"/>
  <c r="L136" s="1"/>
  <c r="F136"/>
  <c r="G136" s="1"/>
  <c r="M136" s="1"/>
  <c r="B137"/>
  <c r="C137" s="1"/>
  <c r="K137" s="1"/>
  <c r="D137"/>
  <c r="E137" s="1"/>
  <c r="L137" s="1"/>
  <c r="F137"/>
  <c r="G137" s="1"/>
  <c r="M137" s="1"/>
  <c r="B138"/>
  <c r="C138" s="1"/>
  <c r="K138" s="1"/>
  <c r="D138"/>
  <c r="E138" s="1"/>
  <c r="L138" s="1"/>
  <c r="F138"/>
  <c r="G138" s="1"/>
  <c r="M138" s="1"/>
  <c r="B139"/>
  <c r="C139" s="1"/>
  <c r="K139" s="1"/>
  <c r="D139"/>
  <c r="E139" s="1"/>
  <c r="L139" s="1"/>
  <c r="F139"/>
  <c r="G139" s="1"/>
  <c r="M139" s="1"/>
  <c r="B140"/>
  <c r="C140" s="1"/>
  <c r="K140" s="1"/>
  <c r="D140"/>
  <c r="E140" s="1"/>
  <c r="L140" s="1"/>
  <c r="F140"/>
  <c r="G140" s="1"/>
  <c r="M140" s="1"/>
  <c r="B141"/>
  <c r="C141" s="1"/>
  <c r="K141" s="1"/>
  <c r="D141"/>
  <c r="E141" s="1"/>
  <c r="L141" s="1"/>
  <c r="F141"/>
  <c r="G141" s="1"/>
  <c r="M141" s="1"/>
  <c r="B142"/>
  <c r="C142" s="1"/>
  <c r="K142" s="1"/>
  <c r="D142"/>
  <c r="E142" s="1"/>
  <c r="L142" s="1"/>
  <c r="F142"/>
  <c r="G142" s="1"/>
  <c r="M142" s="1"/>
  <c r="B143"/>
  <c r="C143" s="1"/>
  <c r="K143" s="1"/>
  <c r="D143"/>
  <c r="E143" s="1"/>
  <c r="L143" s="1"/>
  <c r="F143"/>
  <c r="G143" s="1"/>
  <c r="M143" s="1"/>
  <c r="B144"/>
  <c r="C144" s="1"/>
  <c r="K144" s="1"/>
  <c r="D144"/>
  <c r="E144" s="1"/>
  <c r="L144" s="1"/>
  <c r="F144"/>
  <c r="G144" s="1"/>
  <c r="M144" s="1"/>
  <c r="B145"/>
  <c r="C145" s="1"/>
  <c r="K145" s="1"/>
  <c r="D145"/>
  <c r="E145" s="1"/>
  <c r="L145" s="1"/>
  <c r="F145"/>
  <c r="G145" s="1"/>
  <c r="M145" s="1"/>
  <c r="B146"/>
  <c r="C146" s="1"/>
  <c r="K146" s="1"/>
  <c r="D146"/>
  <c r="E146" s="1"/>
  <c r="L146" s="1"/>
  <c r="F146"/>
  <c r="G146" s="1"/>
  <c r="M146" s="1"/>
  <c r="B147"/>
  <c r="C147" s="1"/>
  <c r="K147" s="1"/>
  <c r="D147"/>
  <c r="E147" s="1"/>
  <c r="L147" s="1"/>
  <c r="F147"/>
  <c r="G147" s="1"/>
  <c r="M147" s="1"/>
  <c r="B148"/>
  <c r="C148" s="1"/>
  <c r="K148" s="1"/>
  <c r="D148"/>
  <c r="E148" s="1"/>
  <c r="L148" s="1"/>
  <c r="F148"/>
  <c r="G148" s="1"/>
  <c r="M148" s="1"/>
  <c r="B149"/>
  <c r="C149" s="1"/>
  <c r="K149" s="1"/>
  <c r="D149"/>
  <c r="E149" s="1"/>
  <c r="L149" s="1"/>
  <c r="F149"/>
  <c r="G149" s="1"/>
  <c r="M149" s="1"/>
  <c r="B150"/>
  <c r="C150" s="1"/>
  <c r="K150" s="1"/>
  <c r="D150"/>
  <c r="E150" s="1"/>
  <c r="L150" s="1"/>
  <c r="F150"/>
  <c r="G150" s="1"/>
  <c r="M150" s="1"/>
  <c r="B151"/>
  <c r="C151" s="1"/>
  <c r="K151" s="1"/>
  <c r="D151"/>
  <c r="E151" s="1"/>
  <c r="L151" s="1"/>
  <c r="F151"/>
  <c r="G151" s="1"/>
  <c r="M151" s="1"/>
  <c r="B152"/>
  <c r="C152" s="1"/>
  <c r="K152" s="1"/>
  <c r="D152"/>
  <c r="E152" s="1"/>
  <c r="L152" s="1"/>
  <c r="F152"/>
  <c r="G152" s="1"/>
  <c r="M152" s="1"/>
  <c r="B153"/>
  <c r="C153" s="1"/>
  <c r="K153" s="1"/>
  <c r="D153"/>
  <c r="E153" s="1"/>
  <c r="L153" s="1"/>
  <c r="F153"/>
  <c r="G153" s="1"/>
  <c r="M153" s="1"/>
  <c r="B154"/>
  <c r="C154" s="1"/>
  <c r="K154" s="1"/>
  <c r="D154"/>
  <c r="E154" s="1"/>
  <c r="L154" s="1"/>
  <c r="F154"/>
  <c r="G154" s="1"/>
  <c r="M154" s="1"/>
  <c r="B155"/>
  <c r="C155" s="1"/>
  <c r="K155" s="1"/>
  <c r="D155"/>
  <c r="E155" s="1"/>
  <c r="L155" s="1"/>
  <c r="F155"/>
  <c r="G155" s="1"/>
  <c r="M155" s="1"/>
  <c r="B156"/>
  <c r="C156" s="1"/>
  <c r="K156" s="1"/>
  <c r="D156"/>
  <c r="E156" s="1"/>
  <c r="L156" s="1"/>
  <c r="F156"/>
  <c r="G156" s="1"/>
  <c r="M156" s="1"/>
  <c r="B157"/>
  <c r="C157" s="1"/>
  <c r="K157" s="1"/>
  <c r="D157"/>
  <c r="E157" s="1"/>
  <c r="L157" s="1"/>
  <c r="F157"/>
  <c r="G157" s="1"/>
  <c r="M157" s="1"/>
  <c r="B158"/>
  <c r="C158" s="1"/>
  <c r="K158" s="1"/>
  <c r="D158"/>
  <c r="E158" s="1"/>
  <c r="L158" s="1"/>
  <c r="F158"/>
  <c r="G158" s="1"/>
  <c r="M158" s="1"/>
  <c r="B159"/>
  <c r="C159" s="1"/>
  <c r="K159" s="1"/>
  <c r="D159"/>
  <c r="E159" s="1"/>
  <c r="L159" s="1"/>
  <c r="F159"/>
  <c r="G159" s="1"/>
  <c r="M159" s="1"/>
  <c r="B160"/>
  <c r="C160" s="1"/>
  <c r="K160" s="1"/>
  <c r="D160"/>
  <c r="E160" s="1"/>
  <c r="L160" s="1"/>
  <c r="F160"/>
  <c r="G160" s="1"/>
  <c r="M160" s="1"/>
  <c r="B161"/>
  <c r="C161" s="1"/>
  <c r="K161" s="1"/>
  <c r="D161"/>
  <c r="E161" s="1"/>
  <c r="L161" s="1"/>
  <c r="F161"/>
  <c r="G161" s="1"/>
  <c r="M161" s="1"/>
  <c r="B162"/>
  <c r="C162" s="1"/>
  <c r="K162" s="1"/>
  <c r="D162"/>
  <c r="E162" s="1"/>
  <c r="L162" s="1"/>
  <c r="F162"/>
  <c r="G162" s="1"/>
  <c r="M162" s="1"/>
  <c r="B163"/>
  <c r="C163" s="1"/>
  <c r="K163" s="1"/>
  <c r="D163"/>
  <c r="E163" s="1"/>
  <c r="L163" s="1"/>
  <c r="F163"/>
  <c r="G163" s="1"/>
  <c r="M163" s="1"/>
  <c r="B164"/>
  <c r="C164" s="1"/>
  <c r="K164" s="1"/>
  <c r="D164"/>
  <c r="E164" s="1"/>
  <c r="L164" s="1"/>
  <c r="F164"/>
  <c r="G164" s="1"/>
  <c r="M164" s="1"/>
  <c r="B165"/>
  <c r="C165" s="1"/>
  <c r="K165" s="1"/>
  <c r="D165"/>
  <c r="E165" s="1"/>
  <c r="L165" s="1"/>
  <c r="F165"/>
  <c r="G165" s="1"/>
  <c r="M165" s="1"/>
  <c r="B166"/>
  <c r="C166" s="1"/>
  <c r="K166" s="1"/>
  <c r="D166"/>
  <c r="E166" s="1"/>
  <c r="L166" s="1"/>
  <c r="F166"/>
  <c r="G166" s="1"/>
  <c r="M166" s="1"/>
  <c r="B167"/>
  <c r="C167" s="1"/>
  <c r="K167" s="1"/>
  <c r="D167"/>
  <c r="E167" s="1"/>
  <c r="L167" s="1"/>
  <c r="F167"/>
  <c r="G167" s="1"/>
  <c r="M167" s="1"/>
  <c r="B168"/>
  <c r="C168" s="1"/>
  <c r="K168" s="1"/>
  <c r="D168"/>
  <c r="E168" s="1"/>
  <c r="L168" s="1"/>
  <c r="F168"/>
  <c r="G168" s="1"/>
  <c r="M168" s="1"/>
  <c r="B169"/>
  <c r="C169" s="1"/>
  <c r="K169" s="1"/>
  <c r="D169"/>
  <c r="E169" s="1"/>
  <c r="L169" s="1"/>
  <c r="F169"/>
  <c r="G169" s="1"/>
  <c r="M169" s="1"/>
  <c r="B170"/>
  <c r="C170" s="1"/>
  <c r="K170" s="1"/>
  <c r="D170"/>
  <c r="E170" s="1"/>
  <c r="L170" s="1"/>
  <c r="F170"/>
  <c r="G170" s="1"/>
  <c r="M170" s="1"/>
  <c r="B171"/>
  <c r="C171" s="1"/>
  <c r="K171" s="1"/>
  <c r="D171"/>
  <c r="E171" s="1"/>
  <c r="L171" s="1"/>
  <c r="F171"/>
  <c r="G171" s="1"/>
  <c r="M171" s="1"/>
  <c r="B172"/>
  <c r="C172" s="1"/>
  <c r="K172" s="1"/>
  <c r="D172"/>
  <c r="E172" s="1"/>
  <c r="L172" s="1"/>
  <c r="F172"/>
  <c r="G172" s="1"/>
  <c r="M172" s="1"/>
  <c r="B173"/>
  <c r="C173" s="1"/>
  <c r="K173" s="1"/>
  <c r="D173"/>
  <c r="E173" s="1"/>
  <c r="L173" s="1"/>
  <c r="F173"/>
  <c r="G173" s="1"/>
  <c r="M173" s="1"/>
  <c r="B174"/>
  <c r="C174" s="1"/>
  <c r="K174" s="1"/>
  <c r="D174"/>
  <c r="E174" s="1"/>
  <c r="L174" s="1"/>
  <c r="F174"/>
  <c r="G174" s="1"/>
  <c r="M174" s="1"/>
  <c r="B175"/>
  <c r="C175" s="1"/>
  <c r="K175" s="1"/>
  <c r="D175"/>
  <c r="E175" s="1"/>
  <c r="L175" s="1"/>
  <c r="F175"/>
  <c r="G175" s="1"/>
  <c r="M175" s="1"/>
  <c r="B176"/>
  <c r="C176" s="1"/>
  <c r="K176" s="1"/>
  <c r="D176"/>
  <c r="E176" s="1"/>
  <c r="L176" s="1"/>
  <c r="F176"/>
  <c r="G176" s="1"/>
  <c r="M176" s="1"/>
  <c r="B177"/>
  <c r="C177" s="1"/>
  <c r="K177" s="1"/>
  <c r="D177"/>
  <c r="E177" s="1"/>
  <c r="L177" s="1"/>
  <c r="F177"/>
  <c r="G177" s="1"/>
  <c r="M177" s="1"/>
  <c r="B178"/>
  <c r="C178" s="1"/>
  <c r="K178" s="1"/>
  <c r="D178"/>
  <c r="E178" s="1"/>
  <c r="L178" s="1"/>
  <c r="F178"/>
  <c r="G178" s="1"/>
  <c r="M178" s="1"/>
  <c r="B179"/>
  <c r="C179" s="1"/>
  <c r="K179" s="1"/>
  <c r="D179"/>
  <c r="E179" s="1"/>
  <c r="L179" s="1"/>
  <c r="F179"/>
  <c r="G179" s="1"/>
  <c r="M179" s="1"/>
  <c r="B180"/>
  <c r="C180" s="1"/>
  <c r="K180" s="1"/>
  <c r="D180"/>
  <c r="E180" s="1"/>
  <c r="L180" s="1"/>
  <c r="F180"/>
  <c r="G180" s="1"/>
  <c r="M180" s="1"/>
  <c r="B181"/>
  <c r="C181" s="1"/>
  <c r="K181" s="1"/>
  <c r="D181"/>
  <c r="E181" s="1"/>
  <c r="L181" s="1"/>
  <c r="F181"/>
  <c r="G181" s="1"/>
  <c r="M181" s="1"/>
  <c r="B182"/>
  <c r="C182" s="1"/>
  <c r="K182" s="1"/>
  <c r="D182"/>
  <c r="E182" s="1"/>
  <c r="L182" s="1"/>
  <c r="F182"/>
  <c r="G182" s="1"/>
  <c r="M182" s="1"/>
  <c r="B183"/>
  <c r="C183" s="1"/>
  <c r="K183" s="1"/>
  <c r="D183"/>
  <c r="E183" s="1"/>
  <c r="L183" s="1"/>
  <c r="F183"/>
  <c r="G183" s="1"/>
  <c r="M183" s="1"/>
  <c r="B184"/>
  <c r="C184" s="1"/>
  <c r="K184" s="1"/>
  <c r="D184"/>
  <c r="E184" s="1"/>
  <c r="L184" s="1"/>
  <c r="F184"/>
  <c r="G184" s="1"/>
  <c r="M184" s="1"/>
  <c r="B185"/>
  <c r="C185" s="1"/>
  <c r="K185" s="1"/>
  <c r="D185"/>
  <c r="E185" s="1"/>
  <c r="L185" s="1"/>
  <c r="F185"/>
  <c r="G185" s="1"/>
  <c r="M185" s="1"/>
  <c r="B186"/>
  <c r="C186" s="1"/>
  <c r="K186" s="1"/>
  <c r="D186"/>
  <c r="E186" s="1"/>
  <c r="L186" s="1"/>
  <c r="F186"/>
  <c r="G186" s="1"/>
  <c r="M186" s="1"/>
  <c r="B187"/>
  <c r="C187" s="1"/>
  <c r="K187" s="1"/>
  <c r="D187"/>
  <c r="E187" s="1"/>
  <c r="L187" s="1"/>
  <c r="F187"/>
  <c r="G187" s="1"/>
  <c r="M187" s="1"/>
  <c r="B188"/>
  <c r="C188" s="1"/>
  <c r="K188" s="1"/>
  <c r="D188"/>
  <c r="E188" s="1"/>
  <c r="L188" s="1"/>
  <c r="F188"/>
  <c r="G188" s="1"/>
  <c r="M188" s="1"/>
  <c r="B189"/>
  <c r="C189" s="1"/>
  <c r="K189" s="1"/>
  <c r="D189"/>
  <c r="E189" s="1"/>
  <c r="L189" s="1"/>
  <c r="F189"/>
  <c r="G189" s="1"/>
  <c r="M189" s="1"/>
  <c r="B190"/>
  <c r="C190" s="1"/>
  <c r="K190" s="1"/>
  <c r="D190"/>
  <c r="E190" s="1"/>
  <c r="L190" s="1"/>
  <c r="F190"/>
  <c r="G190" s="1"/>
  <c r="M190" s="1"/>
  <c r="B191"/>
  <c r="C191" s="1"/>
  <c r="K191" s="1"/>
  <c r="D191"/>
  <c r="E191" s="1"/>
  <c r="L191" s="1"/>
  <c r="F191"/>
  <c r="G191" s="1"/>
  <c r="M191" s="1"/>
  <c r="B192"/>
  <c r="C192" s="1"/>
  <c r="K192" s="1"/>
  <c r="D192"/>
  <c r="E192" s="1"/>
  <c r="L192" s="1"/>
  <c r="F192"/>
  <c r="G192" s="1"/>
  <c r="M192" s="1"/>
  <c r="B193"/>
  <c r="C193" s="1"/>
  <c r="K193" s="1"/>
  <c r="D193"/>
  <c r="E193" s="1"/>
  <c r="L193" s="1"/>
  <c r="F193"/>
  <c r="G193" s="1"/>
  <c r="M193" s="1"/>
  <c r="B194"/>
  <c r="C194" s="1"/>
  <c r="K194" s="1"/>
  <c r="D194"/>
  <c r="E194" s="1"/>
  <c r="L194" s="1"/>
  <c r="F194"/>
  <c r="G194" s="1"/>
  <c r="M194" s="1"/>
  <c r="B195"/>
  <c r="C195" s="1"/>
  <c r="K195" s="1"/>
  <c r="D195"/>
  <c r="E195" s="1"/>
  <c r="L195" s="1"/>
  <c r="F195"/>
  <c r="G195" s="1"/>
  <c r="M195" s="1"/>
  <c r="B196"/>
  <c r="C196" s="1"/>
  <c r="K196" s="1"/>
  <c r="D196"/>
  <c r="E196" s="1"/>
  <c r="L196" s="1"/>
  <c r="F196"/>
  <c r="G196" s="1"/>
  <c r="M196" s="1"/>
  <c r="B197"/>
  <c r="C197" s="1"/>
  <c r="K197" s="1"/>
  <c r="D197"/>
  <c r="E197" s="1"/>
  <c r="L197" s="1"/>
  <c r="F197"/>
  <c r="G197" s="1"/>
  <c r="M197" s="1"/>
  <c r="B198"/>
  <c r="C198" s="1"/>
  <c r="K198" s="1"/>
  <c r="D198"/>
  <c r="E198" s="1"/>
  <c r="L198" s="1"/>
  <c r="F198"/>
  <c r="G198" s="1"/>
  <c r="M198" s="1"/>
  <c r="B199"/>
  <c r="C199" s="1"/>
  <c r="K199" s="1"/>
  <c r="D199"/>
  <c r="E199" s="1"/>
  <c r="L199" s="1"/>
  <c r="F199"/>
  <c r="G199" s="1"/>
  <c r="M199" s="1"/>
  <c r="B200"/>
  <c r="C200" s="1"/>
  <c r="K200" s="1"/>
  <c r="D200"/>
  <c r="E200" s="1"/>
  <c r="L200" s="1"/>
  <c r="F200"/>
  <c r="G200" s="1"/>
  <c r="M200" s="1"/>
  <c r="B201"/>
  <c r="C201" s="1"/>
  <c r="K201" s="1"/>
  <c r="D201"/>
  <c r="E201" s="1"/>
  <c r="L201" s="1"/>
  <c r="F201"/>
  <c r="G201" s="1"/>
  <c r="M201" s="1"/>
  <c r="B202"/>
  <c r="C202" s="1"/>
  <c r="K202" s="1"/>
  <c r="D202"/>
  <c r="E202" s="1"/>
  <c r="L202" s="1"/>
  <c r="F202"/>
  <c r="G202" s="1"/>
  <c r="M202" s="1"/>
  <c r="B203"/>
  <c r="C203" s="1"/>
  <c r="K203" s="1"/>
  <c r="D203"/>
  <c r="E203" s="1"/>
  <c r="L203" s="1"/>
  <c r="F203"/>
  <c r="G203" s="1"/>
  <c r="M203" s="1"/>
  <c r="B204"/>
  <c r="C204" s="1"/>
  <c r="K204" s="1"/>
  <c r="D204"/>
  <c r="E204" s="1"/>
  <c r="L204" s="1"/>
  <c r="F204"/>
  <c r="G204" s="1"/>
  <c r="M204" s="1"/>
  <c r="B205"/>
  <c r="C205" s="1"/>
  <c r="K205" s="1"/>
  <c r="D205"/>
  <c r="E205" s="1"/>
  <c r="L205" s="1"/>
  <c r="F205"/>
  <c r="G205" s="1"/>
  <c r="M205" s="1"/>
  <c r="B206"/>
  <c r="C206" s="1"/>
  <c r="K206" s="1"/>
  <c r="D206"/>
  <c r="E206" s="1"/>
  <c r="L206" s="1"/>
  <c r="F206"/>
  <c r="G206" s="1"/>
  <c r="M206" s="1"/>
  <c r="F7"/>
  <c r="G7" s="1"/>
  <c r="M7" s="1"/>
  <c r="D7"/>
  <c r="E7" s="1"/>
  <c r="L7" s="1"/>
  <c r="B7"/>
  <c r="C7" s="1"/>
  <c r="K7" s="1"/>
  <c r="Z25" i="1"/>
  <c r="Z26"/>
  <c r="Z27"/>
  <c r="Z28"/>
  <c r="Z29"/>
  <c r="Z30"/>
  <c r="Z31"/>
  <c r="Z32"/>
  <c r="Z33"/>
  <c r="Z34"/>
  <c r="Z24"/>
  <c r="Y24"/>
  <c r="AA24" s="1"/>
  <c r="Y25" l="1"/>
  <c r="AA25" s="1"/>
  <c r="J65" i="8"/>
  <c r="K64"/>
  <c r="G65"/>
  <c r="H64"/>
  <c r="D64"/>
  <c r="E64" s="1"/>
  <c r="Y26" i="1"/>
  <c r="L2" i="12"/>
  <c r="L3"/>
  <c r="M3"/>
  <c r="M2"/>
  <c r="K2"/>
  <c r="K3"/>
  <c r="H18"/>
  <c r="N18" s="1"/>
  <c r="H16"/>
  <c r="N16" s="1"/>
  <c r="H14"/>
  <c r="N14" s="1"/>
  <c r="H12"/>
  <c r="N12" s="1"/>
  <c r="H10"/>
  <c r="N10" s="1"/>
  <c r="H48"/>
  <c r="N48" s="1"/>
  <c r="H46"/>
  <c r="N46" s="1"/>
  <c r="H44"/>
  <c r="N44" s="1"/>
  <c r="H42"/>
  <c r="N42" s="1"/>
  <c r="H40"/>
  <c r="N40" s="1"/>
  <c r="H38"/>
  <c r="N38" s="1"/>
  <c r="H36"/>
  <c r="N36" s="1"/>
  <c r="H22"/>
  <c r="N22" s="1"/>
  <c r="H20"/>
  <c r="N20" s="1"/>
  <c r="H50"/>
  <c r="N50" s="1"/>
  <c r="H34"/>
  <c r="N34" s="1"/>
  <c r="H32"/>
  <c r="N32" s="1"/>
  <c r="H30"/>
  <c r="N30" s="1"/>
  <c r="H28"/>
  <c r="N28" s="1"/>
  <c r="H26"/>
  <c r="N26" s="1"/>
  <c r="H24"/>
  <c r="N24" s="1"/>
  <c r="H114"/>
  <c r="N114" s="1"/>
  <c r="H112"/>
  <c r="N112" s="1"/>
  <c r="H110"/>
  <c r="N110" s="1"/>
  <c r="H108"/>
  <c r="N108" s="1"/>
  <c r="H106"/>
  <c r="N106" s="1"/>
  <c r="H104"/>
  <c r="N104" s="1"/>
  <c r="H116"/>
  <c r="N116" s="1"/>
  <c r="H102"/>
  <c r="N102" s="1"/>
  <c r="H68"/>
  <c r="N68" s="1"/>
  <c r="H66"/>
  <c r="N66" s="1"/>
  <c r="H64"/>
  <c r="N64" s="1"/>
  <c r="H62"/>
  <c r="N62" s="1"/>
  <c r="H60"/>
  <c r="N60" s="1"/>
  <c r="H58"/>
  <c r="N58" s="1"/>
  <c r="H56"/>
  <c r="N56" s="1"/>
  <c r="H54"/>
  <c r="N54" s="1"/>
  <c r="H100"/>
  <c r="N100" s="1"/>
  <c r="H98"/>
  <c r="N98" s="1"/>
  <c r="H96"/>
  <c r="N96" s="1"/>
  <c r="H94"/>
  <c r="N94" s="1"/>
  <c r="H92"/>
  <c r="N92" s="1"/>
  <c r="H205"/>
  <c r="N205" s="1"/>
  <c r="H134"/>
  <c r="N134" s="1"/>
  <c r="H132"/>
  <c r="N132" s="1"/>
  <c r="H130"/>
  <c r="N130" s="1"/>
  <c r="H128"/>
  <c r="N128" s="1"/>
  <c r="H126"/>
  <c r="N126" s="1"/>
  <c r="H124"/>
  <c r="N124" s="1"/>
  <c r="H122"/>
  <c r="N122" s="1"/>
  <c r="H120"/>
  <c r="N120" s="1"/>
  <c r="H90"/>
  <c r="N90" s="1"/>
  <c r="H88"/>
  <c r="N88" s="1"/>
  <c r="H86"/>
  <c r="N86" s="1"/>
  <c r="H84"/>
  <c r="N84" s="1"/>
  <c r="H82"/>
  <c r="N82" s="1"/>
  <c r="H80"/>
  <c r="N80" s="1"/>
  <c r="H78"/>
  <c r="N78" s="1"/>
  <c r="H76"/>
  <c r="N76" s="1"/>
  <c r="H74"/>
  <c r="N74" s="1"/>
  <c r="H72"/>
  <c r="N72" s="1"/>
  <c r="H70"/>
  <c r="N70" s="1"/>
  <c r="H118"/>
  <c r="N118" s="1"/>
  <c r="H197"/>
  <c r="N197" s="1"/>
  <c r="H189"/>
  <c r="N189" s="1"/>
  <c r="H181"/>
  <c r="N181" s="1"/>
  <c r="H173"/>
  <c r="N173" s="1"/>
  <c r="H149"/>
  <c r="N149" s="1"/>
  <c r="H141"/>
  <c r="N141" s="1"/>
  <c r="H201"/>
  <c r="N201" s="1"/>
  <c r="H193"/>
  <c r="N193" s="1"/>
  <c r="H185"/>
  <c r="N185" s="1"/>
  <c r="H177"/>
  <c r="N177" s="1"/>
  <c r="H169"/>
  <c r="N169" s="1"/>
  <c r="H161"/>
  <c r="N161" s="1"/>
  <c r="H153"/>
  <c r="N153" s="1"/>
  <c r="H145"/>
  <c r="N145" s="1"/>
  <c r="H137"/>
  <c r="N137" s="1"/>
  <c r="H165"/>
  <c r="N165" s="1"/>
  <c r="H157"/>
  <c r="N157" s="1"/>
  <c r="H51"/>
  <c r="N51" s="1"/>
  <c r="H203"/>
  <c r="N203" s="1"/>
  <c r="H199"/>
  <c r="N199" s="1"/>
  <c r="H195"/>
  <c r="N195" s="1"/>
  <c r="H191"/>
  <c r="N191" s="1"/>
  <c r="H187"/>
  <c r="N187" s="1"/>
  <c r="H183"/>
  <c r="N183" s="1"/>
  <c r="H179"/>
  <c r="N179" s="1"/>
  <c r="H175"/>
  <c r="N175" s="1"/>
  <c r="H171"/>
  <c r="N171" s="1"/>
  <c r="H167"/>
  <c r="N167" s="1"/>
  <c r="H163"/>
  <c r="N163" s="1"/>
  <c r="H159"/>
  <c r="N159" s="1"/>
  <c r="H155"/>
  <c r="N155" s="1"/>
  <c r="H151"/>
  <c r="N151" s="1"/>
  <c r="H147"/>
  <c r="N147" s="1"/>
  <c r="H143"/>
  <c r="N143" s="1"/>
  <c r="H139"/>
  <c r="N139" s="1"/>
  <c r="H135"/>
  <c r="N135" s="1"/>
  <c r="H53"/>
  <c r="N53" s="1"/>
  <c r="H9"/>
  <c r="N9" s="1"/>
  <c r="H194"/>
  <c r="N194" s="1"/>
  <c r="H182"/>
  <c r="N182" s="1"/>
  <c r="H178"/>
  <c r="N178" s="1"/>
  <c r="H174"/>
  <c r="N174" s="1"/>
  <c r="H170"/>
  <c r="N170" s="1"/>
  <c r="H166"/>
  <c r="N166" s="1"/>
  <c r="H204"/>
  <c r="N204" s="1"/>
  <c r="H200"/>
  <c r="N200" s="1"/>
  <c r="H196"/>
  <c r="N196" s="1"/>
  <c r="H192"/>
  <c r="N192" s="1"/>
  <c r="H188"/>
  <c r="N188" s="1"/>
  <c r="H184"/>
  <c r="N184" s="1"/>
  <c r="H180"/>
  <c r="N180" s="1"/>
  <c r="H176"/>
  <c r="N176" s="1"/>
  <c r="H172"/>
  <c r="N172" s="1"/>
  <c r="H168"/>
  <c r="N168" s="1"/>
  <c r="H164"/>
  <c r="N164" s="1"/>
  <c r="H160"/>
  <c r="N160" s="1"/>
  <c r="H156"/>
  <c r="N156" s="1"/>
  <c r="H152"/>
  <c r="N152" s="1"/>
  <c r="H148"/>
  <c r="N148" s="1"/>
  <c r="H144"/>
  <c r="N144" s="1"/>
  <c r="H140"/>
  <c r="N140" s="1"/>
  <c r="H136"/>
  <c r="N136" s="1"/>
  <c r="H206"/>
  <c r="N206" s="1"/>
  <c r="H202"/>
  <c r="N202" s="1"/>
  <c r="H198"/>
  <c r="N198" s="1"/>
  <c r="H190"/>
  <c r="N190" s="1"/>
  <c r="H186"/>
  <c r="N186" s="1"/>
  <c r="H162"/>
  <c r="N162" s="1"/>
  <c r="H158"/>
  <c r="N158" s="1"/>
  <c r="H154"/>
  <c r="N154" s="1"/>
  <c r="H150"/>
  <c r="N150" s="1"/>
  <c r="H146"/>
  <c r="N146" s="1"/>
  <c r="H142"/>
  <c r="N142" s="1"/>
  <c r="H138"/>
  <c r="N138" s="1"/>
  <c r="H133"/>
  <c r="N133" s="1"/>
  <c r="H131"/>
  <c r="N131" s="1"/>
  <c r="H129"/>
  <c r="N129" s="1"/>
  <c r="H127"/>
  <c r="N127" s="1"/>
  <c r="H125"/>
  <c r="N125" s="1"/>
  <c r="H123"/>
  <c r="N123" s="1"/>
  <c r="H121"/>
  <c r="N121" s="1"/>
  <c r="H119"/>
  <c r="N119" s="1"/>
  <c r="H117"/>
  <c r="N117" s="1"/>
  <c r="H115"/>
  <c r="N115" s="1"/>
  <c r="H113"/>
  <c r="N113" s="1"/>
  <c r="H111"/>
  <c r="N111" s="1"/>
  <c r="H109"/>
  <c r="N109" s="1"/>
  <c r="H107"/>
  <c r="N107" s="1"/>
  <c r="H105"/>
  <c r="N105" s="1"/>
  <c r="H103"/>
  <c r="N103" s="1"/>
  <c r="H101"/>
  <c r="N101" s="1"/>
  <c r="H99"/>
  <c r="N99" s="1"/>
  <c r="H97"/>
  <c r="N97" s="1"/>
  <c r="H95"/>
  <c r="N95" s="1"/>
  <c r="H93"/>
  <c r="N93" s="1"/>
  <c r="H91"/>
  <c r="N91" s="1"/>
  <c r="H89"/>
  <c r="N89" s="1"/>
  <c r="H87"/>
  <c r="N87" s="1"/>
  <c r="H85"/>
  <c r="N85" s="1"/>
  <c r="H83"/>
  <c r="N83" s="1"/>
  <c r="H81"/>
  <c r="N81" s="1"/>
  <c r="H79"/>
  <c r="N79" s="1"/>
  <c r="H77"/>
  <c r="N77" s="1"/>
  <c r="H75"/>
  <c r="N75" s="1"/>
  <c r="H73"/>
  <c r="N73" s="1"/>
  <c r="H71"/>
  <c r="N71" s="1"/>
  <c r="H69"/>
  <c r="N69" s="1"/>
  <c r="H67"/>
  <c r="N67" s="1"/>
  <c r="H65"/>
  <c r="N65" s="1"/>
  <c r="H63"/>
  <c r="N63" s="1"/>
  <c r="H61"/>
  <c r="N61" s="1"/>
  <c r="H59"/>
  <c r="N59" s="1"/>
  <c r="H57"/>
  <c r="N57" s="1"/>
  <c r="H55"/>
  <c r="N55" s="1"/>
  <c r="H52"/>
  <c r="N52" s="1"/>
  <c r="H49"/>
  <c r="N49" s="1"/>
  <c r="H47"/>
  <c r="N47" s="1"/>
  <c r="H45"/>
  <c r="N45" s="1"/>
  <c r="H43"/>
  <c r="N43" s="1"/>
  <c r="H41"/>
  <c r="N41" s="1"/>
  <c r="H39"/>
  <c r="N39" s="1"/>
  <c r="H37"/>
  <c r="N37" s="1"/>
  <c r="H35"/>
  <c r="N35" s="1"/>
  <c r="H33"/>
  <c r="N33" s="1"/>
  <c r="H31"/>
  <c r="N31" s="1"/>
  <c r="H29"/>
  <c r="N29" s="1"/>
  <c r="H27"/>
  <c r="N27" s="1"/>
  <c r="H25"/>
  <c r="N25" s="1"/>
  <c r="H23"/>
  <c r="N23" s="1"/>
  <c r="H21"/>
  <c r="N21" s="1"/>
  <c r="H19"/>
  <c r="N19" s="1"/>
  <c r="H17"/>
  <c r="N17" s="1"/>
  <c r="H15"/>
  <c r="N15" s="1"/>
  <c r="H13"/>
  <c r="N13" s="1"/>
  <c r="H11"/>
  <c r="N11" s="1"/>
  <c r="H8"/>
  <c r="N8" s="1"/>
  <c r="H7"/>
  <c r="B208" i="9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207"/>
  <c r="J66" i="8" l="1"/>
  <c r="K65"/>
  <c r="G66"/>
  <c r="H65"/>
  <c r="D65"/>
  <c r="E65" s="1"/>
  <c r="P2" i="12"/>
  <c r="R2" s="1"/>
  <c r="N7"/>
  <c r="N3" s="1"/>
  <c r="P1"/>
  <c r="Y27" i="1"/>
  <c r="AA26"/>
  <c r="K5" i="12"/>
  <c r="L5"/>
  <c r="M5"/>
  <c r="D208" i="9"/>
  <c r="D207"/>
  <c r="F206" s="1"/>
  <c r="D206"/>
  <c r="J67" i="8" l="1"/>
  <c r="K66"/>
  <c r="G67"/>
  <c r="H66"/>
  <c r="D66"/>
  <c r="E66" s="1"/>
  <c r="N2" i="12"/>
  <c r="N5" s="1"/>
  <c r="P4"/>
  <c r="R3" s="1"/>
  <c r="Y28" i="1"/>
  <c r="AA27"/>
  <c r="D209" i="9"/>
  <c r="F207" s="1"/>
  <c r="J68" i="8" l="1"/>
  <c r="K67"/>
  <c r="G68"/>
  <c r="H67"/>
  <c r="D67"/>
  <c r="E67" s="1"/>
  <c r="R4" i="12"/>
  <c r="Y29" i="1"/>
  <c r="AA28"/>
  <c r="F208" i="9"/>
  <c r="F209" s="1"/>
  <c r="F210" s="1"/>
  <c r="F211" s="1"/>
  <c r="F212" s="1"/>
  <c r="F213" s="1"/>
  <c r="F214" s="1"/>
  <c r="F215" s="1"/>
  <c r="F216" s="1"/>
  <c r="F217" s="1"/>
  <c r="F218" s="1"/>
  <c r="F219" s="1"/>
  <c r="F220" s="1"/>
  <c r="J69" i="8" l="1"/>
  <c r="K68"/>
  <c r="G69"/>
  <c r="H68"/>
  <c r="D68"/>
  <c r="E68" s="1"/>
  <c r="R5" i="12"/>
  <c r="R6" s="1"/>
  <c r="R7" s="1"/>
  <c r="R8" s="1"/>
  <c r="R9" s="1"/>
  <c r="R10" s="1"/>
  <c r="R11" s="1"/>
  <c r="R12" s="1"/>
  <c r="R13" s="1"/>
  <c r="R14" s="1"/>
  <c r="R15" s="1"/>
  <c r="R16" s="1"/>
  <c r="R17" s="1"/>
  <c r="Y30" i="1"/>
  <c r="AA29"/>
  <c r="H206" i="9" a="1"/>
  <c r="I178"/>
  <c r="I91"/>
  <c r="I75"/>
  <c r="I194"/>
  <c r="I162"/>
  <c r="I107"/>
  <c r="I202"/>
  <c r="I186"/>
  <c r="I170"/>
  <c r="I99"/>
  <c r="I83"/>
  <c r="I198"/>
  <c r="I190"/>
  <c r="I182"/>
  <c r="I174"/>
  <c r="I166"/>
  <c r="I111"/>
  <c r="I103"/>
  <c r="I95"/>
  <c r="I87"/>
  <c r="I79"/>
  <c r="I179"/>
  <c r="I195"/>
  <c r="I187"/>
  <c r="I199"/>
  <c r="I191"/>
  <c r="I183"/>
  <c r="I203"/>
  <c r="I201"/>
  <c r="I200"/>
  <c r="I197"/>
  <c r="I196"/>
  <c r="I193"/>
  <c r="I192"/>
  <c r="I189"/>
  <c r="I188"/>
  <c r="I185"/>
  <c r="I184"/>
  <c r="I181"/>
  <c r="I180"/>
  <c r="I177"/>
  <c r="I176"/>
  <c r="I173"/>
  <c r="I172"/>
  <c r="I169"/>
  <c r="I168"/>
  <c r="I165"/>
  <c r="I164"/>
  <c r="I161"/>
  <c r="I160"/>
  <c r="I157"/>
  <c r="I153"/>
  <c r="I149"/>
  <c r="I145"/>
  <c r="I141"/>
  <c r="I137"/>
  <c r="I133"/>
  <c r="I129"/>
  <c r="I125"/>
  <c r="I121"/>
  <c r="I117"/>
  <c r="I114"/>
  <c r="I113"/>
  <c r="I110"/>
  <c r="I109"/>
  <c r="I106"/>
  <c r="I105"/>
  <c r="I102"/>
  <c r="I101"/>
  <c r="I98"/>
  <c r="I97"/>
  <c r="I94"/>
  <c r="I93"/>
  <c r="I90"/>
  <c r="I89"/>
  <c r="I86"/>
  <c r="I85"/>
  <c r="I82"/>
  <c r="I81"/>
  <c r="I78"/>
  <c r="I77"/>
  <c r="I175"/>
  <c r="I171"/>
  <c r="I167"/>
  <c r="I163"/>
  <c r="I159"/>
  <c r="I155"/>
  <c r="I151"/>
  <c r="I147"/>
  <c r="I143"/>
  <c r="I139"/>
  <c r="I135"/>
  <c r="I131"/>
  <c r="I127"/>
  <c r="I123"/>
  <c r="I119"/>
  <c r="I115"/>
  <c r="I112"/>
  <c r="I108"/>
  <c r="I104"/>
  <c r="I100"/>
  <c r="I96"/>
  <c r="I92"/>
  <c r="I88"/>
  <c r="I84"/>
  <c r="I80"/>
  <c r="I76"/>
  <c r="I158"/>
  <c r="I156"/>
  <c r="I154"/>
  <c r="I152"/>
  <c r="I150"/>
  <c r="I148"/>
  <c r="I146"/>
  <c r="I144"/>
  <c r="I142"/>
  <c r="I140"/>
  <c r="I138"/>
  <c r="I136"/>
  <c r="I134"/>
  <c r="I132"/>
  <c r="I130"/>
  <c r="I128"/>
  <c r="I126"/>
  <c r="I124"/>
  <c r="I122"/>
  <c r="I120"/>
  <c r="I118"/>
  <c r="I116"/>
  <c r="C5" i="10"/>
  <c r="D5"/>
  <c r="E5"/>
  <c r="F5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7"/>
  <c r="J70" i="8" l="1"/>
  <c r="K69"/>
  <c r="G70"/>
  <c r="H69"/>
  <c r="D69"/>
  <c r="E69" s="1"/>
  <c r="S1" i="12" a="1"/>
  <c r="Y31" i="1"/>
  <c r="AA30"/>
  <c r="H207" i="9"/>
  <c r="H220"/>
  <c r="H216"/>
  <c r="H212"/>
  <c r="H208"/>
  <c r="H221"/>
  <c r="H217"/>
  <c r="H213"/>
  <c r="H209"/>
  <c r="H218"/>
  <c r="H214"/>
  <c r="H210"/>
  <c r="H206"/>
  <c r="H219"/>
  <c r="H215"/>
  <c r="H211"/>
  <c r="C14" i="11"/>
  <c r="D14" s="1"/>
  <c r="C15"/>
  <c r="D15" s="1"/>
  <c r="C16"/>
  <c r="D16" s="1"/>
  <c r="C17"/>
  <c r="D17" s="1"/>
  <c r="C18"/>
  <c r="D18" s="1"/>
  <c r="C19"/>
  <c r="D19" s="1"/>
  <c r="C20"/>
  <c r="D20" s="1"/>
  <c r="C21"/>
  <c r="D21" s="1"/>
  <c r="C22"/>
  <c r="D22" s="1"/>
  <c r="C23"/>
  <c r="D23" s="1"/>
  <c r="C24"/>
  <c r="D24" s="1"/>
  <c r="C25"/>
  <c r="D25" s="1"/>
  <c r="C26"/>
  <c r="D26" s="1"/>
  <c r="C27"/>
  <c r="D27" s="1"/>
  <c r="C28"/>
  <c r="D28" s="1"/>
  <c r="C29"/>
  <c r="D29" s="1"/>
  <c r="C30"/>
  <c r="D30" s="1"/>
  <c r="C31"/>
  <c r="D31" s="1"/>
  <c r="C32"/>
  <c r="D32" s="1"/>
  <c r="C33"/>
  <c r="D33" s="1"/>
  <c r="C34"/>
  <c r="D34" s="1"/>
  <c r="C35"/>
  <c r="D35" s="1"/>
  <c r="C36"/>
  <c r="D36" s="1"/>
  <c r="C37"/>
  <c r="D37" s="1"/>
  <c r="C38"/>
  <c r="D38" s="1"/>
  <c r="C39"/>
  <c r="D39" s="1"/>
  <c r="C40"/>
  <c r="D40" s="1"/>
  <c r="C41"/>
  <c r="D41" s="1"/>
  <c r="C42"/>
  <c r="D42" s="1"/>
  <c r="C43"/>
  <c r="D43" s="1"/>
  <c r="C44"/>
  <c r="D44" s="1"/>
  <c r="C45"/>
  <c r="D45" s="1"/>
  <c r="C46"/>
  <c r="D46" s="1"/>
  <c r="C47"/>
  <c r="D47" s="1"/>
  <c r="C48"/>
  <c r="D48" s="1"/>
  <c r="C49"/>
  <c r="D49" s="1"/>
  <c r="C50"/>
  <c r="D50" s="1"/>
  <c r="C51"/>
  <c r="D51" s="1"/>
  <c r="C52"/>
  <c r="D52" s="1"/>
  <c r="C53"/>
  <c r="D53" s="1"/>
  <c r="C54"/>
  <c r="D54" s="1"/>
  <c r="C55"/>
  <c r="D55" s="1"/>
  <c r="C56"/>
  <c r="D56" s="1"/>
  <c r="C57"/>
  <c r="D57" s="1"/>
  <c r="C58"/>
  <c r="D58" s="1"/>
  <c r="C59"/>
  <c r="D59" s="1"/>
  <c r="C60"/>
  <c r="D60" s="1"/>
  <c r="C61"/>
  <c r="D61" s="1"/>
  <c r="C62"/>
  <c r="D62" s="1"/>
  <c r="C63"/>
  <c r="D63" s="1"/>
  <c r="C64"/>
  <c r="D64" s="1"/>
  <c r="C65"/>
  <c r="D65" s="1"/>
  <c r="C66"/>
  <c r="D66" s="1"/>
  <c r="C67"/>
  <c r="D67" s="1"/>
  <c r="C68"/>
  <c r="D68" s="1"/>
  <c r="C69"/>
  <c r="D69" s="1"/>
  <c r="C70"/>
  <c r="D70" s="1"/>
  <c r="C71"/>
  <c r="D71" s="1"/>
  <c r="C72"/>
  <c r="D72" s="1"/>
  <c r="C73"/>
  <c r="D73" s="1"/>
  <c r="C74"/>
  <c r="D74" s="1"/>
  <c r="C75"/>
  <c r="D75" s="1"/>
  <c r="C76"/>
  <c r="D76" s="1"/>
  <c r="C77"/>
  <c r="D77" s="1"/>
  <c r="C78"/>
  <c r="D78" s="1"/>
  <c r="C79"/>
  <c r="D79" s="1"/>
  <c r="C80"/>
  <c r="D80" s="1"/>
  <c r="C81"/>
  <c r="D81" s="1"/>
  <c r="C82"/>
  <c r="D82" s="1"/>
  <c r="C83"/>
  <c r="D83" s="1"/>
  <c r="C84"/>
  <c r="D84" s="1"/>
  <c r="C85"/>
  <c r="D85" s="1"/>
  <c r="C86"/>
  <c r="D86" s="1"/>
  <c r="C87"/>
  <c r="D87" s="1"/>
  <c r="C88"/>
  <c r="D88" s="1"/>
  <c r="C89"/>
  <c r="D89" s="1"/>
  <c r="C90"/>
  <c r="D90" s="1"/>
  <c r="C91"/>
  <c r="D91" s="1"/>
  <c r="C92"/>
  <c r="D92" s="1"/>
  <c r="C93"/>
  <c r="D93" s="1"/>
  <c r="C94"/>
  <c r="D94" s="1"/>
  <c r="C95"/>
  <c r="D95" s="1"/>
  <c r="C96"/>
  <c r="D96" s="1"/>
  <c r="C97"/>
  <c r="D97" s="1"/>
  <c r="C98"/>
  <c r="D98" s="1"/>
  <c r="C99"/>
  <c r="D99" s="1"/>
  <c r="C100"/>
  <c r="D100" s="1"/>
  <c r="C101"/>
  <c r="D101" s="1"/>
  <c r="C102"/>
  <c r="D102" s="1"/>
  <c r="C103"/>
  <c r="D103" s="1"/>
  <c r="C104"/>
  <c r="D104" s="1"/>
  <c r="C105"/>
  <c r="D105" s="1"/>
  <c r="C106"/>
  <c r="D106" s="1"/>
  <c r="C107"/>
  <c r="D107" s="1"/>
  <c r="C108"/>
  <c r="D108" s="1"/>
  <c r="C109"/>
  <c r="D109" s="1"/>
  <c r="C110"/>
  <c r="D110" s="1"/>
  <c r="C111"/>
  <c r="D111" s="1"/>
  <c r="C112"/>
  <c r="D112" s="1"/>
  <c r="C113"/>
  <c r="D113" s="1"/>
  <c r="C114"/>
  <c r="D114" s="1"/>
  <c r="C115"/>
  <c r="D115" s="1"/>
  <c r="C116"/>
  <c r="D116" s="1"/>
  <c r="C117"/>
  <c r="D117" s="1"/>
  <c r="C118"/>
  <c r="D118" s="1"/>
  <c r="C119"/>
  <c r="D119" s="1"/>
  <c r="C120"/>
  <c r="D120" s="1"/>
  <c r="C121"/>
  <c r="D121" s="1"/>
  <c r="C122"/>
  <c r="D122" s="1"/>
  <c r="C123"/>
  <c r="D123" s="1"/>
  <c r="C124"/>
  <c r="D124" s="1"/>
  <c r="C125"/>
  <c r="D125" s="1"/>
  <c r="C126"/>
  <c r="D126" s="1"/>
  <c r="C127"/>
  <c r="D127" s="1"/>
  <c r="C128"/>
  <c r="D128" s="1"/>
  <c r="C129"/>
  <c r="D129" s="1"/>
  <c r="C130"/>
  <c r="D130" s="1"/>
  <c r="C131"/>
  <c r="D131" s="1"/>
  <c r="C132"/>
  <c r="D132" s="1"/>
  <c r="C133"/>
  <c r="D133" s="1"/>
  <c r="C134"/>
  <c r="D134" s="1"/>
  <c r="C135"/>
  <c r="D135" s="1"/>
  <c r="C136"/>
  <c r="D136" s="1"/>
  <c r="C137"/>
  <c r="D137" s="1"/>
  <c r="C138"/>
  <c r="D138" s="1"/>
  <c r="C139"/>
  <c r="D139" s="1"/>
  <c r="C140"/>
  <c r="D140" s="1"/>
  <c r="C141"/>
  <c r="D141" s="1"/>
  <c r="C142"/>
  <c r="D142" s="1"/>
  <c r="C143"/>
  <c r="D143" s="1"/>
  <c r="C144"/>
  <c r="D144" s="1"/>
  <c r="C145"/>
  <c r="D145" s="1"/>
  <c r="C146"/>
  <c r="D146" s="1"/>
  <c r="C147"/>
  <c r="D147" s="1"/>
  <c r="C148"/>
  <c r="D148" s="1"/>
  <c r="C149"/>
  <c r="D149" s="1"/>
  <c r="C150"/>
  <c r="D150" s="1"/>
  <c r="C151"/>
  <c r="D151" s="1"/>
  <c r="C152"/>
  <c r="D152" s="1"/>
  <c r="C153"/>
  <c r="D153" s="1"/>
  <c r="C154"/>
  <c r="D154" s="1"/>
  <c r="C155"/>
  <c r="D155" s="1"/>
  <c r="C156"/>
  <c r="D156" s="1"/>
  <c r="C157"/>
  <c r="D157" s="1"/>
  <c r="C158"/>
  <c r="D158" s="1"/>
  <c r="C159"/>
  <c r="D159" s="1"/>
  <c r="C160"/>
  <c r="D160" s="1"/>
  <c r="C161"/>
  <c r="D161" s="1"/>
  <c r="C162"/>
  <c r="D162" s="1"/>
  <c r="C163"/>
  <c r="D163" s="1"/>
  <c r="C164"/>
  <c r="D164" s="1"/>
  <c r="C165"/>
  <c r="D165" s="1"/>
  <c r="C166"/>
  <c r="D166" s="1"/>
  <c r="C167"/>
  <c r="D167" s="1"/>
  <c r="C168"/>
  <c r="D168" s="1"/>
  <c r="C169"/>
  <c r="D169" s="1"/>
  <c r="C170"/>
  <c r="D170" s="1"/>
  <c r="C171"/>
  <c r="D171" s="1"/>
  <c r="C172"/>
  <c r="D172" s="1"/>
  <c r="C173"/>
  <c r="D173" s="1"/>
  <c r="C174"/>
  <c r="D174" s="1"/>
  <c r="C175"/>
  <c r="D175" s="1"/>
  <c r="C176"/>
  <c r="D176" s="1"/>
  <c r="C177"/>
  <c r="D177" s="1"/>
  <c r="C178"/>
  <c r="D178" s="1"/>
  <c r="C179"/>
  <c r="D179" s="1"/>
  <c r="C180"/>
  <c r="D180" s="1"/>
  <c r="C181"/>
  <c r="D181" s="1"/>
  <c r="C182"/>
  <c r="D182" s="1"/>
  <c r="C183"/>
  <c r="D183" s="1"/>
  <c r="C184"/>
  <c r="D184" s="1"/>
  <c r="C185"/>
  <c r="D185" s="1"/>
  <c r="C186"/>
  <c r="D186" s="1"/>
  <c r="C187"/>
  <c r="D187" s="1"/>
  <c r="C188"/>
  <c r="D188" s="1"/>
  <c r="C189"/>
  <c r="D189" s="1"/>
  <c r="C190"/>
  <c r="D190" s="1"/>
  <c r="C191"/>
  <c r="D191" s="1"/>
  <c r="C192"/>
  <c r="D192" s="1"/>
  <c r="C193"/>
  <c r="D193" s="1"/>
  <c r="C194"/>
  <c r="D194" s="1"/>
  <c r="C195"/>
  <c r="D195" s="1"/>
  <c r="C196"/>
  <c r="D196" s="1"/>
  <c r="C197"/>
  <c r="D197" s="1"/>
  <c r="C198"/>
  <c r="D198" s="1"/>
  <c r="C199"/>
  <c r="D199" s="1"/>
  <c r="C200"/>
  <c r="D200" s="1"/>
  <c r="C201"/>
  <c r="D201" s="1"/>
  <c r="C202"/>
  <c r="D202" s="1"/>
  <c r="C203"/>
  <c r="D203" s="1"/>
  <c r="C204"/>
  <c r="D204" s="1"/>
  <c r="C205"/>
  <c r="D205" s="1"/>
  <c r="C206"/>
  <c r="D206" s="1"/>
  <c r="C207"/>
  <c r="D207" s="1"/>
  <c r="C208"/>
  <c r="D208" s="1"/>
  <c r="C209"/>
  <c r="D209" s="1"/>
  <c r="C210"/>
  <c r="D210" s="1"/>
  <c r="C211"/>
  <c r="D211" s="1"/>
  <c r="C212"/>
  <c r="D212" s="1"/>
  <c r="C13"/>
  <c r="D13" s="1"/>
  <c r="B5" i="10"/>
  <c r="N206"/>
  <c r="M206"/>
  <c r="L206"/>
  <c r="K206"/>
  <c r="J206"/>
  <c r="I206"/>
  <c r="N205"/>
  <c r="M205"/>
  <c r="L205"/>
  <c r="K205"/>
  <c r="J205"/>
  <c r="I205"/>
  <c r="N204"/>
  <c r="M204"/>
  <c r="L204"/>
  <c r="K204"/>
  <c r="J204"/>
  <c r="I204"/>
  <c r="N203"/>
  <c r="M203"/>
  <c r="L203"/>
  <c r="K203"/>
  <c r="J203"/>
  <c r="I203"/>
  <c r="N202"/>
  <c r="M202"/>
  <c r="L202"/>
  <c r="K202"/>
  <c r="J202"/>
  <c r="I202"/>
  <c r="N201"/>
  <c r="M201"/>
  <c r="L201"/>
  <c r="K201"/>
  <c r="J201"/>
  <c r="I201"/>
  <c r="N200"/>
  <c r="M200"/>
  <c r="L200"/>
  <c r="K200"/>
  <c r="J200"/>
  <c r="I200"/>
  <c r="N199"/>
  <c r="M199"/>
  <c r="L199"/>
  <c r="K199"/>
  <c r="J199"/>
  <c r="I199"/>
  <c r="N198"/>
  <c r="M198"/>
  <c r="L198"/>
  <c r="K198"/>
  <c r="J198"/>
  <c r="I198"/>
  <c r="N197"/>
  <c r="M197"/>
  <c r="L197"/>
  <c r="K197"/>
  <c r="J197"/>
  <c r="I197"/>
  <c r="N196"/>
  <c r="M196"/>
  <c r="L196"/>
  <c r="K196"/>
  <c r="J196"/>
  <c r="I196"/>
  <c r="N195"/>
  <c r="M195"/>
  <c r="L195"/>
  <c r="K195"/>
  <c r="J195"/>
  <c r="I195"/>
  <c r="N194"/>
  <c r="M194"/>
  <c r="L194"/>
  <c r="K194"/>
  <c r="J194"/>
  <c r="I194"/>
  <c r="N193"/>
  <c r="M193"/>
  <c r="L193"/>
  <c r="K193"/>
  <c r="J193"/>
  <c r="I193"/>
  <c r="N192"/>
  <c r="M192"/>
  <c r="L192"/>
  <c r="K192"/>
  <c r="J192"/>
  <c r="I192"/>
  <c r="N191"/>
  <c r="M191"/>
  <c r="L191"/>
  <c r="K191"/>
  <c r="J191"/>
  <c r="I191"/>
  <c r="N190"/>
  <c r="M190"/>
  <c r="L190"/>
  <c r="K190"/>
  <c r="J190"/>
  <c r="I190"/>
  <c r="N189"/>
  <c r="M189"/>
  <c r="L189"/>
  <c r="K189"/>
  <c r="J189"/>
  <c r="I189"/>
  <c r="N188"/>
  <c r="M188"/>
  <c r="L188"/>
  <c r="K188"/>
  <c r="J188"/>
  <c r="I188"/>
  <c r="N187"/>
  <c r="M187"/>
  <c r="L187"/>
  <c r="K187"/>
  <c r="J187"/>
  <c r="I187"/>
  <c r="N186"/>
  <c r="M186"/>
  <c r="L186"/>
  <c r="K186"/>
  <c r="J186"/>
  <c r="I186"/>
  <c r="N185"/>
  <c r="M185"/>
  <c r="L185"/>
  <c r="K185"/>
  <c r="J185"/>
  <c r="I185"/>
  <c r="N184"/>
  <c r="M184"/>
  <c r="L184"/>
  <c r="K184"/>
  <c r="J184"/>
  <c r="I184"/>
  <c r="N183"/>
  <c r="M183"/>
  <c r="L183"/>
  <c r="K183"/>
  <c r="J183"/>
  <c r="I183"/>
  <c r="N182"/>
  <c r="M182"/>
  <c r="L182"/>
  <c r="K182"/>
  <c r="J182"/>
  <c r="I182"/>
  <c r="N181"/>
  <c r="M181"/>
  <c r="L181"/>
  <c r="K181"/>
  <c r="J181"/>
  <c r="I181"/>
  <c r="N180"/>
  <c r="M180"/>
  <c r="L180"/>
  <c r="K180"/>
  <c r="J180"/>
  <c r="I180"/>
  <c r="N179"/>
  <c r="M179"/>
  <c r="L179"/>
  <c r="K179"/>
  <c r="J179"/>
  <c r="I179"/>
  <c r="N178"/>
  <c r="M178"/>
  <c r="L178"/>
  <c r="K178"/>
  <c r="J178"/>
  <c r="I178"/>
  <c r="N177"/>
  <c r="M177"/>
  <c r="L177"/>
  <c r="K177"/>
  <c r="J177"/>
  <c r="I177"/>
  <c r="N176"/>
  <c r="M176"/>
  <c r="L176"/>
  <c r="K176"/>
  <c r="J176"/>
  <c r="I176"/>
  <c r="N175"/>
  <c r="M175"/>
  <c r="L175"/>
  <c r="K175"/>
  <c r="J175"/>
  <c r="I175"/>
  <c r="N174"/>
  <c r="M174"/>
  <c r="L174"/>
  <c r="K174"/>
  <c r="J174"/>
  <c r="I174"/>
  <c r="N173"/>
  <c r="M173"/>
  <c r="L173"/>
  <c r="K173"/>
  <c r="J173"/>
  <c r="I173"/>
  <c r="N172"/>
  <c r="M172"/>
  <c r="L172"/>
  <c r="K172"/>
  <c r="J172"/>
  <c r="I172"/>
  <c r="N171"/>
  <c r="M171"/>
  <c r="L171"/>
  <c r="K171"/>
  <c r="J171"/>
  <c r="I171"/>
  <c r="N170"/>
  <c r="M170"/>
  <c r="L170"/>
  <c r="K170"/>
  <c r="J170"/>
  <c r="I170"/>
  <c r="N169"/>
  <c r="M169"/>
  <c r="L169"/>
  <c r="K169"/>
  <c r="J169"/>
  <c r="I169"/>
  <c r="N168"/>
  <c r="M168"/>
  <c r="L168"/>
  <c r="K168"/>
  <c r="J168"/>
  <c r="I168"/>
  <c r="N167"/>
  <c r="M167"/>
  <c r="L167"/>
  <c r="K167"/>
  <c r="J167"/>
  <c r="I167"/>
  <c r="N166"/>
  <c r="M166"/>
  <c r="L166"/>
  <c r="K166"/>
  <c r="J166"/>
  <c r="I166"/>
  <c r="N165"/>
  <c r="M165"/>
  <c r="L165"/>
  <c r="K165"/>
  <c r="J165"/>
  <c r="I165"/>
  <c r="N164"/>
  <c r="M164"/>
  <c r="L164"/>
  <c r="K164"/>
  <c r="J164"/>
  <c r="I164"/>
  <c r="N163"/>
  <c r="M163"/>
  <c r="L163"/>
  <c r="K163"/>
  <c r="J163"/>
  <c r="I163"/>
  <c r="N162"/>
  <c r="M162"/>
  <c r="L162"/>
  <c r="K162"/>
  <c r="J162"/>
  <c r="I162"/>
  <c r="N161"/>
  <c r="M161"/>
  <c r="L161"/>
  <c r="K161"/>
  <c r="J161"/>
  <c r="I161"/>
  <c r="N160"/>
  <c r="M160"/>
  <c r="L160"/>
  <c r="K160"/>
  <c r="J160"/>
  <c r="I160"/>
  <c r="N159"/>
  <c r="M159"/>
  <c r="L159"/>
  <c r="K159"/>
  <c r="J159"/>
  <c r="I159"/>
  <c r="N158"/>
  <c r="M158"/>
  <c r="L158"/>
  <c r="K158"/>
  <c r="J158"/>
  <c r="I158"/>
  <c r="N157"/>
  <c r="M157"/>
  <c r="L157"/>
  <c r="K157"/>
  <c r="J157"/>
  <c r="I157"/>
  <c r="N156"/>
  <c r="M156"/>
  <c r="L156"/>
  <c r="K156"/>
  <c r="J156"/>
  <c r="I156"/>
  <c r="N155"/>
  <c r="M155"/>
  <c r="L155"/>
  <c r="K155"/>
  <c r="J155"/>
  <c r="I155"/>
  <c r="N154"/>
  <c r="M154"/>
  <c r="L154"/>
  <c r="K154"/>
  <c r="J154"/>
  <c r="I154"/>
  <c r="N153"/>
  <c r="M153"/>
  <c r="L153"/>
  <c r="K153"/>
  <c r="J153"/>
  <c r="I153"/>
  <c r="N152"/>
  <c r="M152"/>
  <c r="L152"/>
  <c r="K152"/>
  <c r="J152"/>
  <c r="I152"/>
  <c r="N151"/>
  <c r="M151"/>
  <c r="L151"/>
  <c r="K151"/>
  <c r="J151"/>
  <c r="I151"/>
  <c r="N150"/>
  <c r="M150"/>
  <c r="L150"/>
  <c r="K150"/>
  <c r="J150"/>
  <c r="I150"/>
  <c r="N149"/>
  <c r="M149"/>
  <c r="L149"/>
  <c r="K149"/>
  <c r="J149"/>
  <c r="I149"/>
  <c r="N148"/>
  <c r="M148"/>
  <c r="L148"/>
  <c r="K148"/>
  <c r="J148"/>
  <c r="I148"/>
  <c r="N147"/>
  <c r="M147"/>
  <c r="L147"/>
  <c r="K147"/>
  <c r="J147"/>
  <c r="I147"/>
  <c r="N146"/>
  <c r="M146"/>
  <c r="L146"/>
  <c r="K146"/>
  <c r="J146"/>
  <c r="I146"/>
  <c r="N145"/>
  <c r="M145"/>
  <c r="L145"/>
  <c r="K145"/>
  <c r="J145"/>
  <c r="I145"/>
  <c r="N144"/>
  <c r="M144"/>
  <c r="L144"/>
  <c r="K144"/>
  <c r="J144"/>
  <c r="I144"/>
  <c r="N143"/>
  <c r="M143"/>
  <c r="L143"/>
  <c r="K143"/>
  <c r="J143"/>
  <c r="I143"/>
  <c r="N142"/>
  <c r="M142"/>
  <c r="L142"/>
  <c r="K142"/>
  <c r="J142"/>
  <c r="I142"/>
  <c r="N141"/>
  <c r="M141"/>
  <c r="L141"/>
  <c r="K141"/>
  <c r="J141"/>
  <c r="I141"/>
  <c r="N140"/>
  <c r="M140"/>
  <c r="L140"/>
  <c r="K140"/>
  <c r="J140"/>
  <c r="I140"/>
  <c r="N139"/>
  <c r="M139"/>
  <c r="L139"/>
  <c r="K139"/>
  <c r="J139"/>
  <c r="I139"/>
  <c r="N138"/>
  <c r="M138"/>
  <c r="L138"/>
  <c r="K138"/>
  <c r="J138"/>
  <c r="I138"/>
  <c r="N137"/>
  <c r="M137"/>
  <c r="L137"/>
  <c r="K137"/>
  <c r="J137"/>
  <c r="I137"/>
  <c r="N136"/>
  <c r="M136"/>
  <c r="L136"/>
  <c r="K136"/>
  <c r="J136"/>
  <c r="I136"/>
  <c r="N135"/>
  <c r="M135"/>
  <c r="L135"/>
  <c r="K135"/>
  <c r="J135"/>
  <c r="I135"/>
  <c r="N134"/>
  <c r="M134"/>
  <c r="L134"/>
  <c r="K134"/>
  <c r="J134"/>
  <c r="I134"/>
  <c r="N133"/>
  <c r="M133"/>
  <c r="L133"/>
  <c r="K133"/>
  <c r="J133"/>
  <c r="I133"/>
  <c r="N132"/>
  <c r="M132"/>
  <c r="L132"/>
  <c r="K132"/>
  <c r="J132"/>
  <c r="I132"/>
  <c r="N131"/>
  <c r="M131"/>
  <c r="L131"/>
  <c r="K131"/>
  <c r="J131"/>
  <c r="I131"/>
  <c r="N130"/>
  <c r="M130"/>
  <c r="L130"/>
  <c r="K130"/>
  <c r="J130"/>
  <c r="I130"/>
  <c r="N129"/>
  <c r="M129"/>
  <c r="L129"/>
  <c r="K129"/>
  <c r="J129"/>
  <c r="I129"/>
  <c r="N128"/>
  <c r="M128"/>
  <c r="L128"/>
  <c r="K128"/>
  <c r="J128"/>
  <c r="I128"/>
  <c r="N127"/>
  <c r="M127"/>
  <c r="L127"/>
  <c r="K127"/>
  <c r="J127"/>
  <c r="I127"/>
  <c r="N126"/>
  <c r="M126"/>
  <c r="L126"/>
  <c r="K126"/>
  <c r="J126"/>
  <c r="I126"/>
  <c r="N125"/>
  <c r="M125"/>
  <c r="L125"/>
  <c r="K125"/>
  <c r="J125"/>
  <c r="I125"/>
  <c r="N124"/>
  <c r="M124"/>
  <c r="L124"/>
  <c r="K124"/>
  <c r="J124"/>
  <c r="I124"/>
  <c r="N123"/>
  <c r="M123"/>
  <c r="L123"/>
  <c r="K123"/>
  <c r="J123"/>
  <c r="I123"/>
  <c r="N122"/>
  <c r="M122"/>
  <c r="L122"/>
  <c r="K122"/>
  <c r="J122"/>
  <c r="I122"/>
  <c r="N121"/>
  <c r="M121"/>
  <c r="L121"/>
  <c r="K121"/>
  <c r="J121"/>
  <c r="I121"/>
  <c r="N120"/>
  <c r="M120"/>
  <c r="L120"/>
  <c r="K120"/>
  <c r="J120"/>
  <c r="I120"/>
  <c r="N119"/>
  <c r="M119"/>
  <c r="L119"/>
  <c r="K119"/>
  <c r="J119"/>
  <c r="I119"/>
  <c r="N118"/>
  <c r="M118"/>
  <c r="L118"/>
  <c r="K118"/>
  <c r="J118"/>
  <c r="I118"/>
  <c r="N117"/>
  <c r="M117"/>
  <c r="L117"/>
  <c r="K117"/>
  <c r="J117"/>
  <c r="I117"/>
  <c r="N116"/>
  <c r="M116"/>
  <c r="L116"/>
  <c r="K116"/>
  <c r="J116"/>
  <c r="I116"/>
  <c r="N115"/>
  <c r="M115"/>
  <c r="L115"/>
  <c r="K115"/>
  <c r="J115"/>
  <c r="I115"/>
  <c r="N114"/>
  <c r="M114"/>
  <c r="L114"/>
  <c r="K114"/>
  <c r="J114"/>
  <c r="I114"/>
  <c r="N113"/>
  <c r="M113"/>
  <c r="L113"/>
  <c r="K113"/>
  <c r="J113"/>
  <c r="I113"/>
  <c r="N112"/>
  <c r="M112"/>
  <c r="L112"/>
  <c r="K112"/>
  <c r="J112"/>
  <c r="I112"/>
  <c r="N111"/>
  <c r="M111"/>
  <c r="L111"/>
  <c r="K111"/>
  <c r="J111"/>
  <c r="I111"/>
  <c r="N110"/>
  <c r="M110"/>
  <c r="L110"/>
  <c r="K110"/>
  <c r="J110"/>
  <c r="I110"/>
  <c r="N109"/>
  <c r="M109"/>
  <c r="L109"/>
  <c r="K109"/>
  <c r="J109"/>
  <c r="I109"/>
  <c r="N108"/>
  <c r="M108"/>
  <c r="L108"/>
  <c r="K108"/>
  <c r="J108"/>
  <c r="I108"/>
  <c r="N107"/>
  <c r="M107"/>
  <c r="L107"/>
  <c r="K107"/>
  <c r="J107"/>
  <c r="I107"/>
  <c r="N106"/>
  <c r="M106"/>
  <c r="L106"/>
  <c r="K106"/>
  <c r="J106"/>
  <c r="I106"/>
  <c r="N105"/>
  <c r="M105"/>
  <c r="L105"/>
  <c r="K105"/>
  <c r="J105"/>
  <c r="I105"/>
  <c r="N104"/>
  <c r="M104"/>
  <c r="L104"/>
  <c r="K104"/>
  <c r="J104"/>
  <c r="I104"/>
  <c r="N103"/>
  <c r="M103"/>
  <c r="L103"/>
  <c r="K103"/>
  <c r="J103"/>
  <c r="I103"/>
  <c r="N102"/>
  <c r="M102"/>
  <c r="L102"/>
  <c r="K102"/>
  <c r="J102"/>
  <c r="I102"/>
  <c r="N101"/>
  <c r="M101"/>
  <c r="L101"/>
  <c r="K101"/>
  <c r="J101"/>
  <c r="I101"/>
  <c r="N100"/>
  <c r="M100"/>
  <c r="L100"/>
  <c r="K100"/>
  <c r="J100"/>
  <c r="I100"/>
  <c r="N99"/>
  <c r="M99"/>
  <c r="L99"/>
  <c r="K99"/>
  <c r="J99"/>
  <c r="I99"/>
  <c r="N98"/>
  <c r="M98"/>
  <c r="L98"/>
  <c r="K98"/>
  <c r="J98"/>
  <c r="I98"/>
  <c r="N97"/>
  <c r="M97"/>
  <c r="L97"/>
  <c r="K97"/>
  <c r="J97"/>
  <c r="I97"/>
  <c r="N96"/>
  <c r="M96"/>
  <c r="L96"/>
  <c r="K96"/>
  <c r="J96"/>
  <c r="I96"/>
  <c r="N95"/>
  <c r="M95"/>
  <c r="L95"/>
  <c r="K95"/>
  <c r="J95"/>
  <c r="I95"/>
  <c r="N94"/>
  <c r="M94"/>
  <c r="L94"/>
  <c r="K94"/>
  <c r="J94"/>
  <c r="I94"/>
  <c r="N93"/>
  <c r="M93"/>
  <c r="L93"/>
  <c r="K93"/>
  <c r="J93"/>
  <c r="I93"/>
  <c r="N92"/>
  <c r="M92"/>
  <c r="L92"/>
  <c r="K92"/>
  <c r="J92"/>
  <c r="I92"/>
  <c r="N91"/>
  <c r="M91"/>
  <c r="L91"/>
  <c r="K91"/>
  <c r="J91"/>
  <c r="I91"/>
  <c r="N90"/>
  <c r="M90"/>
  <c r="L90"/>
  <c r="K90"/>
  <c r="J90"/>
  <c r="I90"/>
  <c r="N89"/>
  <c r="M89"/>
  <c r="L89"/>
  <c r="K89"/>
  <c r="J89"/>
  <c r="I89"/>
  <c r="N88"/>
  <c r="M88"/>
  <c r="L88"/>
  <c r="K88"/>
  <c r="J88"/>
  <c r="I88"/>
  <c r="N87"/>
  <c r="M87"/>
  <c r="L87"/>
  <c r="K87"/>
  <c r="J87"/>
  <c r="I87"/>
  <c r="N86"/>
  <c r="M86"/>
  <c r="L86"/>
  <c r="K86"/>
  <c r="J86"/>
  <c r="I86"/>
  <c r="N85"/>
  <c r="M85"/>
  <c r="L85"/>
  <c r="K85"/>
  <c r="J85"/>
  <c r="I85"/>
  <c r="N84"/>
  <c r="M84"/>
  <c r="L84"/>
  <c r="K84"/>
  <c r="J84"/>
  <c r="I84"/>
  <c r="N83"/>
  <c r="M83"/>
  <c r="L83"/>
  <c r="K83"/>
  <c r="J83"/>
  <c r="I83"/>
  <c r="N82"/>
  <c r="M82"/>
  <c r="L82"/>
  <c r="K82"/>
  <c r="J82"/>
  <c r="I82"/>
  <c r="N81"/>
  <c r="M81"/>
  <c r="L81"/>
  <c r="K81"/>
  <c r="J81"/>
  <c r="I81"/>
  <c r="N80"/>
  <c r="M80"/>
  <c r="L80"/>
  <c r="K80"/>
  <c r="J80"/>
  <c r="I80"/>
  <c r="N79"/>
  <c r="M79"/>
  <c r="L79"/>
  <c r="K79"/>
  <c r="J79"/>
  <c r="I79"/>
  <c r="N78"/>
  <c r="M78"/>
  <c r="L78"/>
  <c r="K78"/>
  <c r="J78"/>
  <c r="I78"/>
  <c r="N77"/>
  <c r="M77"/>
  <c r="L77"/>
  <c r="K77"/>
  <c r="J77"/>
  <c r="I77"/>
  <c r="N76"/>
  <c r="M76"/>
  <c r="L76"/>
  <c r="K76"/>
  <c r="J76"/>
  <c r="I76"/>
  <c r="N75"/>
  <c r="M75"/>
  <c r="L75"/>
  <c r="K75"/>
  <c r="J75"/>
  <c r="I75"/>
  <c r="N74"/>
  <c r="M74"/>
  <c r="L74"/>
  <c r="K74"/>
  <c r="J74"/>
  <c r="I74"/>
  <c r="N73"/>
  <c r="M73"/>
  <c r="L73"/>
  <c r="K73"/>
  <c r="J73"/>
  <c r="I73"/>
  <c r="N72"/>
  <c r="M72"/>
  <c r="L72"/>
  <c r="K72"/>
  <c r="J72"/>
  <c r="I72"/>
  <c r="N71"/>
  <c r="M71"/>
  <c r="L71"/>
  <c r="K71"/>
  <c r="J71"/>
  <c r="I71"/>
  <c r="N70"/>
  <c r="M70"/>
  <c r="L70"/>
  <c r="K70"/>
  <c r="J70"/>
  <c r="I70"/>
  <c r="N69"/>
  <c r="M69"/>
  <c r="L69"/>
  <c r="K69"/>
  <c r="J69"/>
  <c r="I69"/>
  <c r="N68"/>
  <c r="M68"/>
  <c r="L68"/>
  <c r="K68"/>
  <c r="J68"/>
  <c r="I68"/>
  <c r="N67"/>
  <c r="M67"/>
  <c r="L67"/>
  <c r="K67"/>
  <c r="J67"/>
  <c r="I67"/>
  <c r="N66"/>
  <c r="M66"/>
  <c r="L66"/>
  <c r="K66"/>
  <c r="J66"/>
  <c r="I66"/>
  <c r="N65"/>
  <c r="M65"/>
  <c r="L65"/>
  <c r="K65"/>
  <c r="J65"/>
  <c r="I65"/>
  <c r="N64"/>
  <c r="M64"/>
  <c r="L64"/>
  <c r="K64"/>
  <c r="J64"/>
  <c r="I64"/>
  <c r="N63"/>
  <c r="M63"/>
  <c r="L63"/>
  <c r="K63"/>
  <c r="J63"/>
  <c r="I63"/>
  <c r="N62"/>
  <c r="M62"/>
  <c r="L62"/>
  <c r="K62"/>
  <c r="J62"/>
  <c r="I62"/>
  <c r="N61"/>
  <c r="M61"/>
  <c r="L61"/>
  <c r="K61"/>
  <c r="J61"/>
  <c r="I61"/>
  <c r="N60"/>
  <c r="M60"/>
  <c r="L60"/>
  <c r="K60"/>
  <c r="J60"/>
  <c r="I60"/>
  <c r="N59"/>
  <c r="M59"/>
  <c r="L59"/>
  <c r="K59"/>
  <c r="J59"/>
  <c r="I59"/>
  <c r="N58"/>
  <c r="M58"/>
  <c r="L58"/>
  <c r="K58"/>
  <c r="J58"/>
  <c r="I58"/>
  <c r="N57"/>
  <c r="M57"/>
  <c r="L57"/>
  <c r="K57"/>
  <c r="J57"/>
  <c r="I57"/>
  <c r="N56"/>
  <c r="M56"/>
  <c r="L56"/>
  <c r="K56"/>
  <c r="J56"/>
  <c r="I56"/>
  <c r="N55"/>
  <c r="M55"/>
  <c r="L55"/>
  <c r="K55"/>
  <c r="J55"/>
  <c r="I55"/>
  <c r="N54"/>
  <c r="M54"/>
  <c r="L54"/>
  <c r="K54"/>
  <c r="J54"/>
  <c r="I54"/>
  <c r="N53"/>
  <c r="M53"/>
  <c r="L53"/>
  <c r="K53"/>
  <c r="J53"/>
  <c r="I53"/>
  <c r="N52"/>
  <c r="M52"/>
  <c r="L52"/>
  <c r="K52"/>
  <c r="J52"/>
  <c r="I52"/>
  <c r="N51"/>
  <c r="M51"/>
  <c r="L51"/>
  <c r="K51"/>
  <c r="J51"/>
  <c r="I51"/>
  <c r="N50"/>
  <c r="M50"/>
  <c r="L50"/>
  <c r="K50"/>
  <c r="J50"/>
  <c r="I50"/>
  <c r="N49"/>
  <c r="M49"/>
  <c r="L49"/>
  <c r="K49"/>
  <c r="J49"/>
  <c r="I49"/>
  <c r="N48"/>
  <c r="M48"/>
  <c r="L48"/>
  <c r="K48"/>
  <c r="J48"/>
  <c r="I48"/>
  <c r="N47"/>
  <c r="M47"/>
  <c r="L47"/>
  <c r="K47"/>
  <c r="J47"/>
  <c r="I47"/>
  <c r="N46"/>
  <c r="M46"/>
  <c r="L46"/>
  <c r="K46"/>
  <c r="J46"/>
  <c r="I46"/>
  <c r="N45"/>
  <c r="M45"/>
  <c r="L45"/>
  <c r="K45"/>
  <c r="J45"/>
  <c r="I45"/>
  <c r="N44"/>
  <c r="M44"/>
  <c r="L44"/>
  <c r="K44"/>
  <c r="J44"/>
  <c r="I44"/>
  <c r="N43"/>
  <c r="M43"/>
  <c r="L43"/>
  <c r="K43"/>
  <c r="J43"/>
  <c r="I43"/>
  <c r="N42"/>
  <c r="M42"/>
  <c r="L42"/>
  <c r="K42"/>
  <c r="J42"/>
  <c r="I42"/>
  <c r="N41"/>
  <c r="M41"/>
  <c r="L41"/>
  <c r="K41"/>
  <c r="J41"/>
  <c r="I41"/>
  <c r="N40"/>
  <c r="M40"/>
  <c r="L40"/>
  <c r="K40"/>
  <c r="J40"/>
  <c r="I40"/>
  <c r="N39"/>
  <c r="M39"/>
  <c r="L39"/>
  <c r="K39"/>
  <c r="J39"/>
  <c r="I39"/>
  <c r="N38"/>
  <c r="M38"/>
  <c r="L38"/>
  <c r="K38"/>
  <c r="J38"/>
  <c r="I38"/>
  <c r="N37"/>
  <c r="M37"/>
  <c r="L37"/>
  <c r="K37"/>
  <c r="J37"/>
  <c r="I37"/>
  <c r="N36"/>
  <c r="M36"/>
  <c r="L36"/>
  <c r="K36"/>
  <c r="J36"/>
  <c r="I36"/>
  <c r="N35"/>
  <c r="M35"/>
  <c r="L35"/>
  <c r="K35"/>
  <c r="J35"/>
  <c r="I35"/>
  <c r="N34"/>
  <c r="M34"/>
  <c r="L34"/>
  <c r="K34"/>
  <c r="J34"/>
  <c r="I34"/>
  <c r="N33"/>
  <c r="M33"/>
  <c r="L33"/>
  <c r="K33"/>
  <c r="J33"/>
  <c r="I33"/>
  <c r="N32"/>
  <c r="M32"/>
  <c r="L32"/>
  <c r="K32"/>
  <c r="J32"/>
  <c r="I32"/>
  <c r="N31"/>
  <c r="M31"/>
  <c r="L31"/>
  <c r="K31"/>
  <c r="J31"/>
  <c r="I31"/>
  <c r="N30"/>
  <c r="M30"/>
  <c r="L30"/>
  <c r="K30"/>
  <c r="J30"/>
  <c r="I30"/>
  <c r="N29"/>
  <c r="M29"/>
  <c r="L29"/>
  <c r="K29"/>
  <c r="J29"/>
  <c r="I29"/>
  <c r="N28"/>
  <c r="M28"/>
  <c r="L28"/>
  <c r="K28"/>
  <c r="J28"/>
  <c r="I28"/>
  <c r="N27"/>
  <c r="M27"/>
  <c r="L27"/>
  <c r="K27"/>
  <c r="J27"/>
  <c r="I27"/>
  <c r="N26"/>
  <c r="M26"/>
  <c r="L26"/>
  <c r="K26"/>
  <c r="J26"/>
  <c r="I26"/>
  <c r="N25"/>
  <c r="M25"/>
  <c r="L25"/>
  <c r="K25"/>
  <c r="J25"/>
  <c r="I25"/>
  <c r="N24"/>
  <c r="M24"/>
  <c r="L24"/>
  <c r="K24"/>
  <c r="J24"/>
  <c r="I24"/>
  <c r="N23"/>
  <c r="M23"/>
  <c r="L23"/>
  <c r="K23"/>
  <c r="J23"/>
  <c r="I23"/>
  <c r="N22"/>
  <c r="M22"/>
  <c r="L22"/>
  <c r="K22"/>
  <c r="J22"/>
  <c r="I22"/>
  <c r="N21"/>
  <c r="M21"/>
  <c r="L21"/>
  <c r="K21"/>
  <c r="J21"/>
  <c r="I21"/>
  <c r="N20"/>
  <c r="M20"/>
  <c r="L20"/>
  <c r="K20"/>
  <c r="J20"/>
  <c r="I20"/>
  <c r="N19"/>
  <c r="M19"/>
  <c r="L19"/>
  <c r="K19"/>
  <c r="J19"/>
  <c r="I19"/>
  <c r="N18"/>
  <c r="M18"/>
  <c r="L18"/>
  <c r="K18"/>
  <c r="J18"/>
  <c r="I18"/>
  <c r="N17"/>
  <c r="M17"/>
  <c r="L17"/>
  <c r="K17"/>
  <c r="J17"/>
  <c r="I17"/>
  <c r="N16"/>
  <c r="M16"/>
  <c r="L16"/>
  <c r="K16"/>
  <c r="J16"/>
  <c r="I16"/>
  <c r="N15"/>
  <c r="M15"/>
  <c r="L15"/>
  <c r="K15"/>
  <c r="J15"/>
  <c r="I15"/>
  <c r="N14"/>
  <c r="M14"/>
  <c r="L14"/>
  <c r="K14"/>
  <c r="J14"/>
  <c r="I14"/>
  <c r="N13"/>
  <c r="M13"/>
  <c r="L13"/>
  <c r="K13"/>
  <c r="J13"/>
  <c r="I13"/>
  <c r="N12"/>
  <c r="M12"/>
  <c r="L12"/>
  <c r="K12"/>
  <c r="J12"/>
  <c r="I12"/>
  <c r="N11"/>
  <c r="M11"/>
  <c r="L11"/>
  <c r="K11"/>
  <c r="J11"/>
  <c r="I11"/>
  <c r="N10"/>
  <c r="M10"/>
  <c r="L10"/>
  <c r="K10"/>
  <c r="J10"/>
  <c r="I10"/>
  <c r="N9"/>
  <c r="M9"/>
  <c r="L9"/>
  <c r="K9"/>
  <c r="J9"/>
  <c r="I9"/>
  <c r="N8"/>
  <c r="M8"/>
  <c r="L8"/>
  <c r="K8"/>
  <c r="J8"/>
  <c r="I8"/>
  <c r="N7"/>
  <c r="M7"/>
  <c r="L7"/>
  <c r="K7"/>
  <c r="J7"/>
  <c r="I7"/>
  <c r="J71" i="8" l="1"/>
  <c r="K70"/>
  <c r="G71"/>
  <c r="H70"/>
  <c r="D70"/>
  <c r="E70" s="1"/>
  <c r="S2" i="12"/>
  <c r="S4"/>
  <c r="S6"/>
  <c r="S8"/>
  <c r="S10"/>
  <c r="S12"/>
  <c r="S14"/>
  <c r="S16"/>
  <c r="S1"/>
  <c r="S3"/>
  <c r="S5"/>
  <c r="S7"/>
  <c r="S9"/>
  <c r="S11"/>
  <c r="S13"/>
  <c r="S15"/>
  <c r="S17"/>
  <c r="L16" i="11" a="1"/>
  <c r="L17" s="1"/>
  <c r="Y32" i="1"/>
  <c r="AA31"/>
  <c r="F166" i="11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1"/>
  <c r="F120"/>
  <c r="F122"/>
  <c r="F119"/>
  <c r="F118"/>
  <c r="F117"/>
  <c r="F116"/>
  <c r="F193"/>
  <c r="F185"/>
  <c r="F181"/>
  <c r="F177"/>
  <c r="F176"/>
  <c r="F175"/>
  <c r="F174"/>
  <c r="F173"/>
  <c r="F172"/>
  <c r="F171"/>
  <c r="F170"/>
  <c r="F169"/>
  <c r="F168"/>
  <c r="F167"/>
  <c r="F88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206"/>
  <c r="F205"/>
  <c r="F204"/>
  <c r="F203"/>
  <c r="F202"/>
  <c r="F201"/>
  <c r="F200"/>
  <c r="F199"/>
  <c r="F198"/>
  <c r="F197"/>
  <c r="F195"/>
  <c r="F194"/>
  <c r="F189"/>
  <c r="F187"/>
  <c r="F186"/>
  <c r="F208"/>
  <c r="F207"/>
  <c r="F191"/>
  <c r="F190"/>
  <c r="F183"/>
  <c r="F182"/>
  <c r="F209"/>
  <c r="F196"/>
  <c r="F192"/>
  <c r="F188"/>
  <c r="F184"/>
  <c r="F180"/>
  <c r="F179"/>
  <c r="F178"/>
  <c r="F211"/>
  <c r="F210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212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O7" i="10"/>
  <c r="P7" s="1"/>
  <c r="O8"/>
  <c r="P8" s="1"/>
  <c r="O9"/>
  <c r="P9" s="1"/>
  <c r="O10"/>
  <c r="P10" s="1"/>
  <c r="O11"/>
  <c r="P11" s="1"/>
  <c r="O12"/>
  <c r="P12" s="1"/>
  <c r="O13"/>
  <c r="P13" s="1"/>
  <c r="O14"/>
  <c r="P14" s="1"/>
  <c r="O15"/>
  <c r="P15" s="1"/>
  <c r="O16"/>
  <c r="P16" s="1"/>
  <c r="O18"/>
  <c r="P18" s="1"/>
  <c r="O19"/>
  <c r="P19" s="1"/>
  <c r="O20"/>
  <c r="P20" s="1"/>
  <c r="O21"/>
  <c r="P21" s="1"/>
  <c r="O23"/>
  <c r="P23" s="1"/>
  <c r="O24"/>
  <c r="P24" s="1"/>
  <c r="O25"/>
  <c r="P25" s="1"/>
  <c r="O26"/>
  <c r="P26" s="1"/>
  <c r="O27"/>
  <c r="P27" s="1"/>
  <c r="O29"/>
  <c r="P29" s="1"/>
  <c r="O30"/>
  <c r="P30" s="1"/>
  <c r="O31"/>
  <c r="P31" s="1"/>
  <c r="O32"/>
  <c r="P32" s="1"/>
  <c r="O33"/>
  <c r="P33" s="1"/>
  <c r="O34"/>
  <c r="P34" s="1"/>
  <c r="O35"/>
  <c r="P35" s="1"/>
  <c r="O36"/>
  <c r="P36" s="1"/>
  <c r="O37"/>
  <c r="P37" s="1"/>
  <c r="O38"/>
  <c r="P38" s="1"/>
  <c r="O39"/>
  <c r="P39" s="1"/>
  <c r="O40"/>
  <c r="P40" s="1"/>
  <c r="O41"/>
  <c r="P41" s="1"/>
  <c r="O42"/>
  <c r="P42" s="1"/>
  <c r="O43"/>
  <c r="P43" s="1"/>
  <c r="O44"/>
  <c r="P44" s="1"/>
  <c r="O48"/>
  <c r="P48" s="1"/>
  <c r="O49"/>
  <c r="P49" s="1"/>
  <c r="O50"/>
  <c r="P50" s="1"/>
  <c r="O51"/>
  <c r="P51" s="1"/>
  <c r="O52"/>
  <c r="P52" s="1"/>
  <c r="O53"/>
  <c r="P53" s="1"/>
  <c r="O55"/>
  <c r="P55" s="1"/>
  <c r="O56"/>
  <c r="P56" s="1"/>
  <c r="O57"/>
  <c r="P57" s="1"/>
  <c r="O58"/>
  <c r="P58" s="1"/>
  <c r="O59"/>
  <c r="P59" s="1"/>
  <c r="O60"/>
  <c r="P60" s="1"/>
  <c r="O22"/>
  <c r="P22" s="1"/>
  <c r="O61"/>
  <c r="P61" s="1"/>
  <c r="O62"/>
  <c r="P62" s="1"/>
  <c r="O63"/>
  <c r="P63" s="1"/>
  <c r="O64"/>
  <c r="P64" s="1"/>
  <c r="O65"/>
  <c r="P65" s="1"/>
  <c r="O66"/>
  <c r="P66" s="1"/>
  <c r="O67"/>
  <c r="P67" s="1"/>
  <c r="O68"/>
  <c r="P68" s="1"/>
  <c r="O69"/>
  <c r="P69" s="1"/>
  <c r="O70"/>
  <c r="P70" s="1"/>
  <c r="O71"/>
  <c r="P71" s="1"/>
  <c r="O72"/>
  <c r="P72" s="1"/>
  <c r="O73"/>
  <c r="P73" s="1"/>
  <c r="O74"/>
  <c r="P74" s="1"/>
  <c r="O75"/>
  <c r="P75" s="1"/>
  <c r="O76"/>
  <c r="P76" s="1"/>
  <c r="O77"/>
  <c r="P77" s="1"/>
  <c r="O78"/>
  <c r="P78" s="1"/>
  <c r="O79"/>
  <c r="P79" s="1"/>
  <c r="O80"/>
  <c r="P80" s="1"/>
  <c r="O81"/>
  <c r="P81" s="1"/>
  <c r="O82"/>
  <c r="P82" s="1"/>
  <c r="O83"/>
  <c r="P83" s="1"/>
  <c r="O84"/>
  <c r="P84" s="1"/>
  <c r="O85"/>
  <c r="P85" s="1"/>
  <c r="O86"/>
  <c r="P86" s="1"/>
  <c r="O87"/>
  <c r="P87" s="1"/>
  <c r="O88"/>
  <c r="P88" s="1"/>
  <c r="O89"/>
  <c r="P89" s="1"/>
  <c r="O90"/>
  <c r="P90" s="1"/>
  <c r="O91"/>
  <c r="P91" s="1"/>
  <c r="O92"/>
  <c r="P92" s="1"/>
  <c r="O93"/>
  <c r="P93" s="1"/>
  <c r="O94"/>
  <c r="P94" s="1"/>
  <c r="O95"/>
  <c r="P95" s="1"/>
  <c r="O96"/>
  <c r="P96" s="1"/>
  <c r="O97"/>
  <c r="P97" s="1"/>
  <c r="O105"/>
  <c r="P105" s="1"/>
  <c r="O106"/>
  <c r="P106" s="1"/>
  <c r="O107"/>
  <c r="P107" s="1"/>
  <c r="O108"/>
  <c r="P108" s="1"/>
  <c r="O109"/>
  <c r="P109" s="1"/>
  <c r="O110"/>
  <c r="P110" s="1"/>
  <c r="O111"/>
  <c r="P111" s="1"/>
  <c r="O98"/>
  <c r="P98" s="1"/>
  <c r="O99"/>
  <c r="P99" s="1"/>
  <c r="O100"/>
  <c r="P100" s="1"/>
  <c r="O101"/>
  <c r="P101" s="1"/>
  <c r="O102"/>
  <c r="P102" s="1"/>
  <c r="O103"/>
  <c r="P103" s="1"/>
  <c r="O104"/>
  <c r="P104" s="1"/>
  <c r="O112"/>
  <c r="P112" s="1"/>
  <c r="O113"/>
  <c r="P113" s="1"/>
  <c r="O114"/>
  <c r="P114" s="1"/>
  <c r="O115"/>
  <c r="P115" s="1"/>
  <c r="O116"/>
  <c r="P116" s="1"/>
  <c r="O117"/>
  <c r="P117" s="1"/>
  <c r="O118"/>
  <c r="P118" s="1"/>
  <c r="O119"/>
  <c r="P119" s="1"/>
  <c r="O120"/>
  <c r="P120" s="1"/>
  <c r="O121"/>
  <c r="P121" s="1"/>
  <c r="O122"/>
  <c r="P122" s="1"/>
  <c r="O123"/>
  <c r="P123" s="1"/>
  <c r="O124"/>
  <c r="P124" s="1"/>
  <c r="O125"/>
  <c r="P125" s="1"/>
  <c r="O126"/>
  <c r="P126" s="1"/>
  <c r="O127"/>
  <c r="P127" s="1"/>
  <c r="O128"/>
  <c r="P128" s="1"/>
  <c r="O129"/>
  <c r="P129" s="1"/>
  <c r="O130"/>
  <c r="P130" s="1"/>
  <c r="O131"/>
  <c r="P131" s="1"/>
  <c r="O132"/>
  <c r="P132" s="1"/>
  <c r="O17"/>
  <c r="P17" s="1"/>
  <c r="O28"/>
  <c r="P28" s="1"/>
  <c r="O133"/>
  <c r="P133" s="1"/>
  <c r="O134"/>
  <c r="P134" s="1"/>
  <c r="O135"/>
  <c r="P135" s="1"/>
  <c r="O136"/>
  <c r="P136" s="1"/>
  <c r="O137"/>
  <c r="P137" s="1"/>
  <c r="O138"/>
  <c r="P138" s="1"/>
  <c r="O139"/>
  <c r="P139" s="1"/>
  <c r="O140"/>
  <c r="P140" s="1"/>
  <c r="O141"/>
  <c r="P141" s="1"/>
  <c r="O142"/>
  <c r="P142" s="1"/>
  <c r="O143"/>
  <c r="P143" s="1"/>
  <c r="O144"/>
  <c r="P144" s="1"/>
  <c r="O145"/>
  <c r="P145" s="1"/>
  <c r="O146"/>
  <c r="P146" s="1"/>
  <c r="O147"/>
  <c r="P147" s="1"/>
  <c r="O148"/>
  <c r="P148" s="1"/>
  <c r="O149"/>
  <c r="P149" s="1"/>
  <c r="O150"/>
  <c r="P150" s="1"/>
  <c r="O151"/>
  <c r="P151" s="1"/>
  <c r="O152"/>
  <c r="P152" s="1"/>
  <c r="O153"/>
  <c r="P153" s="1"/>
  <c r="O154"/>
  <c r="P154" s="1"/>
  <c r="O155"/>
  <c r="P155" s="1"/>
  <c r="O156"/>
  <c r="P156" s="1"/>
  <c r="O157"/>
  <c r="P157" s="1"/>
  <c r="O158"/>
  <c r="P158" s="1"/>
  <c r="O159"/>
  <c r="P159" s="1"/>
  <c r="O160"/>
  <c r="P160" s="1"/>
  <c r="O161"/>
  <c r="P161" s="1"/>
  <c r="O162"/>
  <c r="P162" s="1"/>
  <c r="O163"/>
  <c r="P163" s="1"/>
  <c r="O164"/>
  <c r="P164" s="1"/>
  <c r="O54"/>
  <c r="P54" s="1"/>
  <c r="O182"/>
  <c r="P182" s="1"/>
  <c r="O183"/>
  <c r="P183" s="1"/>
  <c r="O184"/>
  <c r="P184" s="1"/>
  <c r="O185"/>
  <c r="P185" s="1"/>
  <c r="O186"/>
  <c r="P186" s="1"/>
  <c r="O187"/>
  <c r="P187" s="1"/>
  <c r="O188"/>
  <c r="P188" s="1"/>
  <c r="O189"/>
  <c r="P189" s="1"/>
  <c r="O190"/>
  <c r="P190" s="1"/>
  <c r="O191"/>
  <c r="P191" s="1"/>
  <c r="O192"/>
  <c r="P192" s="1"/>
  <c r="O193"/>
  <c r="P193" s="1"/>
  <c r="O194"/>
  <c r="P194" s="1"/>
  <c r="O195"/>
  <c r="P195" s="1"/>
  <c r="O196"/>
  <c r="P196" s="1"/>
  <c r="O197"/>
  <c r="P197" s="1"/>
  <c r="O198"/>
  <c r="P198" s="1"/>
  <c r="O199"/>
  <c r="P199" s="1"/>
  <c r="O200"/>
  <c r="P200" s="1"/>
  <c r="O201"/>
  <c r="P201" s="1"/>
  <c r="O202"/>
  <c r="P202" s="1"/>
  <c r="O203"/>
  <c r="P203" s="1"/>
  <c r="O204"/>
  <c r="P204" s="1"/>
  <c r="O205"/>
  <c r="P205" s="1"/>
  <c r="O206"/>
  <c r="P206" s="1"/>
  <c r="O45"/>
  <c r="P45" s="1"/>
  <c r="O46"/>
  <c r="P46" s="1"/>
  <c r="O47"/>
  <c r="P47" s="1"/>
  <c r="O165"/>
  <c r="P165" s="1"/>
  <c r="O166"/>
  <c r="P166" s="1"/>
  <c r="O167"/>
  <c r="P167" s="1"/>
  <c r="O168"/>
  <c r="P168" s="1"/>
  <c r="O169"/>
  <c r="P169" s="1"/>
  <c r="O170"/>
  <c r="P170" s="1"/>
  <c r="O171"/>
  <c r="P171" s="1"/>
  <c r="O172"/>
  <c r="P172" s="1"/>
  <c r="O173"/>
  <c r="P173" s="1"/>
  <c r="O174"/>
  <c r="P174" s="1"/>
  <c r="O175"/>
  <c r="P175" s="1"/>
  <c r="O176"/>
  <c r="P176" s="1"/>
  <c r="O177"/>
  <c r="P177" s="1"/>
  <c r="O178"/>
  <c r="P178" s="1"/>
  <c r="O179"/>
  <c r="P179" s="1"/>
  <c r="O180"/>
  <c r="P180" s="1"/>
  <c r="O181"/>
  <c r="P181" s="1"/>
  <c r="M13" i="9"/>
  <c r="M12"/>
  <c r="M11"/>
  <c r="M10"/>
  <c r="M9"/>
  <c r="M8"/>
  <c r="M7"/>
  <c r="M6"/>
  <c r="J72" i="8" l="1"/>
  <c r="K71"/>
  <c r="G72"/>
  <c r="H71"/>
  <c r="D71"/>
  <c r="E71" s="1"/>
  <c r="L16" i="11"/>
  <c r="L20"/>
  <c r="L19"/>
  <c r="L22"/>
  <c r="L18"/>
  <c r="L21"/>
  <c r="Y33" i="1"/>
  <c r="AA32"/>
  <c r="L3" i="11" a="1"/>
  <c r="L6" s="1"/>
  <c r="Q7" i="10"/>
  <c r="R7" s="1"/>
  <c r="I74" i="9"/>
  <c r="I36"/>
  <c r="I20"/>
  <c r="I52"/>
  <c r="I28"/>
  <c r="I44"/>
  <c r="I60"/>
  <c r="I16"/>
  <c r="I24"/>
  <c r="I32"/>
  <c r="I40"/>
  <c r="I48"/>
  <c r="I56"/>
  <c r="I64"/>
  <c r="I70"/>
  <c r="I12"/>
  <c r="I5"/>
  <c r="I9"/>
  <c r="I4"/>
  <c r="I7"/>
  <c r="I8"/>
  <c r="I11"/>
  <c r="I15"/>
  <c r="I19"/>
  <c r="I23"/>
  <c r="I27"/>
  <c r="I31"/>
  <c r="I35"/>
  <c r="I39"/>
  <c r="I43"/>
  <c r="I47"/>
  <c r="I51"/>
  <c r="I55"/>
  <c r="I59"/>
  <c r="I63"/>
  <c r="I67"/>
  <c r="I68"/>
  <c r="I71"/>
  <c r="I72"/>
  <c r="I13"/>
  <c r="I17"/>
  <c r="I21"/>
  <c r="I22"/>
  <c r="I25"/>
  <c r="I29"/>
  <c r="I33"/>
  <c r="I37"/>
  <c r="I41"/>
  <c r="I45"/>
  <c r="I49"/>
  <c r="I53"/>
  <c r="I57"/>
  <c r="I58"/>
  <c r="I61"/>
  <c r="I65"/>
  <c r="I69"/>
  <c r="I73"/>
  <c r="I10"/>
  <c r="I14"/>
  <c r="I30"/>
  <c r="I34"/>
  <c r="I46"/>
  <c r="I50"/>
  <c r="I54"/>
  <c r="I6"/>
  <c r="I18"/>
  <c r="I26"/>
  <c r="I38"/>
  <c r="I42"/>
  <c r="I62"/>
  <c r="I66"/>
  <c r="J73" i="8" l="1"/>
  <c r="K72"/>
  <c r="G73"/>
  <c r="H72"/>
  <c r="D72"/>
  <c r="E72" s="1"/>
  <c r="Y34" i="1"/>
  <c r="AA33"/>
  <c r="L5" i="11"/>
  <c r="L8"/>
  <c r="L4"/>
  <c r="L7"/>
  <c r="L3"/>
  <c r="Q8" i="10"/>
  <c r="R8" s="1"/>
  <c r="G60" i="4"/>
  <c r="B60"/>
  <c r="C60" s="1"/>
  <c r="B61"/>
  <c r="C61" s="1"/>
  <c r="B62"/>
  <c r="C62" s="1"/>
  <c r="B63"/>
  <c r="C63" s="1"/>
  <c r="B64"/>
  <c r="C64" s="1"/>
  <c r="B65"/>
  <c r="C65" s="1"/>
  <c r="B66"/>
  <c r="C66" s="1"/>
  <c r="B67"/>
  <c r="C67" s="1"/>
  <c r="B68"/>
  <c r="C68" s="1"/>
  <c r="B69"/>
  <c r="C69" s="1"/>
  <c r="B70"/>
  <c r="C70" s="1"/>
  <c r="B71"/>
  <c r="C71" s="1"/>
  <c r="B72"/>
  <c r="C72" s="1"/>
  <c r="B73"/>
  <c r="C73" s="1"/>
  <c r="B74"/>
  <c r="C74" s="1"/>
  <c r="B75"/>
  <c r="C75" s="1"/>
  <c r="B76"/>
  <c r="C76" s="1"/>
  <c r="B77"/>
  <c r="C77" s="1"/>
  <c r="B78"/>
  <c r="C78" s="1"/>
  <c r="B79"/>
  <c r="C79" s="1"/>
  <c r="B80"/>
  <c r="C80" s="1"/>
  <c r="B81"/>
  <c r="C81" s="1"/>
  <c r="B82"/>
  <c r="C82" s="1"/>
  <c r="B83"/>
  <c r="C83" s="1"/>
  <c r="B84"/>
  <c r="C84" s="1"/>
  <c r="B85"/>
  <c r="C85" s="1"/>
  <c r="B86"/>
  <c r="C86" s="1"/>
  <c r="B87"/>
  <c r="C87" s="1"/>
  <c r="B88"/>
  <c r="C88" s="1"/>
  <c r="B89"/>
  <c r="C89" s="1"/>
  <c r="B90"/>
  <c r="C90" s="1"/>
  <c r="B91"/>
  <c r="C91" s="1"/>
  <c r="B92"/>
  <c r="C92" s="1"/>
  <c r="B93"/>
  <c r="C93" s="1"/>
  <c r="B94"/>
  <c r="C94" s="1"/>
  <c r="B95"/>
  <c r="C95" s="1"/>
  <c r="B96"/>
  <c r="C96" s="1"/>
  <c r="B97"/>
  <c r="C97" s="1"/>
  <c r="B98"/>
  <c r="C98" s="1"/>
  <c r="B99"/>
  <c r="C99" s="1"/>
  <c r="B100"/>
  <c r="C100" s="1"/>
  <c r="B101"/>
  <c r="C101" s="1"/>
  <c r="B102"/>
  <c r="C102" s="1"/>
  <c r="B103"/>
  <c r="C103" s="1"/>
  <c r="B104"/>
  <c r="C104" s="1"/>
  <c r="B105"/>
  <c r="C105" s="1"/>
  <c r="B106"/>
  <c r="C106" s="1"/>
  <c r="B107"/>
  <c r="C107" s="1"/>
  <c r="B108"/>
  <c r="C108" s="1"/>
  <c r="B109"/>
  <c r="C109" s="1"/>
  <c r="B110"/>
  <c r="C110" s="1"/>
  <c r="B111"/>
  <c r="C111" s="1"/>
  <c r="B112"/>
  <c r="C112" s="1"/>
  <c r="B113"/>
  <c r="C113" s="1"/>
  <c r="B114"/>
  <c r="C114" s="1"/>
  <c r="B115"/>
  <c r="C115" s="1"/>
  <c r="B116"/>
  <c r="C116" s="1"/>
  <c r="B117"/>
  <c r="C117" s="1"/>
  <c r="B118"/>
  <c r="C118" s="1"/>
  <c r="B119"/>
  <c r="C119" s="1"/>
  <c r="B120"/>
  <c r="C120" s="1"/>
  <c r="B121"/>
  <c r="C121" s="1"/>
  <c r="B122"/>
  <c r="C122" s="1"/>
  <c r="B123"/>
  <c r="C123" s="1"/>
  <c r="B124"/>
  <c r="C124" s="1"/>
  <c r="B125"/>
  <c r="C125" s="1"/>
  <c r="B126"/>
  <c r="C126" s="1"/>
  <c r="B127"/>
  <c r="C127" s="1"/>
  <c r="B128"/>
  <c r="C128" s="1"/>
  <c r="B129"/>
  <c r="C129" s="1"/>
  <c r="B130"/>
  <c r="C130" s="1"/>
  <c r="B131"/>
  <c r="C131" s="1"/>
  <c r="B132"/>
  <c r="C132" s="1"/>
  <c r="B133"/>
  <c r="C133" s="1"/>
  <c r="B134"/>
  <c r="C134" s="1"/>
  <c r="B135"/>
  <c r="C135" s="1"/>
  <c r="B136"/>
  <c r="C136" s="1"/>
  <c r="B137"/>
  <c r="C137" s="1"/>
  <c r="B138"/>
  <c r="C138" s="1"/>
  <c r="B139"/>
  <c r="C139" s="1"/>
  <c r="B140"/>
  <c r="C140" s="1"/>
  <c r="B141"/>
  <c r="C141" s="1"/>
  <c r="B142"/>
  <c r="C142" s="1"/>
  <c r="B143"/>
  <c r="C143" s="1"/>
  <c r="B144"/>
  <c r="C144" s="1"/>
  <c r="B145"/>
  <c r="C145" s="1"/>
  <c r="B146"/>
  <c r="C146" s="1"/>
  <c r="B147"/>
  <c r="C147" s="1"/>
  <c r="B148"/>
  <c r="C148" s="1"/>
  <c r="B149"/>
  <c r="C149" s="1"/>
  <c r="B150"/>
  <c r="C150" s="1"/>
  <c r="B151"/>
  <c r="C151" s="1"/>
  <c r="B152"/>
  <c r="C152" s="1"/>
  <c r="B153"/>
  <c r="C153" s="1"/>
  <c r="B154"/>
  <c r="C154" s="1"/>
  <c r="B155"/>
  <c r="C155" s="1"/>
  <c r="B156"/>
  <c r="C156" s="1"/>
  <c r="B157"/>
  <c r="C157" s="1"/>
  <c r="B158"/>
  <c r="C158" s="1"/>
  <c r="B159"/>
  <c r="C159" s="1"/>
  <c r="B160"/>
  <c r="C160" s="1"/>
  <c r="B161"/>
  <c r="C161" s="1"/>
  <c r="B162"/>
  <c r="C162" s="1"/>
  <c r="B163"/>
  <c r="C163" s="1"/>
  <c r="B164"/>
  <c r="C164" s="1"/>
  <c r="B165"/>
  <c r="C165" s="1"/>
  <c r="B166"/>
  <c r="C166" s="1"/>
  <c r="B167"/>
  <c r="C167" s="1"/>
  <c r="B168"/>
  <c r="C168" s="1"/>
  <c r="B169"/>
  <c r="C169" s="1"/>
  <c r="B170"/>
  <c r="C170" s="1"/>
  <c r="B171"/>
  <c r="C171" s="1"/>
  <c r="B172"/>
  <c r="C172" s="1"/>
  <c r="B173"/>
  <c r="C173" s="1"/>
  <c r="B174"/>
  <c r="C174" s="1"/>
  <c r="B175"/>
  <c r="C175" s="1"/>
  <c r="B176"/>
  <c r="C176" s="1"/>
  <c r="B177"/>
  <c r="C177" s="1"/>
  <c r="B178"/>
  <c r="C178" s="1"/>
  <c r="B179"/>
  <c r="C179" s="1"/>
  <c r="B180"/>
  <c r="C180" s="1"/>
  <c r="B181"/>
  <c r="C181" s="1"/>
  <c r="B182"/>
  <c r="C182" s="1"/>
  <c r="B183"/>
  <c r="C183" s="1"/>
  <c r="B184"/>
  <c r="C184" s="1"/>
  <c r="B185"/>
  <c r="C185" s="1"/>
  <c r="B186"/>
  <c r="C186" s="1"/>
  <c r="B187"/>
  <c r="C187" s="1"/>
  <c r="B188"/>
  <c r="C188" s="1"/>
  <c r="B189"/>
  <c r="C189" s="1"/>
  <c r="B190"/>
  <c r="C190" s="1"/>
  <c r="B191"/>
  <c r="C191" s="1"/>
  <c r="B192"/>
  <c r="C192" s="1"/>
  <c r="B193"/>
  <c r="C193" s="1"/>
  <c r="B194"/>
  <c r="C194" s="1"/>
  <c r="B195"/>
  <c r="C195" s="1"/>
  <c r="B196"/>
  <c r="C196" s="1"/>
  <c r="B197"/>
  <c r="C197" s="1"/>
  <c r="B198"/>
  <c r="C198" s="1"/>
  <c r="B199"/>
  <c r="C199" s="1"/>
  <c r="B200"/>
  <c r="C200" s="1"/>
  <c r="B201"/>
  <c r="C201" s="1"/>
  <c r="B202"/>
  <c r="C202" s="1"/>
  <c r="B203"/>
  <c r="C203" s="1"/>
  <c r="B204"/>
  <c r="C204" s="1"/>
  <c r="B205"/>
  <c r="C205" s="1"/>
  <c r="B206"/>
  <c r="C206" s="1"/>
  <c r="B207"/>
  <c r="C207" s="1"/>
  <c r="B208"/>
  <c r="C208" s="1"/>
  <c r="B209"/>
  <c r="C209" s="1"/>
  <c r="B210"/>
  <c r="C210" s="1"/>
  <c r="B211"/>
  <c r="C211" s="1"/>
  <c r="B212"/>
  <c r="C212" s="1"/>
  <c r="B213"/>
  <c r="C213" s="1"/>
  <c r="B214"/>
  <c r="C214" s="1"/>
  <c r="B215"/>
  <c r="C215" s="1"/>
  <c r="B216"/>
  <c r="C216" s="1"/>
  <c r="B217"/>
  <c r="C217" s="1"/>
  <c r="B218"/>
  <c r="C218" s="1"/>
  <c r="B219"/>
  <c r="C219" s="1"/>
  <c r="B220"/>
  <c r="C220" s="1"/>
  <c r="B221"/>
  <c r="C221" s="1"/>
  <c r="B222"/>
  <c r="C222" s="1"/>
  <c r="B223"/>
  <c r="C223" s="1"/>
  <c r="B224"/>
  <c r="C224" s="1"/>
  <c r="B225"/>
  <c r="C225" s="1"/>
  <c r="B226"/>
  <c r="C226" s="1"/>
  <c r="B227"/>
  <c r="C227" s="1"/>
  <c r="B228"/>
  <c r="C228" s="1"/>
  <c r="B229"/>
  <c r="C229" s="1"/>
  <c r="B230"/>
  <c r="C230" s="1"/>
  <c r="B231"/>
  <c r="C231" s="1"/>
  <c r="B232"/>
  <c r="C232" s="1"/>
  <c r="B233"/>
  <c r="C233" s="1"/>
  <c r="B234"/>
  <c r="C234" s="1"/>
  <c r="B235"/>
  <c r="C235" s="1"/>
  <c r="B236"/>
  <c r="C236" s="1"/>
  <c r="B237"/>
  <c r="C237" s="1"/>
  <c r="B238"/>
  <c r="C238" s="1"/>
  <c r="B239"/>
  <c r="C239" s="1"/>
  <c r="B240"/>
  <c r="C240" s="1"/>
  <c r="B241"/>
  <c r="C241" s="1"/>
  <c r="B242"/>
  <c r="C242" s="1"/>
  <c r="B243"/>
  <c r="C243" s="1"/>
  <c r="B244"/>
  <c r="C244" s="1"/>
  <c r="B245"/>
  <c r="C245" s="1"/>
  <c r="B246"/>
  <c r="C246" s="1"/>
  <c r="B247"/>
  <c r="C247" s="1"/>
  <c r="B248"/>
  <c r="C248" s="1"/>
  <c r="B249"/>
  <c r="C249" s="1"/>
  <c r="B250"/>
  <c r="C250" s="1"/>
  <c r="B251"/>
  <c r="C251" s="1"/>
  <c r="B252"/>
  <c r="C252" s="1"/>
  <c r="B253"/>
  <c r="C253" s="1"/>
  <c r="B254"/>
  <c r="C254" s="1"/>
  <c r="B255"/>
  <c r="C255" s="1"/>
  <c r="B256"/>
  <c r="C256" s="1"/>
  <c r="B257"/>
  <c r="C257" s="1"/>
  <c r="B59"/>
  <c r="C59" s="1"/>
  <c r="B58"/>
  <c r="C58" s="1"/>
  <c r="J74" i="8" l="1"/>
  <c r="K73"/>
  <c r="G74"/>
  <c r="H73"/>
  <c r="D73"/>
  <c r="E73" s="1"/>
  <c r="AA34" i="1"/>
  <c r="Q9" i="10"/>
  <c r="Q10" s="1"/>
  <c r="R10" s="1"/>
  <c r="G59" i="4"/>
  <c r="G58"/>
  <c r="J75" i="8" l="1"/>
  <c r="K74"/>
  <c r="G75"/>
  <c r="H74"/>
  <c r="D74"/>
  <c r="E74" s="1"/>
  <c r="R9" i="10"/>
  <c r="Q11"/>
  <c r="R11" s="1"/>
  <c r="G61" i="4"/>
  <c r="I59" s="1"/>
  <c r="J76" i="8" l="1"/>
  <c r="K75"/>
  <c r="G76"/>
  <c r="H75"/>
  <c r="D75"/>
  <c r="E75" s="1"/>
  <c r="Q12" i="10"/>
  <c r="R12" s="1"/>
  <c r="I60" i="4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J77" i="8" l="1"/>
  <c r="K76"/>
  <c r="G77"/>
  <c r="H76"/>
  <c r="D76"/>
  <c r="E76" s="1"/>
  <c r="Q13" i="10"/>
  <c r="R13" s="1"/>
  <c r="K58" i="4" a="1"/>
  <c r="J78" i="8" l="1"/>
  <c r="K77"/>
  <c r="G78"/>
  <c r="H77"/>
  <c r="D77"/>
  <c r="E77" s="1"/>
  <c r="Q14" i="10"/>
  <c r="R14" s="1"/>
  <c r="K59" i="4"/>
  <c r="K61"/>
  <c r="K63"/>
  <c r="K65"/>
  <c r="K67"/>
  <c r="K69"/>
  <c r="K71"/>
  <c r="K73"/>
  <c r="K75"/>
  <c r="K58"/>
  <c r="K60"/>
  <c r="K62"/>
  <c r="K64"/>
  <c r="K66"/>
  <c r="K68"/>
  <c r="K70"/>
  <c r="K72"/>
  <c r="K74"/>
  <c r="J79" i="8" l="1"/>
  <c r="K78"/>
  <c r="G79"/>
  <c r="H78"/>
  <c r="D78"/>
  <c r="E78" s="1"/>
  <c r="Q15" i="10"/>
  <c r="R15" s="1"/>
  <c r="I40" i="5"/>
  <c r="J80" i="8" l="1"/>
  <c r="K79"/>
  <c r="G80"/>
  <c r="H79"/>
  <c r="D79"/>
  <c r="E79" s="1"/>
  <c r="Q16" i="10"/>
  <c r="R16" s="1"/>
  <c r="M20" i="4"/>
  <c r="M21"/>
  <c r="M22"/>
  <c r="M23"/>
  <c r="M24"/>
  <c r="M25"/>
  <c r="M26"/>
  <c r="M27"/>
  <c r="M28"/>
  <c r="M29"/>
  <c r="M19"/>
  <c r="L20"/>
  <c r="L21"/>
  <c r="L22"/>
  <c r="L23"/>
  <c r="L24"/>
  <c r="L25"/>
  <c r="L26"/>
  <c r="L27"/>
  <c r="L28"/>
  <c r="L29"/>
  <c r="L19"/>
  <c r="J81" i="8" l="1"/>
  <c r="K80"/>
  <c r="G81"/>
  <c r="H80"/>
  <c r="D80"/>
  <c r="E80" s="1"/>
  <c r="Q17" i="10"/>
  <c r="R17" s="1"/>
  <c r="I22" i="5"/>
  <c r="I23"/>
  <c r="I24"/>
  <c r="I25"/>
  <c r="I26"/>
  <c r="I27"/>
  <c r="I28"/>
  <c r="I29"/>
  <c r="I30"/>
  <c r="I31"/>
  <c r="I32"/>
  <c r="I33"/>
  <c r="I34"/>
  <c r="I35"/>
  <c r="I36"/>
  <c r="I37"/>
  <c r="I38"/>
  <c r="I39"/>
  <c r="I21"/>
  <c r="J21" s="1"/>
  <c r="J82" i="8" l="1"/>
  <c r="K81"/>
  <c r="G82"/>
  <c r="H81"/>
  <c r="D81"/>
  <c r="E81" s="1"/>
  <c r="Q18" i="10"/>
  <c r="R18" s="1"/>
  <c r="J22" i="5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B29" i="4"/>
  <c r="B30" s="1"/>
  <c r="B28"/>
  <c r="B35"/>
  <c r="C35" s="1"/>
  <c r="B36"/>
  <c r="C36" s="1"/>
  <c r="B37"/>
  <c r="C37" s="1"/>
  <c r="B38"/>
  <c r="C38" s="1"/>
  <c r="B39"/>
  <c r="C39" s="1"/>
  <c r="B40"/>
  <c r="C40" s="1"/>
  <c r="B41"/>
  <c r="C41" s="1"/>
  <c r="B42"/>
  <c r="C42" s="1"/>
  <c r="B43"/>
  <c r="C43" s="1"/>
  <c r="B44"/>
  <c r="C44" s="1"/>
  <c r="B45"/>
  <c r="C45" s="1"/>
  <c r="B46"/>
  <c r="C46" s="1"/>
  <c r="B47"/>
  <c r="C47" s="1"/>
  <c r="B48"/>
  <c r="C48" s="1"/>
  <c r="B49"/>
  <c r="C49" s="1"/>
  <c r="B50"/>
  <c r="C50" s="1"/>
  <c r="B51"/>
  <c r="C51" s="1"/>
  <c r="B52"/>
  <c r="C52" s="1"/>
  <c r="B53"/>
  <c r="C53" s="1"/>
  <c r="B34"/>
  <c r="C34" s="1"/>
  <c r="E65" i="3"/>
  <c r="G65" s="1"/>
  <c r="F65"/>
  <c r="E66"/>
  <c r="G66" s="1"/>
  <c r="F66"/>
  <c r="E67"/>
  <c r="G67" s="1"/>
  <c r="F67"/>
  <c r="E68"/>
  <c r="G68" s="1"/>
  <c r="F68"/>
  <c r="E69"/>
  <c r="G69" s="1"/>
  <c r="F69"/>
  <c r="E70"/>
  <c r="G70" s="1"/>
  <c r="F70"/>
  <c r="E71"/>
  <c r="G71" s="1"/>
  <c r="F71"/>
  <c r="E72"/>
  <c r="G72" s="1"/>
  <c r="F72"/>
  <c r="E73"/>
  <c r="G73" s="1"/>
  <c r="F73"/>
  <c r="E74"/>
  <c r="G74" s="1"/>
  <c r="F74"/>
  <c r="E75"/>
  <c r="G75" s="1"/>
  <c r="F75"/>
  <c r="E76"/>
  <c r="G76" s="1"/>
  <c r="F76"/>
  <c r="E61"/>
  <c r="G61" s="1"/>
  <c r="F61"/>
  <c r="E62"/>
  <c r="G62" s="1"/>
  <c r="F62"/>
  <c r="E63"/>
  <c r="G63" s="1"/>
  <c r="F63"/>
  <c r="E64"/>
  <c r="G64" s="1"/>
  <c r="F64"/>
  <c r="E38"/>
  <c r="G38" s="1"/>
  <c r="F38"/>
  <c r="E39"/>
  <c r="G39" s="1"/>
  <c r="F39"/>
  <c r="E40"/>
  <c r="G40" s="1"/>
  <c r="F40"/>
  <c r="E41"/>
  <c r="G41" s="1"/>
  <c r="F41"/>
  <c r="E42"/>
  <c r="G42" s="1"/>
  <c r="F42"/>
  <c r="E43"/>
  <c r="G43" s="1"/>
  <c r="F43"/>
  <c r="E44"/>
  <c r="G44" s="1"/>
  <c r="F44"/>
  <c r="E45"/>
  <c r="G45" s="1"/>
  <c r="F45"/>
  <c r="E46"/>
  <c r="G46" s="1"/>
  <c r="F46"/>
  <c r="E47"/>
  <c r="G47" s="1"/>
  <c r="F47"/>
  <c r="E48"/>
  <c r="G48" s="1"/>
  <c r="F48"/>
  <c r="E49"/>
  <c r="G49" s="1"/>
  <c r="F49"/>
  <c r="E50"/>
  <c r="G50" s="1"/>
  <c r="F50"/>
  <c r="E51"/>
  <c r="G51" s="1"/>
  <c r="F51"/>
  <c r="E52"/>
  <c r="G52" s="1"/>
  <c r="F52"/>
  <c r="E53"/>
  <c r="G53" s="1"/>
  <c r="F53"/>
  <c r="E54"/>
  <c r="G54" s="1"/>
  <c r="F54"/>
  <c r="E55"/>
  <c r="G55" s="1"/>
  <c r="F55"/>
  <c r="E56"/>
  <c r="G56" s="1"/>
  <c r="F56"/>
  <c r="E57"/>
  <c r="G57" s="1"/>
  <c r="F57"/>
  <c r="E58"/>
  <c r="G58" s="1"/>
  <c r="F58"/>
  <c r="E59"/>
  <c r="G59" s="1"/>
  <c r="F59"/>
  <c r="E60"/>
  <c r="G60" s="1"/>
  <c r="F60"/>
  <c r="F37"/>
  <c r="E37"/>
  <c r="G37" s="1"/>
  <c r="M20"/>
  <c r="B22"/>
  <c r="B24"/>
  <c r="B26"/>
  <c r="B28"/>
  <c r="B30"/>
  <c r="B32"/>
  <c r="B34"/>
  <c r="B36"/>
  <c r="B38"/>
  <c r="B40"/>
  <c r="B42"/>
  <c r="B44"/>
  <c r="B46"/>
  <c r="B48"/>
  <c r="B50"/>
  <c r="B52"/>
  <c r="B54"/>
  <c r="B56"/>
  <c r="B58"/>
  <c r="B60"/>
  <c r="B15"/>
  <c r="B14"/>
  <c r="B21" s="1"/>
  <c r="B35" i="2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C34"/>
  <c r="B34"/>
  <c r="B10"/>
  <c r="C10"/>
  <c r="D10"/>
  <c r="E10"/>
  <c r="F10"/>
  <c r="G10"/>
  <c r="B11"/>
  <c r="C11"/>
  <c r="D11"/>
  <c r="E11"/>
  <c r="F11"/>
  <c r="G11"/>
  <c r="B12"/>
  <c r="C12"/>
  <c r="D12"/>
  <c r="E12"/>
  <c r="F12"/>
  <c r="G12"/>
  <c r="B13"/>
  <c r="C13"/>
  <c r="D13"/>
  <c r="E13"/>
  <c r="F13"/>
  <c r="G13"/>
  <c r="B14"/>
  <c r="C14"/>
  <c r="D14"/>
  <c r="E14"/>
  <c r="F14"/>
  <c r="G14"/>
  <c r="B15"/>
  <c r="C15"/>
  <c r="D15"/>
  <c r="E15"/>
  <c r="F15"/>
  <c r="G15"/>
  <c r="B16"/>
  <c r="C16"/>
  <c r="D16"/>
  <c r="E16"/>
  <c r="F16"/>
  <c r="G16"/>
  <c r="B17"/>
  <c r="C17"/>
  <c r="D17"/>
  <c r="E17"/>
  <c r="F17"/>
  <c r="G17"/>
  <c r="B18"/>
  <c r="C18"/>
  <c r="D18"/>
  <c r="E18"/>
  <c r="F18"/>
  <c r="G18"/>
  <c r="B19"/>
  <c r="C19"/>
  <c r="D19"/>
  <c r="E19"/>
  <c r="F19"/>
  <c r="G19"/>
  <c r="B20"/>
  <c r="C20"/>
  <c r="D20"/>
  <c r="E20"/>
  <c r="F20"/>
  <c r="G20"/>
  <c r="B21"/>
  <c r="C21"/>
  <c r="D21"/>
  <c r="E21"/>
  <c r="F21"/>
  <c r="G21"/>
  <c r="B22"/>
  <c r="C22"/>
  <c r="D22"/>
  <c r="E22"/>
  <c r="F22"/>
  <c r="G22"/>
  <c r="B23"/>
  <c r="C23"/>
  <c r="D23"/>
  <c r="E23"/>
  <c r="F23"/>
  <c r="G23"/>
  <c r="B24"/>
  <c r="C24"/>
  <c r="D24"/>
  <c r="E24"/>
  <c r="F24"/>
  <c r="G24"/>
  <c r="B25"/>
  <c r="C25"/>
  <c r="D25"/>
  <c r="E25"/>
  <c r="F25"/>
  <c r="G25"/>
  <c r="B26"/>
  <c r="C26"/>
  <c r="D26"/>
  <c r="E26"/>
  <c r="F26"/>
  <c r="G26"/>
  <c r="B27"/>
  <c r="C27"/>
  <c r="D27"/>
  <c r="E27"/>
  <c r="F27"/>
  <c r="G27"/>
  <c r="B28"/>
  <c r="C28"/>
  <c r="D28"/>
  <c r="E28"/>
  <c r="F28"/>
  <c r="G28"/>
  <c r="I3"/>
  <c r="I2"/>
  <c r="C9"/>
  <c r="D9"/>
  <c r="E9"/>
  <c r="F9"/>
  <c r="G9"/>
  <c r="B9"/>
  <c r="C4"/>
  <c r="I8" i="1"/>
  <c r="I7"/>
  <c r="I6"/>
  <c r="I5"/>
  <c r="B7"/>
  <c r="C7" s="1"/>
  <c r="B8"/>
  <c r="C8" s="1"/>
  <c r="B9"/>
  <c r="C9" s="1"/>
  <c r="B10"/>
  <c r="C10" s="1"/>
  <c r="B11"/>
  <c r="C11" s="1"/>
  <c r="B12"/>
  <c r="C12" s="1"/>
  <c r="B13"/>
  <c r="C13" s="1"/>
  <c r="B14"/>
  <c r="C14" s="1"/>
  <c r="B15"/>
  <c r="C15" s="1"/>
  <c r="B16"/>
  <c r="C16" s="1"/>
  <c r="B17"/>
  <c r="C17" s="1"/>
  <c r="B18"/>
  <c r="C18" s="1"/>
  <c r="B19"/>
  <c r="C19" s="1"/>
  <c r="B20"/>
  <c r="C20" s="1"/>
  <c r="B21"/>
  <c r="C21" s="1"/>
  <c r="B22"/>
  <c r="C22" s="1"/>
  <c r="B23"/>
  <c r="C23" s="1"/>
  <c r="B24"/>
  <c r="C24" s="1"/>
  <c r="B25"/>
  <c r="C25" s="1"/>
  <c r="B6"/>
  <c r="C6" s="1"/>
  <c r="H37" i="3" l="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64"/>
  <c r="I63"/>
  <c r="I62"/>
  <c r="I61"/>
  <c r="I76"/>
  <c r="I75"/>
  <c r="I74"/>
  <c r="I73"/>
  <c r="I72"/>
  <c r="I71"/>
  <c r="I70"/>
  <c r="I69"/>
  <c r="I68"/>
  <c r="I67"/>
  <c r="I66"/>
  <c r="I65"/>
  <c r="B16"/>
  <c r="B17" s="1"/>
  <c r="B20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I37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64"/>
  <c r="H63"/>
  <c r="H62"/>
  <c r="H61"/>
  <c r="H76"/>
  <c r="H75"/>
  <c r="H74"/>
  <c r="H73"/>
  <c r="H72"/>
  <c r="H71"/>
  <c r="H70"/>
  <c r="H69"/>
  <c r="H68"/>
  <c r="H67"/>
  <c r="H66"/>
  <c r="H65"/>
  <c r="J83" i="8"/>
  <c r="K82"/>
  <c r="G83"/>
  <c r="H82"/>
  <c r="D82"/>
  <c r="E82" s="1"/>
  <c r="Q19" i="10"/>
  <c r="R19" s="1"/>
  <c r="E53" i="2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D53"/>
  <c r="D52"/>
  <c r="D51"/>
  <c r="D50"/>
  <c r="D49"/>
  <c r="D48"/>
  <c r="D47"/>
  <c r="D46"/>
  <c r="D45"/>
  <c r="F45" s="1"/>
  <c r="D44"/>
  <c r="D43"/>
  <c r="F43" s="1"/>
  <c r="D42"/>
  <c r="D41"/>
  <c r="F41" s="1"/>
  <c r="D40"/>
  <c r="D39"/>
  <c r="F39" s="1"/>
  <c r="D38"/>
  <c r="D37"/>
  <c r="F37" s="1"/>
  <c r="D36"/>
  <c r="D35"/>
  <c r="F35" s="1"/>
  <c r="C54" i="4"/>
  <c r="D34" i="2"/>
  <c r="F34" s="1"/>
  <c r="H25"/>
  <c r="I25" s="1"/>
  <c r="J25" s="1"/>
  <c r="H17"/>
  <c r="I17" s="1"/>
  <c r="J17" s="1"/>
  <c r="H13"/>
  <c r="I13" s="1"/>
  <c r="J13" s="1"/>
  <c r="H21"/>
  <c r="I21" s="1"/>
  <c r="J21" s="1"/>
  <c r="H27"/>
  <c r="I27" s="1"/>
  <c r="J27" s="1"/>
  <c r="H19"/>
  <c r="I19" s="1"/>
  <c r="J19" s="1"/>
  <c r="H11"/>
  <c r="I11" s="1"/>
  <c r="J11" s="1"/>
  <c r="H23"/>
  <c r="I23" s="1"/>
  <c r="J23" s="1"/>
  <c r="H15"/>
  <c r="I15" s="1"/>
  <c r="J15" s="1"/>
  <c r="H26"/>
  <c r="I26" s="1"/>
  <c r="J26" s="1"/>
  <c r="H22"/>
  <c r="I22" s="1"/>
  <c r="J22" s="1"/>
  <c r="H18"/>
  <c r="I18" s="1"/>
  <c r="J18" s="1"/>
  <c r="H14"/>
  <c r="I14" s="1"/>
  <c r="J14" s="1"/>
  <c r="H10"/>
  <c r="I10" s="1"/>
  <c r="J10" s="1"/>
  <c r="H28"/>
  <c r="I28" s="1"/>
  <c r="J28" s="1"/>
  <c r="H24"/>
  <c r="I24" s="1"/>
  <c r="J24" s="1"/>
  <c r="H20"/>
  <c r="I20" s="1"/>
  <c r="J20" s="1"/>
  <c r="H16"/>
  <c r="I16" s="1"/>
  <c r="J16" s="1"/>
  <c r="H12"/>
  <c r="I12" s="1"/>
  <c r="J12" s="1"/>
  <c r="H9"/>
  <c r="I9" s="1"/>
  <c r="J9" s="1"/>
  <c r="C26" i="1"/>
  <c r="B26"/>
  <c r="B27"/>
  <c r="C55" i="4"/>
  <c r="C27" i="1"/>
  <c r="J47" i="3" l="1"/>
  <c r="J64"/>
  <c r="J39"/>
  <c r="J55"/>
  <c r="J43"/>
  <c r="J51"/>
  <c r="J59"/>
  <c r="J41"/>
  <c r="J45"/>
  <c r="J49"/>
  <c r="J53"/>
  <c r="J57"/>
  <c r="J37"/>
  <c r="J63"/>
  <c r="J54"/>
  <c r="J56"/>
  <c r="J58"/>
  <c r="J60"/>
  <c r="J65"/>
  <c r="J67"/>
  <c r="J69"/>
  <c r="J71"/>
  <c r="J73"/>
  <c r="J75"/>
  <c r="J61"/>
  <c r="J38"/>
  <c r="J40"/>
  <c r="J42"/>
  <c r="J44"/>
  <c r="J46"/>
  <c r="J48"/>
  <c r="J50"/>
  <c r="J52"/>
  <c r="J70"/>
  <c r="J66"/>
  <c r="J68"/>
  <c r="J74"/>
  <c r="J62"/>
  <c r="J72"/>
  <c r="J76"/>
  <c r="J84" i="8"/>
  <c r="K83"/>
  <c r="G84"/>
  <c r="H83"/>
  <c r="D83"/>
  <c r="E83" s="1"/>
  <c r="Q20" i="10"/>
  <c r="R20" s="1"/>
  <c r="G45" i="2"/>
  <c r="G37"/>
  <c r="G41"/>
  <c r="G35"/>
  <c r="G39"/>
  <c r="G43"/>
  <c r="G48"/>
  <c r="F48"/>
  <c r="G50"/>
  <c r="F50"/>
  <c r="G52"/>
  <c r="F52"/>
  <c r="G36"/>
  <c r="F36"/>
  <c r="G40"/>
  <c r="F40"/>
  <c r="G44"/>
  <c r="F44"/>
  <c r="G47"/>
  <c r="F47"/>
  <c r="G49"/>
  <c r="F49"/>
  <c r="G51"/>
  <c r="F51"/>
  <c r="G53"/>
  <c r="F53"/>
  <c r="G38"/>
  <c r="F38"/>
  <c r="G42"/>
  <c r="F42"/>
  <c r="G46"/>
  <c r="F46"/>
  <c r="J29"/>
  <c r="J30"/>
  <c r="J77" i="3" l="1"/>
  <c r="J85" i="8"/>
  <c r="K84"/>
  <c r="G85"/>
  <c r="H84"/>
  <c r="D84"/>
  <c r="E84" s="1"/>
  <c r="Q21" i="10"/>
  <c r="R21" s="1"/>
  <c r="F54" i="2"/>
  <c r="G34"/>
  <c r="F55"/>
  <c r="J78" i="3"/>
  <c r="J86" i="8" l="1"/>
  <c r="K85"/>
  <c r="G86"/>
  <c r="H85"/>
  <c r="D85"/>
  <c r="E85" s="1"/>
  <c r="Q22" i="10"/>
  <c r="R22" s="1"/>
  <c r="G54" i="2"/>
  <c r="G55"/>
  <c r="J87" i="8" l="1"/>
  <c r="K86"/>
  <c r="G87"/>
  <c r="H86"/>
  <c r="D86"/>
  <c r="E86" s="1"/>
  <c r="Q23" i="10"/>
  <c r="R23" s="1"/>
  <c r="J88" i="8" l="1"/>
  <c r="K87"/>
  <c r="G88"/>
  <c r="H87"/>
  <c r="D87"/>
  <c r="E87" s="1"/>
  <c r="Q24" i="10"/>
  <c r="R24" s="1"/>
  <c r="J89" i="8" l="1"/>
  <c r="K88"/>
  <c r="G89"/>
  <c r="H88"/>
  <c r="D88"/>
  <c r="E88" s="1"/>
  <c r="Q25" i="10"/>
  <c r="R25" s="1"/>
  <c r="J90" i="8" l="1"/>
  <c r="K89"/>
  <c r="G90"/>
  <c r="H89"/>
  <c r="D89"/>
  <c r="E89" s="1"/>
  <c r="Q26" i="10"/>
  <c r="R26" s="1"/>
  <c r="J91" i="8" l="1"/>
  <c r="K90"/>
  <c r="G91"/>
  <c r="H90"/>
  <c r="D90"/>
  <c r="E90" s="1"/>
  <c r="Q27" i="10"/>
  <c r="R27" s="1"/>
  <c r="J92" i="8" l="1"/>
  <c r="K91"/>
  <c r="G92"/>
  <c r="H91"/>
  <c r="D91"/>
  <c r="E91" s="1"/>
  <c r="Q28" i="10"/>
  <c r="R28" s="1"/>
  <c r="J93" i="8" l="1"/>
  <c r="K92"/>
  <c r="G93"/>
  <c r="H92"/>
  <c r="D92"/>
  <c r="E92" s="1"/>
  <c r="Q29" i="10"/>
  <c r="R29" s="1"/>
  <c r="J94" i="8" l="1"/>
  <c r="K93"/>
  <c r="G94"/>
  <c r="H93"/>
  <c r="D93"/>
  <c r="E93" s="1"/>
  <c r="Q30" i="10"/>
  <c r="R30" s="1"/>
  <c r="J95" i="8" l="1"/>
  <c r="K94"/>
  <c r="G95"/>
  <c r="H94"/>
  <c r="D94"/>
  <c r="E94" s="1"/>
  <c r="Q31" i="10"/>
  <c r="R31" s="1"/>
  <c r="J96" i="8" l="1"/>
  <c r="K95"/>
  <c r="G96"/>
  <c r="H95"/>
  <c r="D95"/>
  <c r="E95" s="1"/>
  <c r="Q32" i="10"/>
  <c r="R32" s="1"/>
  <c r="J97" i="8" l="1"/>
  <c r="K96"/>
  <c r="G97"/>
  <c r="H96"/>
  <c r="D96"/>
  <c r="E96" s="1"/>
  <c r="Q33" i="10"/>
  <c r="R33" s="1"/>
  <c r="J98" i="8" l="1"/>
  <c r="K97"/>
  <c r="G98"/>
  <c r="H97"/>
  <c r="D97"/>
  <c r="E97" s="1"/>
  <c r="Q34" i="10"/>
  <c r="R34" s="1"/>
  <c r="J99" i="8" l="1"/>
  <c r="K98"/>
  <c r="G99"/>
  <c r="H98"/>
  <c r="D98"/>
  <c r="E98" s="1"/>
  <c r="Q35" i="10"/>
  <c r="R35" s="1"/>
  <c r="J100" i="8" l="1"/>
  <c r="K99"/>
  <c r="G100"/>
  <c r="H99"/>
  <c r="D99"/>
  <c r="E99" s="1"/>
  <c r="Q36" i="10"/>
  <c r="R36" s="1"/>
  <c r="J101" i="8" l="1"/>
  <c r="K100"/>
  <c r="G101"/>
  <c r="H100"/>
  <c r="D100"/>
  <c r="E100" s="1"/>
  <c r="Q37" i="10"/>
  <c r="R37" s="1"/>
  <c r="J102" i="8" l="1"/>
  <c r="K101"/>
  <c r="G102"/>
  <c r="H101"/>
  <c r="D101"/>
  <c r="E101" s="1"/>
  <c r="Q38" i="10"/>
  <c r="R38" s="1"/>
  <c r="J103" i="8" l="1"/>
  <c r="K102"/>
  <c r="G103"/>
  <c r="H102"/>
  <c r="D102"/>
  <c r="E102" s="1"/>
  <c r="Q39" i="10"/>
  <c r="R39" s="1"/>
  <c r="J104" i="8" l="1"/>
  <c r="K103"/>
  <c r="G104"/>
  <c r="H103"/>
  <c r="D103"/>
  <c r="E103" s="1"/>
  <c r="Q40" i="10"/>
  <c r="R40" s="1"/>
  <c r="J105" i="8" l="1"/>
  <c r="K104"/>
  <c r="G105"/>
  <c r="H104"/>
  <c r="D104"/>
  <c r="E104" s="1"/>
  <c r="Q41" i="10"/>
  <c r="R41" s="1"/>
  <c r="J106" i="8" l="1"/>
  <c r="K105"/>
  <c r="G106"/>
  <c r="H105"/>
  <c r="D105"/>
  <c r="E105" s="1"/>
  <c r="Q42" i="10"/>
  <c r="R42" s="1"/>
  <c r="J107" i="8" l="1"/>
  <c r="K106"/>
  <c r="G107"/>
  <c r="H106"/>
  <c r="D106"/>
  <c r="E106" s="1"/>
  <c r="Q43" i="10"/>
  <c r="R43" s="1"/>
  <c r="J108" i="8" l="1"/>
  <c r="K107"/>
  <c r="G108"/>
  <c r="H107"/>
  <c r="D107"/>
  <c r="E107" s="1"/>
  <c r="Q44" i="10"/>
  <c r="R44" s="1"/>
  <c r="J109" i="8" l="1"/>
  <c r="K108"/>
  <c r="G109"/>
  <c r="H108"/>
  <c r="D108"/>
  <c r="E108" s="1"/>
  <c r="Q45" i="10"/>
  <c r="R45" s="1"/>
  <c r="J110" i="8" l="1"/>
  <c r="K109"/>
  <c r="G110"/>
  <c r="H109"/>
  <c r="D109"/>
  <c r="E109" s="1"/>
  <c r="Q46" i="10"/>
  <c r="R46" s="1"/>
  <c r="J111" i="8" l="1"/>
  <c r="K110"/>
  <c r="G111"/>
  <c r="H110"/>
  <c r="D110"/>
  <c r="E110" s="1"/>
  <c r="Q47" i="10"/>
  <c r="R47" s="1"/>
  <c r="J112" i="8" l="1"/>
  <c r="K111"/>
  <c r="G112"/>
  <c r="H111"/>
  <c r="D111"/>
  <c r="E111" s="1"/>
  <c r="Q48" i="10"/>
  <c r="R48" s="1"/>
  <c r="J113" i="8" l="1"/>
  <c r="K112"/>
  <c r="G113"/>
  <c r="H112"/>
  <c r="D112"/>
  <c r="E112" s="1"/>
  <c r="Q49" i="10"/>
  <c r="R49" s="1"/>
  <c r="J114" i="8" l="1"/>
  <c r="K113"/>
  <c r="G114"/>
  <c r="H113"/>
  <c r="D113"/>
  <c r="E113" s="1"/>
  <c r="Q50" i="10"/>
  <c r="R50" s="1"/>
  <c r="J115" i="8" l="1"/>
  <c r="K114"/>
  <c r="G115"/>
  <c r="H114"/>
  <c r="D114"/>
  <c r="E114" s="1"/>
  <c r="Q51" i="10"/>
  <c r="R51" s="1"/>
  <c r="J116" i="8" l="1"/>
  <c r="K115"/>
  <c r="G116"/>
  <c r="H115"/>
  <c r="D115"/>
  <c r="E115" s="1"/>
  <c r="Q52" i="10"/>
  <c r="R52" s="1"/>
  <c r="J117" i="8" l="1"/>
  <c r="K116"/>
  <c r="G117"/>
  <c r="H116"/>
  <c r="D116"/>
  <c r="E116" s="1"/>
  <c r="Q53" i="10"/>
  <c r="R53" s="1"/>
  <c r="J118" i="8" l="1"/>
  <c r="K117"/>
  <c r="G118"/>
  <c r="H117"/>
  <c r="D117"/>
  <c r="E117" s="1"/>
  <c r="Q54" i="10"/>
  <c r="R54" s="1"/>
  <c r="J119" i="8" l="1"/>
  <c r="K118"/>
  <c r="G119"/>
  <c r="H118"/>
  <c r="D118"/>
  <c r="E118" s="1"/>
  <c r="Q55" i="10"/>
  <c r="R55" s="1"/>
  <c r="J120" i="8" l="1"/>
  <c r="K119"/>
  <c r="G120"/>
  <c r="H119"/>
  <c r="D119"/>
  <c r="E119" s="1"/>
  <c r="Q56" i="10"/>
  <c r="R56" s="1"/>
  <c r="J121" i="8" l="1"/>
  <c r="K120"/>
  <c r="G121"/>
  <c r="H120"/>
  <c r="D120"/>
  <c r="E120" s="1"/>
  <c r="Q57" i="10"/>
  <c r="R57" s="1"/>
  <c r="J122" i="8" l="1"/>
  <c r="K121"/>
  <c r="G122"/>
  <c r="H121"/>
  <c r="D121"/>
  <c r="E121" s="1"/>
  <c r="Q58" i="10"/>
  <c r="R58" s="1"/>
  <c r="J123" i="8" l="1"/>
  <c r="K122"/>
  <c r="G123"/>
  <c r="H122"/>
  <c r="D122"/>
  <c r="E122" s="1"/>
  <c r="Q59" i="10"/>
  <c r="R59" s="1"/>
  <c r="J124" i="8" l="1"/>
  <c r="K123"/>
  <c r="G124"/>
  <c r="H123"/>
  <c r="D123"/>
  <c r="E123" s="1"/>
  <c r="Q60" i="10"/>
  <c r="R60" s="1"/>
  <c r="J125" i="8" l="1"/>
  <c r="K124"/>
  <c r="G125"/>
  <c r="H124"/>
  <c r="D124"/>
  <c r="E124" s="1"/>
  <c r="Q61" i="10"/>
  <c r="R61" s="1"/>
  <c r="J126" i="8" l="1"/>
  <c r="K125"/>
  <c r="G126"/>
  <c r="H125"/>
  <c r="D125"/>
  <c r="E125" s="1"/>
  <c r="Q62" i="10"/>
  <c r="R62" s="1"/>
  <c r="J127" i="8" l="1"/>
  <c r="K126"/>
  <c r="G127"/>
  <c r="H126"/>
  <c r="D126"/>
  <c r="E126" s="1"/>
  <c r="Q63" i="10"/>
  <c r="R63" s="1"/>
  <c r="J128" i="8" l="1"/>
  <c r="K127"/>
  <c r="G128"/>
  <c r="H127"/>
  <c r="D127"/>
  <c r="E127" s="1"/>
  <c r="Q64" i="10"/>
  <c r="R64" s="1"/>
  <c r="J129" i="8" l="1"/>
  <c r="K128"/>
  <c r="G129"/>
  <c r="H128"/>
  <c r="D128"/>
  <c r="E128" s="1"/>
  <c r="Q65" i="10"/>
  <c r="R65" s="1"/>
  <c r="J130" i="8" l="1"/>
  <c r="K129"/>
  <c r="G130"/>
  <c r="H129"/>
  <c r="D129"/>
  <c r="E129" s="1"/>
  <c r="Q66" i="10"/>
  <c r="R66" s="1"/>
  <c r="J131" i="8" l="1"/>
  <c r="K130"/>
  <c r="G131"/>
  <c r="H130"/>
  <c r="D130"/>
  <c r="E130" s="1"/>
  <c r="Q67" i="10"/>
  <c r="R67" s="1"/>
  <c r="J132" i="8" l="1"/>
  <c r="K131"/>
  <c r="G132"/>
  <c r="H131"/>
  <c r="D131"/>
  <c r="E131" s="1"/>
  <c r="Q68" i="10"/>
  <c r="R68" s="1"/>
  <c r="J133" i="8" l="1"/>
  <c r="K132"/>
  <c r="G133"/>
  <c r="H132"/>
  <c r="D132"/>
  <c r="E132" s="1"/>
  <c r="Q69" i="10"/>
  <c r="R69" s="1"/>
  <c r="J134" i="8" l="1"/>
  <c r="K133"/>
  <c r="G134"/>
  <c r="H133"/>
  <c r="D133"/>
  <c r="E133" s="1"/>
  <c r="Q70" i="10"/>
  <c r="R70" s="1"/>
  <c r="J135" i="8" l="1"/>
  <c r="K134"/>
  <c r="G135"/>
  <c r="H134"/>
  <c r="D134"/>
  <c r="E134" s="1"/>
  <c r="Q71" i="10"/>
  <c r="R71" s="1"/>
  <c r="J136" i="8" l="1"/>
  <c r="K135"/>
  <c r="G136"/>
  <c r="H135"/>
  <c r="D135"/>
  <c r="E135" s="1"/>
  <c r="Q72" i="10"/>
  <c r="R72" s="1"/>
  <c r="J137" i="8" l="1"/>
  <c r="K136"/>
  <c r="G137"/>
  <c r="H136"/>
  <c r="D136"/>
  <c r="E136" s="1"/>
  <c r="Q73" i="10"/>
  <c r="R73" s="1"/>
  <c r="J138" i="8" l="1"/>
  <c r="K137"/>
  <c r="G138"/>
  <c r="H137"/>
  <c r="D137"/>
  <c r="E137" s="1"/>
  <c r="Q74" i="10"/>
  <c r="R74" s="1"/>
  <c r="J139" i="8" l="1"/>
  <c r="K138"/>
  <c r="G139"/>
  <c r="H138"/>
  <c r="D138"/>
  <c r="E138" s="1"/>
  <c r="Q75" i="10"/>
  <c r="R75" s="1"/>
  <c r="J140" i="8" l="1"/>
  <c r="K139"/>
  <c r="G140"/>
  <c r="H139"/>
  <c r="D139"/>
  <c r="E139" s="1"/>
  <c r="Q76" i="10"/>
  <c r="R76" s="1"/>
  <c r="J141" i="8" l="1"/>
  <c r="K140"/>
  <c r="G141"/>
  <c r="H140"/>
  <c r="D140"/>
  <c r="E140" s="1"/>
  <c r="Q77" i="10"/>
  <c r="R77" s="1"/>
  <c r="J142" i="8" l="1"/>
  <c r="K141"/>
  <c r="G142"/>
  <c r="H141"/>
  <c r="D141"/>
  <c r="E141" s="1"/>
  <c r="Q78" i="10"/>
  <c r="R78" s="1"/>
  <c r="J143" i="8" l="1"/>
  <c r="K142"/>
  <c r="G143"/>
  <c r="H142"/>
  <c r="D142"/>
  <c r="E142" s="1"/>
  <c r="Q79" i="10"/>
  <c r="R79" s="1"/>
  <c r="J144" i="8" l="1"/>
  <c r="K143"/>
  <c r="G144"/>
  <c r="H143"/>
  <c r="D143"/>
  <c r="E143" s="1"/>
  <c r="Q80" i="10"/>
  <c r="R80" s="1"/>
  <c r="J145" i="8" l="1"/>
  <c r="K144"/>
  <c r="G145"/>
  <c r="H144"/>
  <c r="D144"/>
  <c r="E144" s="1"/>
  <c r="Q81" i="10"/>
  <c r="R81" s="1"/>
  <c r="J146" i="8" l="1"/>
  <c r="K145"/>
  <c r="G146"/>
  <c r="H145"/>
  <c r="D145"/>
  <c r="E145" s="1"/>
  <c r="Q82" i="10"/>
  <c r="R82" s="1"/>
  <c r="J147" i="8" l="1"/>
  <c r="K146"/>
  <c r="G147"/>
  <c r="H146"/>
  <c r="D146"/>
  <c r="E146" s="1"/>
  <c r="Q83" i="10"/>
  <c r="R83" s="1"/>
  <c r="J148" i="8" l="1"/>
  <c r="K147"/>
  <c r="G148"/>
  <c r="H147"/>
  <c r="D147"/>
  <c r="E147" s="1"/>
  <c r="Q84" i="10"/>
  <c r="R84" s="1"/>
  <c r="J149" i="8" l="1"/>
  <c r="K148"/>
  <c r="G149"/>
  <c r="H148"/>
  <c r="D148"/>
  <c r="E148" s="1"/>
  <c r="Q85" i="10"/>
  <c r="R85" s="1"/>
  <c r="J150" i="8" l="1"/>
  <c r="K149"/>
  <c r="G150"/>
  <c r="H149"/>
  <c r="D149"/>
  <c r="E149" s="1"/>
  <c r="Q86" i="10"/>
  <c r="R86" s="1"/>
  <c r="J151" i="8" l="1"/>
  <c r="K150"/>
  <c r="G151"/>
  <c r="H150"/>
  <c r="D150"/>
  <c r="E150" s="1"/>
  <c r="Q87" i="10"/>
  <c r="R87" s="1"/>
  <c r="J152" i="8" l="1"/>
  <c r="K151"/>
  <c r="G152"/>
  <c r="H151"/>
  <c r="D151"/>
  <c r="E151" s="1"/>
  <c r="Q88" i="10"/>
  <c r="R88" s="1"/>
  <c r="J153" i="8" l="1"/>
  <c r="K152"/>
  <c r="G153"/>
  <c r="H152"/>
  <c r="D152"/>
  <c r="E152" s="1"/>
  <c r="Q89" i="10"/>
  <c r="R89" s="1"/>
  <c r="J154" i="8" l="1"/>
  <c r="K153"/>
  <c r="G154"/>
  <c r="H153"/>
  <c r="D153"/>
  <c r="E153" s="1"/>
  <c r="Q90" i="10"/>
  <c r="R90" s="1"/>
  <c r="J155" i="8" l="1"/>
  <c r="K154"/>
  <c r="G155"/>
  <c r="H154"/>
  <c r="D154"/>
  <c r="E154" s="1"/>
  <c r="Q91" i="10"/>
  <c r="R91" s="1"/>
  <c r="J156" i="8" l="1"/>
  <c r="K155"/>
  <c r="G156"/>
  <c r="H155"/>
  <c r="D155"/>
  <c r="E155" s="1"/>
  <c r="Q92" i="10"/>
  <c r="R92" s="1"/>
  <c r="J157" i="8" l="1"/>
  <c r="K156"/>
  <c r="G157"/>
  <c r="H156"/>
  <c r="D156"/>
  <c r="E156" s="1"/>
  <c r="Q93" i="10"/>
  <c r="R93" s="1"/>
  <c r="J158" i="8" l="1"/>
  <c r="K157"/>
  <c r="G158"/>
  <c r="H157"/>
  <c r="D157"/>
  <c r="E157" s="1"/>
  <c r="Q94" i="10"/>
  <c r="R94" s="1"/>
  <c r="J159" i="8" l="1"/>
  <c r="K158"/>
  <c r="G159"/>
  <c r="H158"/>
  <c r="D158"/>
  <c r="E158" s="1"/>
  <c r="Q95" i="10"/>
  <c r="R95" s="1"/>
  <c r="J160" i="8" l="1"/>
  <c r="K159"/>
  <c r="G160"/>
  <c r="H159"/>
  <c r="D159"/>
  <c r="E159" s="1"/>
  <c r="Q96" i="10"/>
  <c r="R96" s="1"/>
  <c r="J161" i="8" l="1"/>
  <c r="K160"/>
  <c r="G161"/>
  <c r="H160"/>
  <c r="D160"/>
  <c r="E160" s="1"/>
  <c r="Q97" i="10"/>
  <c r="R97" s="1"/>
  <c r="J162" i="8" l="1"/>
  <c r="K161"/>
  <c r="G162"/>
  <c r="H161"/>
  <c r="D161"/>
  <c r="E161" s="1"/>
  <c r="Q98" i="10"/>
  <c r="R98" s="1"/>
  <c r="J163" i="8" l="1"/>
  <c r="K162"/>
  <c r="G163"/>
  <c r="H162"/>
  <c r="D162"/>
  <c r="E162" s="1"/>
  <c r="Q99" i="10"/>
  <c r="R99" s="1"/>
  <c r="J164" i="8" l="1"/>
  <c r="K163"/>
  <c r="G164"/>
  <c r="H163"/>
  <c r="D163"/>
  <c r="E163" s="1"/>
  <c r="Q100" i="10"/>
  <c r="R100" s="1"/>
  <c r="J165" i="8" l="1"/>
  <c r="K164"/>
  <c r="G165"/>
  <c r="H164"/>
  <c r="D164"/>
  <c r="E164" s="1"/>
  <c r="Q101" i="10"/>
  <c r="R101" s="1"/>
  <c r="J166" i="8" l="1"/>
  <c r="K165"/>
  <c r="G166"/>
  <c r="H165"/>
  <c r="D165"/>
  <c r="E165" s="1"/>
  <c r="Q102" i="10"/>
  <c r="R102" s="1"/>
  <c r="J167" i="8" l="1"/>
  <c r="K166"/>
  <c r="G167"/>
  <c r="H166"/>
  <c r="D166"/>
  <c r="E166" s="1"/>
  <c r="Q103" i="10"/>
  <c r="R103" s="1"/>
  <c r="J168" i="8" l="1"/>
  <c r="K167"/>
  <c r="G168"/>
  <c r="H167"/>
  <c r="D167"/>
  <c r="E167" s="1"/>
  <c r="Q104" i="10"/>
  <c r="R104" s="1"/>
  <c r="J169" i="8" l="1"/>
  <c r="K168"/>
  <c r="G169"/>
  <c r="H168"/>
  <c r="D168"/>
  <c r="E168" s="1"/>
  <c r="Q105" i="10"/>
  <c r="R105" s="1"/>
  <c r="J170" i="8" l="1"/>
  <c r="K169"/>
  <c r="G170"/>
  <c r="H169"/>
  <c r="D169"/>
  <c r="E169" s="1"/>
  <c r="Q106" i="10"/>
  <c r="R106" s="1"/>
  <c r="J171" i="8" l="1"/>
  <c r="K170"/>
  <c r="G171"/>
  <c r="H170"/>
  <c r="D170"/>
  <c r="E170" s="1"/>
  <c r="Q107" i="10"/>
  <c r="R107" s="1"/>
  <c r="J172" i="8" l="1"/>
  <c r="K171"/>
  <c r="G172"/>
  <c r="H171"/>
  <c r="D171"/>
  <c r="E171" s="1"/>
  <c r="Q108" i="10"/>
  <c r="R108" s="1"/>
  <c r="J173" i="8" l="1"/>
  <c r="K172"/>
  <c r="G173"/>
  <c r="H172"/>
  <c r="D172"/>
  <c r="E172" s="1"/>
  <c r="Q109" i="10"/>
  <c r="R109" s="1"/>
  <c r="J174" i="8" l="1"/>
  <c r="K173"/>
  <c r="G174"/>
  <c r="H173"/>
  <c r="D173"/>
  <c r="E173" s="1"/>
  <c r="Q110" i="10"/>
  <c r="R110" s="1"/>
  <c r="J175" i="8" l="1"/>
  <c r="K174"/>
  <c r="G175"/>
  <c r="H174"/>
  <c r="D174"/>
  <c r="E174" s="1"/>
  <c r="Q111" i="10"/>
  <c r="R111" s="1"/>
  <c r="J176" i="8" l="1"/>
  <c r="K175"/>
  <c r="G176"/>
  <c r="H175"/>
  <c r="D175"/>
  <c r="E175" s="1"/>
  <c r="Q112" i="10"/>
  <c r="R112" s="1"/>
  <c r="J177" i="8" l="1"/>
  <c r="K176"/>
  <c r="G177"/>
  <c r="H176"/>
  <c r="D176"/>
  <c r="E176" s="1"/>
  <c r="Q113" i="10"/>
  <c r="R113" s="1"/>
  <c r="J178" i="8" l="1"/>
  <c r="K177"/>
  <c r="G178"/>
  <c r="H177"/>
  <c r="D177"/>
  <c r="E177" s="1"/>
  <c r="Q114" i="10"/>
  <c r="R114" s="1"/>
  <c r="J179" i="8" l="1"/>
  <c r="K178"/>
  <c r="G179"/>
  <c r="H178"/>
  <c r="D178"/>
  <c r="E178" s="1"/>
  <c r="Q115" i="10"/>
  <c r="R115" s="1"/>
  <c r="J180" i="8" l="1"/>
  <c r="K179"/>
  <c r="G180"/>
  <c r="H179"/>
  <c r="D179"/>
  <c r="E179" s="1"/>
  <c r="Q116" i="10"/>
  <c r="R116" s="1"/>
  <c r="J181" i="8" l="1"/>
  <c r="K180"/>
  <c r="G181"/>
  <c r="H180"/>
  <c r="D180"/>
  <c r="E180" s="1"/>
  <c r="Q117" i="10"/>
  <c r="R117" s="1"/>
  <c r="J182" i="8" l="1"/>
  <c r="K181"/>
  <c r="G182"/>
  <c r="H181"/>
  <c r="D181"/>
  <c r="E181" s="1"/>
  <c r="Q118" i="10"/>
  <c r="R118" s="1"/>
  <c r="J183" i="8" l="1"/>
  <c r="K182"/>
  <c r="G183"/>
  <c r="H182"/>
  <c r="D182"/>
  <c r="E182" s="1"/>
  <c r="Q119" i="10"/>
  <c r="R119" s="1"/>
  <c r="J184" i="8" l="1"/>
  <c r="K183"/>
  <c r="G184"/>
  <c r="H183"/>
  <c r="D183"/>
  <c r="E183" s="1"/>
  <c r="Q120" i="10"/>
  <c r="R120" s="1"/>
  <c r="J185" i="8" l="1"/>
  <c r="K184"/>
  <c r="G185"/>
  <c r="H184"/>
  <c r="D184"/>
  <c r="E184" s="1"/>
  <c r="Q121" i="10"/>
  <c r="R121" s="1"/>
  <c r="J186" i="8" l="1"/>
  <c r="K185"/>
  <c r="G186"/>
  <c r="H185"/>
  <c r="D185"/>
  <c r="E185" s="1"/>
  <c r="Q122" i="10"/>
  <c r="R122" s="1"/>
  <c r="J187" i="8" l="1"/>
  <c r="K186"/>
  <c r="G187"/>
  <c r="H186"/>
  <c r="D186"/>
  <c r="E186" s="1"/>
  <c r="Q123" i="10"/>
  <c r="R123" s="1"/>
  <c r="J188" i="8" l="1"/>
  <c r="K187"/>
  <c r="G188"/>
  <c r="H187"/>
  <c r="D187"/>
  <c r="E187" s="1"/>
  <c r="Q124" i="10"/>
  <c r="R124" s="1"/>
  <c r="J189" i="8" l="1"/>
  <c r="K188"/>
  <c r="G189"/>
  <c r="H188"/>
  <c r="D188"/>
  <c r="E188" s="1"/>
  <c r="Q125" i="10"/>
  <c r="R125" s="1"/>
  <c r="J190" i="8" l="1"/>
  <c r="K189"/>
  <c r="G190"/>
  <c r="H189"/>
  <c r="D189"/>
  <c r="E189" s="1"/>
  <c r="Q126" i="10"/>
  <c r="R126" s="1"/>
  <c r="J191" i="8" l="1"/>
  <c r="K190"/>
  <c r="G191"/>
  <c r="H190"/>
  <c r="D190"/>
  <c r="E190" s="1"/>
  <c r="Q127" i="10"/>
  <c r="R127" s="1"/>
  <c r="J192" i="8" l="1"/>
  <c r="K191"/>
  <c r="G192"/>
  <c r="H191"/>
  <c r="D191"/>
  <c r="E191" s="1"/>
  <c r="Q128" i="10"/>
  <c r="R128" s="1"/>
  <c r="J193" i="8" l="1"/>
  <c r="K192"/>
  <c r="G193"/>
  <c r="H192"/>
  <c r="D192"/>
  <c r="E192" s="1"/>
  <c r="Q129" i="10"/>
  <c r="R129" s="1"/>
  <c r="J194" i="8" l="1"/>
  <c r="K193"/>
  <c r="G194"/>
  <c r="H193"/>
  <c r="D193"/>
  <c r="E193" s="1"/>
  <c r="Q130" i="10"/>
  <c r="R130" s="1"/>
  <c r="J195" i="8" l="1"/>
  <c r="K194"/>
  <c r="G195"/>
  <c r="H194"/>
  <c r="D194"/>
  <c r="E194" s="1"/>
  <c r="Q131" i="10"/>
  <c r="R131" s="1"/>
  <c r="J196" i="8" l="1"/>
  <c r="K195"/>
  <c r="G196"/>
  <c r="H195"/>
  <c r="D195"/>
  <c r="E195" s="1"/>
  <c r="Q132" i="10"/>
  <c r="R132" s="1"/>
  <c r="J197" i="8" l="1"/>
  <c r="K196"/>
  <c r="G197"/>
  <c r="H196"/>
  <c r="D196"/>
  <c r="E196" s="1"/>
  <c r="Q133" i="10"/>
  <c r="R133" s="1"/>
  <c r="J198" i="8" l="1"/>
  <c r="K197"/>
  <c r="G198"/>
  <c r="H197"/>
  <c r="D197"/>
  <c r="E197" s="1"/>
  <c r="Q134" i="10"/>
  <c r="R134" s="1"/>
  <c r="J199" i="8" l="1"/>
  <c r="K198"/>
  <c r="G199"/>
  <c r="H198"/>
  <c r="D198"/>
  <c r="E198" s="1"/>
  <c r="Q135" i="10"/>
  <c r="R135" s="1"/>
  <c r="J200" i="8" l="1"/>
  <c r="K199"/>
  <c r="G200"/>
  <c r="H199"/>
  <c r="D199"/>
  <c r="E199" s="1"/>
  <c r="Q136" i="10"/>
  <c r="R136" s="1"/>
  <c r="J201" i="8" l="1"/>
  <c r="K200"/>
  <c r="G201"/>
  <c r="H200"/>
  <c r="D200"/>
  <c r="E200" s="1"/>
  <c r="Q137" i="10"/>
  <c r="R137" s="1"/>
  <c r="J202" i="8" l="1"/>
  <c r="K201"/>
  <c r="G202"/>
  <c r="H201"/>
  <c r="D201"/>
  <c r="E201" s="1"/>
  <c r="Q138" i="10"/>
  <c r="R138" s="1"/>
  <c r="J203" i="8" l="1"/>
  <c r="K202"/>
  <c r="G203"/>
  <c r="H202"/>
  <c r="D202"/>
  <c r="E202" s="1"/>
  <c r="Q139" i="10"/>
  <c r="R139" s="1"/>
  <c r="J204" i="8" l="1"/>
  <c r="K203"/>
  <c r="G204"/>
  <c r="H203"/>
  <c r="D203"/>
  <c r="E203" s="1"/>
  <c r="Q140" i="10"/>
  <c r="R140" s="1"/>
  <c r="J205" i="8" l="1"/>
  <c r="K204"/>
  <c r="G205"/>
  <c r="H204"/>
  <c r="D204"/>
  <c r="E204" s="1"/>
  <c r="Q141" i="10"/>
  <c r="R141" s="1"/>
  <c r="J206" i="8" l="1"/>
  <c r="K205"/>
  <c r="G206"/>
  <c r="H205"/>
  <c r="D205"/>
  <c r="E205" s="1"/>
  <c r="Q142" i="10"/>
  <c r="R142" s="1"/>
  <c r="J207" i="8" l="1"/>
  <c r="K206"/>
  <c r="G207"/>
  <c r="H206"/>
  <c r="D206"/>
  <c r="E206" s="1"/>
  <c r="Q143" i="10"/>
  <c r="R143" s="1"/>
  <c r="J208" i="8" l="1"/>
  <c r="K207"/>
  <c r="G208"/>
  <c r="H207"/>
  <c r="D207"/>
  <c r="E207" s="1"/>
  <c r="Q144" i="10"/>
  <c r="R144" s="1"/>
  <c r="J209" i="8" l="1"/>
  <c r="K208"/>
  <c r="G209"/>
  <c r="H208"/>
  <c r="D208"/>
  <c r="E208" s="1"/>
  <c r="Q145" i="10"/>
  <c r="R145" s="1"/>
  <c r="J210" i="8" l="1"/>
  <c r="K209"/>
  <c r="G210"/>
  <c r="H209"/>
  <c r="D209"/>
  <c r="E209" s="1"/>
  <c r="Q146" i="10"/>
  <c r="R146" s="1"/>
  <c r="J211" i="8" l="1"/>
  <c r="K210"/>
  <c r="G211"/>
  <c r="H210"/>
  <c r="D210"/>
  <c r="E210" s="1"/>
  <c r="Q147" i="10"/>
  <c r="R147" s="1"/>
  <c r="J212" i="8" l="1"/>
  <c r="K211"/>
  <c r="G212"/>
  <c r="H211"/>
  <c r="D211"/>
  <c r="E211" s="1"/>
  <c r="Q148" i="10"/>
  <c r="R148" s="1"/>
  <c r="J213" i="8" l="1"/>
  <c r="K212"/>
  <c r="G213"/>
  <c r="H212"/>
  <c r="D212"/>
  <c r="E212" s="1"/>
  <c r="Q149" i="10"/>
  <c r="R149" s="1"/>
  <c r="J214" i="8" l="1"/>
  <c r="K213"/>
  <c r="G214"/>
  <c r="H213"/>
  <c r="D213"/>
  <c r="E213" s="1"/>
  <c r="Q150" i="10"/>
  <c r="R150" s="1"/>
  <c r="J215" i="8" l="1"/>
  <c r="K214"/>
  <c r="G215"/>
  <c r="H214"/>
  <c r="D214"/>
  <c r="E214" s="1"/>
  <c r="Q151" i="10"/>
  <c r="R151" s="1"/>
  <c r="J216" i="8" l="1"/>
  <c r="K215"/>
  <c r="G216"/>
  <c r="H215"/>
  <c r="D215"/>
  <c r="E215" s="1"/>
  <c r="Q152" i="10"/>
  <c r="R152" s="1"/>
  <c r="J217" i="8" l="1"/>
  <c r="K216"/>
  <c r="G217"/>
  <c r="H216"/>
  <c r="D216"/>
  <c r="E216" s="1"/>
  <c r="Q153" i="10"/>
  <c r="R153" s="1"/>
  <c r="J218" i="8" l="1"/>
  <c r="K217"/>
  <c r="G218"/>
  <c r="H217"/>
  <c r="D217"/>
  <c r="E217" s="1"/>
  <c r="Q154" i="10"/>
  <c r="R154" s="1"/>
  <c r="J219" i="8" l="1"/>
  <c r="K218"/>
  <c r="G219"/>
  <c r="H218"/>
  <c r="D218"/>
  <c r="E218" s="1"/>
  <c r="Q155" i="10"/>
  <c r="R155" s="1"/>
  <c r="J220" i="8" l="1"/>
  <c r="K219"/>
  <c r="G220"/>
  <c r="H219"/>
  <c r="D219"/>
  <c r="E219" s="1"/>
  <c r="Q156" i="10"/>
  <c r="R156" s="1"/>
  <c r="J221" i="8" l="1"/>
  <c r="K220"/>
  <c r="G221"/>
  <c r="H220"/>
  <c r="D220"/>
  <c r="E220" s="1"/>
  <c r="Q157" i="10"/>
  <c r="R157" s="1"/>
  <c r="J222" i="8" l="1"/>
  <c r="K222" s="1"/>
  <c r="K221"/>
  <c r="G222"/>
  <c r="H222" s="1"/>
  <c r="H221"/>
  <c r="D221"/>
  <c r="E221" s="1"/>
  <c r="Q158" i="10"/>
  <c r="R158" s="1"/>
  <c r="D222" i="8" l="1"/>
  <c r="Q159" i="10"/>
  <c r="R159" s="1"/>
  <c r="E222" i="8" l="1"/>
  <c r="Q160" i="10"/>
  <c r="R160" s="1"/>
  <c r="Q161" l="1"/>
  <c r="R161" s="1"/>
  <c r="Q162" l="1"/>
  <c r="R162" s="1"/>
  <c r="Q163" l="1"/>
  <c r="R163" s="1"/>
  <c r="Q164" l="1"/>
  <c r="R164" s="1"/>
  <c r="Q165" l="1"/>
  <c r="R165" s="1"/>
  <c r="Q166" l="1"/>
  <c r="R166" s="1"/>
  <c r="Q167" l="1"/>
  <c r="R167" s="1"/>
  <c r="Q168" l="1"/>
  <c r="R168" s="1"/>
  <c r="Q169" l="1"/>
  <c r="R169" s="1"/>
  <c r="Q170" l="1"/>
  <c r="R170" s="1"/>
  <c r="Q171" l="1"/>
  <c r="R171" s="1"/>
  <c r="Q172" l="1"/>
  <c r="R172" s="1"/>
  <c r="Q173" l="1"/>
  <c r="R173" s="1"/>
  <c r="Q174" l="1"/>
  <c r="R174" s="1"/>
  <c r="Q175" l="1"/>
  <c r="R175" s="1"/>
  <c r="Q176" l="1"/>
  <c r="R176" s="1"/>
  <c r="Q177" l="1"/>
  <c r="R177" s="1"/>
  <c r="Q178" l="1"/>
  <c r="R178" s="1"/>
  <c r="Q179" l="1"/>
  <c r="R179" s="1"/>
  <c r="Q180" l="1"/>
  <c r="R180" s="1"/>
  <c r="Q181" l="1"/>
  <c r="R181" s="1"/>
  <c r="Q182" l="1"/>
  <c r="R182" s="1"/>
  <c r="Q183" l="1"/>
  <c r="R183" s="1"/>
  <c r="Q184" l="1"/>
  <c r="R184" s="1"/>
  <c r="Q185" l="1"/>
  <c r="R185" s="1"/>
  <c r="Q186" l="1"/>
  <c r="R186" s="1"/>
  <c r="Q187" l="1"/>
  <c r="R187" s="1"/>
  <c r="Q188" l="1"/>
  <c r="R188" s="1"/>
  <c r="Q189" l="1"/>
  <c r="R189" s="1"/>
  <c r="Q190" l="1"/>
  <c r="R190" s="1"/>
  <c r="Q191" l="1"/>
  <c r="R191" s="1"/>
  <c r="Q192" l="1"/>
  <c r="R192" s="1"/>
  <c r="Q193" l="1"/>
  <c r="R193" s="1"/>
  <c r="Q194" l="1"/>
  <c r="R194" s="1"/>
  <c r="Q195" l="1"/>
  <c r="R195" s="1"/>
  <c r="Q196" l="1"/>
  <c r="R196" s="1"/>
  <c r="Q197" l="1"/>
  <c r="R197" s="1"/>
  <c r="Q198" l="1"/>
  <c r="R198" s="1"/>
  <c r="Q199" l="1"/>
  <c r="R199" s="1"/>
  <c r="Q200" l="1"/>
  <c r="R200" s="1"/>
  <c r="Q201" l="1"/>
  <c r="R201" s="1"/>
  <c r="Q202" l="1"/>
  <c r="R202" s="1"/>
  <c r="Q203" l="1"/>
  <c r="R203" s="1"/>
  <c r="Q204" l="1"/>
  <c r="R204" s="1"/>
  <c r="Q205" l="1"/>
  <c r="R205" s="1"/>
  <c r="Q206" l="1"/>
  <c r="R206" s="1"/>
  <c r="R5" s="1"/>
  <c r="Q5" l="1"/>
</calcChain>
</file>

<file path=xl/sharedStrings.xml><?xml version="1.0" encoding="utf-8"?>
<sst xmlns="http://schemas.openxmlformats.org/spreadsheetml/2006/main" count="758" uniqueCount="323">
  <si>
    <t>Выборки равномерно распределённых чисел</t>
  </si>
  <si>
    <t>a=</t>
  </si>
  <si>
    <t>b=</t>
  </si>
  <si>
    <t>№</t>
  </si>
  <si>
    <t>r(0;1)</t>
  </si>
  <si>
    <t>Xpp(a;b)</t>
  </si>
  <si>
    <t>Ф.О.Ф. - формула обратной функции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</si>
  <si>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01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</si>
  <si>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01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</si>
  <si>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ab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</si>
  <si>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charset val="204"/>
      </rPr>
      <t>ab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</si>
  <si>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=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</si>
  <si>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</si>
  <si>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Моделирование чисел, распределённых непрерывно по нормальному закону</t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</si>
  <si>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</si>
  <si>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</si>
  <si>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</si>
  <si>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t>1. Метод ЦПТ - центральной предельной теоремы</t>
  </si>
  <si>
    <t>V</t>
  </si>
  <si>
    <t>Z</t>
  </si>
  <si>
    <t>X</t>
  </si>
  <si>
    <r>
      <t>Ϭ</t>
    </r>
    <r>
      <rPr>
        <vertAlign val="subscript"/>
        <sz val="11"/>
        <color theme="1"/>
        <rFont val="Calibri"/>
        <family val="2"/>
        <charset val="204"/>
      </rPr>
      <t>V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</si>
  <si>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scheme val="minor"/>
      </rPr>
      <t>=</t>
    </r>
  </si>
  <si>
    <t>n=6</t>
  </si>
  <si>
    <t>2. Метод Бокса-Мюллера</t>
  </si>
  <si>
    <t>Z1</t>
  </si>
  <si>
    <t>Z2</t>
  </si>
  <si>
    <t>X1</t>
  </si>
  <si>
    <t>X2</t>
  </si>
  <si>
    <t>r1</t>
  </si>
  <si>
    <t>r2</t>
  </si>
  <si>
    <t>Смоделировать непрерывно распределённые числа по заданному закону методом усечения Неймана</t>
  </si>
  <si>
    <t>Функция плотности распределения параболического закона</t>
  </si>
  <si>
    <t>m=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</si>
  <si>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</si>
  <si>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f(x)</t>
  </si>
  <si>
    <t>M=</t>
  </si>
  <si>
    <t>Y</t>
  </si>
  <si>
    <t>Ф.О.Ф. равномерного закона</t>
  </si>
  <si>
    <t>XX</t>
  </si>
  <si>
    <t>Смоделировать выборку по закону Рэлея методом обратных функций</t>
  </si>
  <si>
    <t>Функция плотности вероятности</t>
  </si>
  <si>
    <t>Функция вероятности</t>
  </si>
  <si>
    <t>Ф.О.Ф.</t>
  </si>
  <si>
    <r>
      <rPr>
        <sz val="11"/>
        <color theme="1"/>
        <rFont val="Calibri"/>
        <family val="2"/>
        <charset val="204"/>
      </rPr>
      <t>Ϭ</t>
    </r>
    <r>
      <rPr>
        <sz val="11"/>
        <color theme="1"/>
        <rFont val="Calibri"/>
        <family val="2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</si>
  <si>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vertAlign val="superscript"/>
        <sz val="11"/>
        <color theme="1"/>
        <rFont val="Calibri"/>
        <family val="2"/>
        <charset val="204"/>
      </rPr>
      <t>2</t>
    </r>
    <r>
      <rPr>
        <sz val="11"/>
        <color theme="1"/>
        <rFont val="Calibri"/>
        <family val="2"/>
      </rPr>
      <t>=</t>
    </r>
  </si>
  <si>
    <r>
      <t>m</t>
    </r>
    <r>
      <rPr>
        <vertAlign val="subscript"/>
        <sz val="11"/>
        <color theme="1"/>
        <rFont val="Calibri"/>
        <family val="2"/>
        <charset val="204"/>
        <scheme val="minor"/>
      </rPr>
      <t>X</t>
    </r>
    <r>
      <rPr>
        <sz val="11"/>
        <color theme="1"/>
        <rFont val="Calibri"/>
        <family val="2"/>
        <scheme val="minor"/>
      </rPr>
      <t>=</t>
    </r>
  </si>
  <si>
    <r>
      <t>Ϭ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</rPr>
      <t>=</t>
    </r>
  </si>
  <si>
    <t>Смоделировать диискретное геометрическое распределение</t>
  </si>
  <si>
    <t>Разметка отрезка 0;1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</si>
  <si>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</si>
  <si>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b</t>
  </si>
  <si>
    <r>
      <t>a+P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</si>
  <si>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1-q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</si>
  <si>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</si>
  <si>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</si>
  <si>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</si>
  <si>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k</t>
  </si>
  <si>
    <t>a</t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</si>
  <si>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k-1</t>
    </r>
  </si>
  <si>
    <r>
      <t>1-q</t>
    </r>
    <r>
      <rPr>
        <vertAlign val="superscript"/>
        <sz val="11"/>
        <color theme="1"/>
        <rFont val="Calibri"/>
        <family val="2"/>
        <charset val="204"/>
        <scheme val="minor"/>
      </rPr>
      <t>k</t>
    </r>
  </si>
  <si>
    <t>r</t>
  </si>
  <si>
    <t>K</t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</si>
  <si>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</si>
  <si>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Calibri"/>
        <family val="2"/>
        <charset val="204"/>
      </rPr>
      <t>Δ</t>
    </r>
    <r>
      <rPr>
        <sz val="11"/>
        <color theme="1"/>
        <rFont val="Calibri"/>
        <family val="2"/>
      </rPr>
      <t>t</t>
    </r>
  </si>
  <si>
    <r>
      <t>1-q</t>
    </r>
    <r>
      <rPr>
        <vertAlign val="superscript"/>
        <sz val="18"/>
        <color theme="1"/>
        <rFont val="Calibri"/>
        <family val="2"/>
        <scheme val="minor"/>
      </rPr>
      <t>k-1</t>
    </r>
    <r>
      <rPr>
        <sz val="18"/>
        <color theme="1"/>
        <rFont val="Calibri"/>
        <family val="2"/>
        <scheme val="minor"/>
      </rPr>
      <t>&lt;r&lt;1-q</t>
    </r>
    <r>
      <rPr>
        <vertAlign val="superscript"/>
        <sz val="18"/>
        <color theme="1"/>
        <rFont val="Calibri"/>
        <family val="2"/>
        <scheme val="minor"/>
      </rPr>
      <t>k</t>
    </r>
  </si>
  <si>
    <t>Таблица графика</t>
  </si>
  <si>
    <t>x</t>
  </si>
  <si>
    <t>F(x)</t>
  </si>
  <si>
    <r>
      <rPr>
        <sz val="18"/>
        <color theme="1"/>
        <rFont val="Calibri"/>
        <family val="2"/>
        <charset val="204"/>
      </rPr>
      <t>←</t>
    </r>
    <r>
      <rPr>
        <sz val="18"/>
        <color theme="1"/>
        <rFont val="Calibri"/>
        <family val="2"/>
        <scheme val="minor"/>
      </rPr>
      <t>нормализованное нормальное число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</si>
  <si>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K</t>
    </r>
  </si>
  <si>
    <t>t</t>
  </si>
  <si>
    <t>разметка отрезка [0;1]</t>
  </si>
  <si>
    <t>- формула разметки</t>
  </si>
  <si>
    <t>для реализации метода розыгрыша жребия</t>
  </si>
  <si>
    <t>случайное значение ГПСЧ указывает случайно точку внутри какого-нибудь отрезка, моделируя выбор, соответствующий вероятности=длина отрезка</t>
  </si>
  <si>
    <t>Хмакс=</t>
  </si>
  <si>
    <t>Хмин=</t>
  </si>
  <si>
    <t>К=</t>
  </si>
  <si>
    <t>h=</t>
  </si>
  <si>
    <t>Карман</t>
  </si>
  <si>
    <t>Еще</t>
  </si>
  <si>
    <t>Частота</t>
  </si>
  <si>
    <t>Интегральный %</t>
  </si>
  <si>
    <t>Столбец1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</si>
  <si>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</si>
  <si>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</si>
  <si>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</si>
  <si>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</si>
  <si>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</si>
  <si>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</si>
  <si>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</si>
  <si>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</si>
  <si>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</si>
  <si>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</si>
  <si>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</si>
  <si>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</si>
  <si>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</si>
  <si>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-</t>
  </si>
  <si>
    <t>левая ветвь</t>
  </si>
  <si>
    <t>правая ветвь</t>
  </si>
  <si>
    <t>формула обратной функции для левой ветви</t>
  </si>
  <si>
    <t>формула обратной функции для правой ветви</t>
  </si>
  <si>
    <t>h</t>
  </si>
  <si>
    <t>f</t>
  </si>
  <si>
    <t xml:space="preserve">плотности вероятности  от левого края распределения до текущего значения, причём полная площадь под графиком </t>
  </si>
  <si>
    <t>по всему диапазону  распределения равна 1.</t>
  </si>
  <si>
    <r>
      <rPr>
        <b/>
        <sz val="14"/>
        <color theme="1"/>
        <rFont val="Times New Roman"/>
        <family val="1"/>
        <charset val="204"/>
      </rPr>
      <t>Функция вероятности</t>
    </r>
    <r>
      <rPr>
        <sz val="14"/>
        <color theme="1"/>
        <rFont val="Times New Roman"/>
        <family val="1"/>
        <charset val="204"/>
      </rPr>
      <t xml:space="preserve"> треугольного распределения представляет переменную площадь под графиком функции </t>
    </r>
  </si>
  <si>
    <r>
      <t xml:space="preserve">График </t>
    </r>
    <r>
      <rPr>
        <b/>
        <sz val="14"/>
        <color theme="1"/>
        <rFont val="Times New Roman"/>
        <family val="1"/>
        <charset val="204"/>
      </rPr>
      <t>функции плотности вероятности</t>
    </r>
    <r>
      <rPr>
        <sz val="14"/>
        <color theme="1"/>
        <rFont val="Times New Roman"/>
        <family val="1"/>
        <charset val="204"/>
      </rPr>
      <t xml:space="preserve"> треугольного распределения</t>
    </r>
  </si>
  <si>
    <t>левая ветвь (диапазон [3;10])</t>
  </si>
  <si>
    <t>правая ветвь (диапазон [10;17])</t>
  </si>
  <si>
    <t>В точке х=10 (точка излома функции плотности вероятнлсти) обе ветви функции вероятности склеиваются гладко:</t>
  </si>
  <si>
    <t>Значения функций левой и правой ветвей равны</t>
  </si>
  <si>
    <t xml:space="preserve">Значения производных функций левой и правой ветвей также равны </t>
  </si>
  <si>
    <t>Постройте график этой функции и смоделируйте процесс</t>
  </si>
  <si>
    <t xml:space="preserve"> Процесс запускается из состояния 0, переходы системы из состояния в состояние происходят в дискретные моменты модельного времени. </t>
  </si>
  <si>
    <t>На втором шаге система будет находиться в одном из состояний 3, 4, 5, 6. Методом Монте-Карло в численном эксперименте, т.е. при многократном</t>
  </si>
  <si>
    <t xml:space="preserve"> повторении процесса прогоном модели,  получить выборку значений случайных состояний из набора конечных состояний </t>
  </si>
  <si>
    <t xml:space="preserve"> и оценить частоту (вероятность) попадания системы в эти состояния по данным этого численного эксперимента.</t>
  </si>
  <si>
    <t>Смоделировать случайный процесс изменения состояния дискретной системы, заданный графом:</t>
  </si>
  <si>
    <t>Смоделировать аддитивный случайный процесс Винера:</t>
  </si>
  <si>
    <t>аддитивный процесс броуновского блуждания</t>
  </si>
  <si>
    <t>нормализованные числа по нормальному закону</t>
  </si>
  <si>
    <r>
      <t>A</t>
    </r>
    <r>
      <rPr>
        <b/>
        <vertAlign val="subscript"/>
        <sz val="16"/>
        <color theme="1"/>
        <rFont val="Calibri"/>
        <family val="2"/>
        <charset val="204"/>
        <scheme val="minor"/>
      </rPr>
      <t>0</t>
    </r>
    <r>
      <rPr>
        <b/>
        <sz val="16"/>
        <color theme="1"/>
        <rFont val="Calibri"/>
        <family val="2"/>
        <charset val="204"/>
        <scheme val="minor"/>
      </rPr>
      <t>=</t>
    </r>
  </si>
  <si>
    <t>A=</t>
  </si>
  <si>
    <t>Ϭ=</t>
  </si>
  <si>
    <t>B=</t>
  </si>
  <si>
    <t>r3</t>
  </si>
  <si>
    <t>График функции вероятности треугольного распределения</t>
  </si>
  <si>
    <t>S1</t>
  </si>
  <si>
    <t>S2</t>
  </si>
  <si>
    <t>S3</t>
  </si>
  <si>
    <t>S</t>
  </si>
  <si>
    <t>r4</t>
  </si>
  <si>
    <t>r5</t>
  </si>
  <si>
    <t>r6</t>
  </si>
  <si>
    <t>Ϭv=</t>
  </si>
  <si>
    <t>mv=</t>
  </si>
  <si>
    <t>N(0;1)</t>
  </si>
  <si>
    <t>SN</t>
  </si>
  <si>
    <t>SΣ</t>
  </si>
  <si>
    <r>
      <rPr>
        <b/>
        <sz val="18"/>
        <color theme="1"/>
        <rFont val="Calibri"/>
        <family val="2"/>
        <charset val="204"/>
      </rPr>
      <t>SΣ</t>
    </r>
    <r>
      <rPr>
        <b/>
        <vertAlign val="subscript"/>
        <sz val="18"/>
        <color theme="1"/>
        <rFont val="Calibri"/>
        <family val="2"/>
        <charset val="204"/>
      </rPr>
      <t>vba</t>
    </r>
  </si>
  <si>
    <t>Модель аддитивного процесса Винера:</t>
  </si>
  <si>
    <t>Смоделировать траекторию случайного процесса для 200-от шагов модельного времени t=1,2,…,200 и построить график траектории</t>
  </si>
  <si>
    <t>R1</t>
  </si>
  <si>
    <t>R2</t>
  </si>
  <si>
    <t>Карманы</t>
  </si>
  <si>
    <t>Модель случайного процесса изменения состояния дискретной системы, заданного графом:</t>
  </si>
  <si>
    <t>Svba1</t>
  </si>
  <si>
    <t>Svba2</t>
  </si>
  <si>
    <t>Svba3</t>
  </si>
  <si>
    <t>Svba4</t>
  </si>
  <si>
    <t>Svba5</t>
  </si>
  <si>
    <t>Выборка</t>
  </si>
  <si>
    <t>Макс=</t>
  </si>
  <si>
    <t>Мин=</t>
  </si>
  <si>
    <t>K=</t>
  </si>
  <si>
    <t>fx</t>
  </si>
  <si>
    <t>Fx</t>
  </si>
  <si>
    <t>s1</t>
  </si>
  <si>
    <t>s2</t>
  </si>
  <si>
    <t>s3</t>
  </si>
  <si>
    <t>s4</t>
  </si>
  <si>
    <t>VBA</t>
  </si>
  <si>
    <t>Модель случайного аддитивного процесса:</t>
  </si>
  <si>
    <t>Таблица графиков</t>
  </si>
  <si>
    <t>Смоделировать аддитивный случайный процесс:</t>
  </si>
  <si>
    <t>равномерный случайный процесс</t>
  </si>
  <si>
    <t>треугольный случайный процесс</t>
  </si>
  <si>
    <t>Функции вероятности РР</t>
  </si>
  <si>
    <t>Функции плотности вероятности РР</t>
  </si>
  <si>
    <t>R3</t>
  </si>
  <si>
    <t>карманы</t>
  </si>
  <si>
    <t>макс</t>
  </si>
  <si>
    <t>мин</t>
  </si>
  <si>
    <t xml:space="preserve"> h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</si>
  <si>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01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</si>
  <si>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02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</si>
  <si>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03</t>
    </r>
  </si>
  <si>
    <t>r=</t>
  </si>
  <si>
    <r>
      <t xml:space="preserve">1. Определить функции плотности вероятности заданных законов 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 (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)=d</t>
    </r>
    <r>
      <rPr>
        <i/>
        <sz val="14"/>
        <color theme="1"/>
        <rFont val="Times New Roman"/>
        <family val="1"/>
        <charset val="204"/>
      </rPr>
      <t>F</t>
    </r>
    <r>
      <rPr>
        <sz val="14"/>
        <color theme="1"/>
        <rFont val="Times New Roman"/>
        <family val="1"/>
        <charset val="204"/>
      </rPr>
      <t>(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)/d</t>
    </r>
    <r>
      <rPr>
        <i/>
        <sz val="14"/>
        <color theme="1"/>
        <rFont val="Times New Roman"/>
        <family val="1"/>
        <charset val="204"/>
      </rPr>
      <t>x</t>
    </r>
    <r>
      <rPr>
        <sz val="14"/>
        <color theme="1"/>
        <rFont val="Times New Roman"/>
        <family val="1"/>
        <charset val="204"/>
      </rPr>
      <t>)</t>
    </r>
  </si>
  <si>
    <t>3. Смоделировать методом обратных функций выборки случайных чисел по заданным законам</t>
  </si>
  <si>
    <t>Y1</t>
  </si>
  <si>
    <t>Y2</t>
  </si>
  <si>
    <t>y1</t>
  </si>
  <si>
    <t>y2</t>
  </si>
  <si>
    <t>2. Построить графики функций вероятности и плотности вероятности</t>
  </si>
  <si>
    <t>5. Сравнить результаты моделирования по обеим моделям</t>
  </si>
  <si>
    <t>4. Построить графики обратных функций</t>
  </si>
  <si>
    <t>Функции вероятности законов</t>
  </si>
  <si>
    <t>Функции плотности вероятности законов</t>
  </si>
  <si>
    <t>Обратные функции: как создать модель обратной функции?</t>
  </si>
  <si>
    <t>прямая функция:</t>
  </si>
  <si>
    <t>обратная функция:</t>
  </si>
  <si>
    <r>
      <t>Заданы функции вероятности непрерывных распределений в диапазоне [</t>
    </r>
    <r>
      <rPr>
        <b/>
        <i/>
        <sz val="18"/>
        <color theme="1"/>
        <rFont val="Times New Roman"/>
        <family val="1"/>
        <charset val="204"/>
      </rPr>
      <t>a</t>
    </r>
    <r>
      <rPr>
        <b/>
        <sz val="18"/>
        <color theme="1"/>
        <rFont val="Times New Roman"/>
        <family val="1"/>
        <charset val="204"/>
      </rPr>
      <t>;</t>
    </r>
    <r>
      <rPr>
        <b/>
        <i/>
        <sz val="18"/>
        <color theme="1"/>
        <rFont val="Times New Roman"/>
        <family val="1"/>
        <charset val="204"/>
      </rPr>
      <t>b</t>
    </r>
    <r>
      <rPr>
        <b/>
        <sz val="18"/>
        <color theme="1"/>
        <rFont val="Times New Roman"/>
        <family val="1"/>
        <charset val="204"/>
      </rPr>
      <t>]</t>
    </r>
  </si>
  <si>
    <t>y</t>
  </si>
  <si>
    <t>Задача: смоделировать методом Монте-Карло выборки значений по заданным законам непрерывных распределений с использованием метода обратных функций</t>
  </si>
  <si>
    <t>x=a+y(b-a)</t>
  </si>
  <si>
    <t>y=(x-a)/(b-a)</t>
  </si>
  <si>
    <t>x1</t>
  </si>
  <si>
    <t>x2</t>
  </si>
  <si>
    <t>x1vba</t>
  </si>
  <si>
    <t>x2vba</t>
  </si>
  <si>
    <t>R</t>
  </si>
  <si>
    <t xml:space="preserve"> Sum</t>
  </si>
  <si>
    <t>min</t>
  </si>
  <si>
    <t>max</t>
  </si>
  <si>
    <t>N(0,1)</t>
  </si>
  <si>
    <t>Ф(y)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</si>
  <si>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>+P</t>
    </r>
    <r>
      <rPr>
        <vertAlign val="subscript"/>
        <sz val="11"/>
        <color theme="1"/>
        <rFont val="Calibri"/>
        <family val="2"/>
        <charset val="204"/>
        <scheme val="minor"/>
      </rPr>
      <t>3</t>
    </r>
  </si>
  <si>
    <t>жребий - генератор ПСЧ рр(0,1)</t>
  </si>
  <si>
    <t>Варианты разметки</t>
  </si>
  <si>
    <t>Тренд</t>
  </si>
  <si>
    <r>
      <t>25</t>
    </r>
    <r>
      <rPr>
        <sz val="11"/>
        <color theme="1"/>
        <rFont val="Calibri"/>
        <family val="2"/>
        <charset val="204"/>
      </rPr>
      <t>±0</t>
    </r>
    <r>
      <rPr>
        <sz val="11"/>
        <color theme="1"/>
        <rFont val="Calibri"/>
        <family val="2"/>
      </rPr>
      <t>,75</t>
    </r>
  </si>
  <si>
    <t>Min</t>
  </si>
  <si>
    <t>Max</t>
  </si>
  <si>
    <t>n</t>
  </si>
  <si>
    <t>x=a+(b-a)SQR(y)</t>
  </si>
  <si>
    <t>Мин</t>
  </si>
  <si>
    <t>Шкала</t>
  </si>
  <si>
    <t>a1</t>
  </si>
  <si>
    <t>a2</t>
  </si>
  <si>
    <t>a3</t>
  </si>
  <si>
    <t>b1</t>
  </si>
  <si>
    <t>b2</t>
  </si>
  <si>
    <t>b3</t>
  </si>
  <si>
    <t>Макс</t>
  </si>
  <si>
    <t>К</t>
  </si>
  <si>
    <t>ΔX</t>
  </si>
  <si>
    <t>шкала</t>
  </si>
  <si>
    <t>Высота определяется однозначно, т.к.</t>
  </si>
  <si>
    <t>площадь треугольника равна 1</t>
  </si>
  <si>
    <t>Задание:</t>
  </si>
  <si>
    <t>методом усечения Неймана:</t>
  </si>
  <si>
    <t>1. Сгенерировать последовательность случайных точек, распределённых равномерно внутри прямоугольника усечения</t>
  </si>
  <si>
    <t>2. Произвести отбор последовательности случайных точек, попавших в треугольник</t>
  </si>
  <si>
    <t>Задание</t>
  </si>
  <si>
    <t>Создать имитационную модель случайных значений, имеющих непрерывное распределение по треугольному закону,</t>
  </si>
  <si>
    <t>3. Получить этим методом выборку объёмом 200 значений</t>
  </si>
  <si>
    <t>Создать имитационную модель нормализованных нормальных чисел N(0,1) методом ЦПТ</t>
  </si>
  <si>
    <t>S3L</t>
  </si>
  <si>
    <t>S3R</t>
  </si>
  <si>
    <t>Sum</t>
  </si>
  <si>
    <t>ax</t>
  </si>
  <si>
    <t>bx</t>
  </si>
  <si>
    <t>ay</t>
  </si>
  <si>
    <t>by</t>
  </si>
  <si>
    <t>f(X)</t>
  </si>
  <si>
    <t>ШКАЛА</t>
  </si>
  <si>
    <t>SΣvba</t>
  </si>
  <si>
    <t>A0=</t>
  </si>
  <si>
    <t>trend</t>
  </si>
  <si>
    <t>Смоделировать случайный процесс</t>
  </si>
  <si>
    <t>Sn2</t>
  </si>
  <si>
    <t>Sn3</t>
  </si>
  <si>
    <t>Sn1</t>
  </si>
  <si>
    <t>Sn4</t>
  </si>
  <si>
    <t>Sn5</t>
  </si>
  <si>
    <t>Sn6</t>
  </si>
  <si>
    <t>Sn7</t>
  </si>
  <si>
    <t>a1=</t>
  </si>
  <si>
    <t>b1=</t>
  </si>
  <si>
    <t>a2=</t>
  </si>
  <si>
    <t>b2=</t>
  </si>
  <si>
    <t>a3=</t>
  </si>
  <si>
    <t>b3=</t>
  </si>
  <si>
    <t>c=</t>
  </si>
  <si>
    <t>Ср.выб.</t>
  </si>
  <si>
    <t>Дисп. выб.</t>
  </si>
  <si>
    <t>N</t>
  </si>
  <si>
    <t>Описательная статистика по выборке</t>
  </si>
  <si>
    <t>Генератор заданий</t>
  </si>
  <si>
    <t>методом обратных функций</t>
  </si>
  <si>
    <t>равномкрное распределние</t>
  </si>
  <si>
    <t>треугольное распределение лев. Инт. [a;(a+b)/2]</t>
  </si>
  <si>
    <t>треугольное распределение прав. Инт [(a+b)/2;b]</t>
  </si>
  <si>
    <t>генератор заданий</t>
  </si>
  <si>
    <t>mx=</t>
  </si>
  <si>
    <t>q=</t>
  </si>
  <si>
    <r>
      <t>Ϭ</t>
    </r>
    <r>
      <rPr>
        <b/>
        <vertAlign val="subscript"/>
        <sz val="12"/>
        <color theme="1"/>
        <rFont val="Calibri"/>
        <family val="2"/>
        <charset val="204"/>
      </rPr>
      <t>x</t>
    </r>
    <r>
      <rPr>
        <b/>
        <sz val="12"/>
        <color theme="1"/>
        <rFont val="Calibri"/>
        <family val="2"/>
        <charset val="204"/>
      </rPr>
      <t>=</t>
    </r>
  </si>
  <si>
    <r>
      <rPr>
        <b/>
        <sz val="12"/>
        <color theme="1"/>
        <rFont val="Calibri"/>
        <family val="2"/>
        <charset val="204"/>
      </rPr>
      <t>Ϭ=</t>
    </r>
  </si>
  <si>
    <t>Параметр закона</t>
  </si>
  <si>
    <t>узлы разметки отрезка [0,1], левые границы</t>
  </si>
  <si>
    <t>узлы разметки отрезка [0,1], правые границы</t>
  </si>
  <si>
    <t>№ отрезка разметки слева-направо</t>
  </si>
  <si>
    <t>Смоделировать случайный процесс вида:</t>
  </si>
  <si>
    <t>Функция вероятности треугольного закона распределения</t>
  </si>
  <si>
    <t>График функции плотности вероятности треугольного закона распределения</t>
  </si>
  <si>
    <t>Функция вероятности равномерного закона распределения</t>
  </si>
  <si>
    <t>Обратная функция треугольного закона распределения</t>
  </si>
  <si>
    <t>Обратная функция равномерного закона распределения</t>
  </si>
  <si>
    <t>Параметры моделирования</t>
  </si>
  <si>
    <r>
      <t xml:space="preserve">       x</t>
    </r>
    <r>
      <rPr>
        <vertAlign val="subscript"/>
        <sz val="8"/>
        <color theme="1"/>
        <rFont val="Calibri"/>
        <family val="2"/>
        <charset val="204"/>
        <scheme val="minor"/>
      </rPr>
      <t>R</t>
    </r>
  </si>
  <si>
    <r>
      <t xml:space="preserve">      x</t>
    </r>
    <r>
      <rPr>
        <vertAlign val="subscript"/>
        <sz val="8"/>
        <color theme="1"/>
        <rFont val="Calibri"/>
        <family val="2"/>
        <charset val="204"/>
        <scheme val="minor"/>
      </rPr>
      <t>L</t>
    </r>
  </si>
  <si>
    <t>c</t>
  </si>
  <si>
    <t>Q=</t>
  </si>
  <si>
    <t xml:space="preserve">               c</t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</si>
  <si>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01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</si>
  <si>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02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</si>
  <si>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13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</si>
  <si>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14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</si>
  <si>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25</t>
    </r>
    <r>
      <rPr>
        <b/>
        <sz val="12"/>
        <color theme="1"/>
        <rFont val="Times New Roman"/>
        <family val="1"/>
        <charset val="204"/>
      </rPr>
      <t>=</t>
    </r>
  </si>
  <si>
    <r>
      <t>p</t>
    </r>
    <r>
      <rPr>
        <b/>
        <vertAlign val="subscript"/>
        <sz val="12"/>
        <color theme="1"/>
        <rFont val="Times New Roman"/>
        <family val="1"/>
        <charset val="204"/>
      </rPr>
      <t>26</t>
    </r>
    <r>
      <rPr>
        <b/>
        <sz val="12"/>
        <color theme="1"/>
        <rFont val="Times New Roman"/>
        <family val="1"/>
        <charset val="204"/>
      </rPr>
      <t>=</t>
    </r>
  </si>
  <si>
    <t>Параметры модели</t>
  </si>
  <si>
    <t>rpp(0,1)</t>
  </si>
  <si>
    <t>Функция плотности вероятности треугольного закона распределения</t>
  </si>
  <si>
    <t>a≤x_L≤c</t>
  </si>
  <si>
    <t>c≤x_R≤b</t>
  </si>
  <si>
    <t>Правая ветвь:</t>
  </si>
  <si>
    <t>левая ветвь:</t>
  </si>
  <si>
    <t>площадь треугольника равна 1,</t>
  </si>
  <si>
    <t>поэтому его высота равна:</t>
  </si>
  <si>
    <t>Смоделировать методом обратных функций случайный аддитивный процесс вида:</t>
  </si>
  <si>
    <t>--------</t>
  </si>
  <si>
    <t>-------</t>
  </si>
  <si>
    <t>Ср. знач. выб.</t>
  </si>
  <si>
    <t>---------</t>
  </si>
  <si>
    <t>Ср. зн.</t>
  </si>
  <si>
    <t>Дисп. в.</t>
  </si>
  <si>
    <t>частота</t>
  </si>
  <si>
    <t>Ср. знач.</t>
  </si>
  <si>
    <t>Практика 5</t>
  </si>
  <si>
    <r>
      <t xml:space="preserve">      x</t>
    </r>
    <r>
      <rPr>
        <b/>
        <vertAlign val="subscript"/>
        <sz val="11"/>
        <color theme="1"/>
        <rFont val="Calibri"/>
        <family val="2"/>
        <charset val="204"/>
        <scheme val="minor"/>
      </rPr>
      <t>L</t>
    </r>
  </si>
</sst>
</file>

<file path=xl/styles.xml><?xml version="1.0" encoding="utf-8"?>
<styleSheet xmlns="http://schemas.openxmlformats.org/spreadsheetml/2006/main">
  <numFmts count="5">
    <numFmt numFmtId="44" formatCode="_-* #,##0.00\ &quot;₽&quot;_-;\-* #,##0.00\ &quot;₽&quot;_-;_-* &quot;-&quot;??\ &quot;₽&quot;_-;_-@_-"/>
    <numFmt numFmtId="164" formatCode="0.0000"/>
    <numFmt numFmtId="165" formatCode="0.000"/>
    <numFmt numFmtId="166" formatCode="0.00000"/>
    <numFmt numFmtId="167" formatCode="0.0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8"/>
      <color theme="1"/>
      <name val="Calibri"/>
      <family val="2"/>
      <charset val="204"/>
    </font>
    <font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vertAlign val="subscript"/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</font>
    <font>
      <b/>
      <sz val="18"/>
      <color theme="1"/>
      <name val="Times New Roman"/>
      <family val="1"/>
      <charset val="204"/>
    </font>
    <font>
      <b/>
      <sz val="18"/>
      <color theme="1"/>
      <name val="Calibri"/>
      <family val="2"/>
      <charset val="204"/>
    </font>
    <font>
      <b/>
      <vertAlign val="subscript"/>
      <sz val="18"/>
      <color theme="1"/>
      <name val="Calibri"/>
      <family val="2"/>
      <charset val="204"/>
    </font>
    <font>
      <sz val="20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  <charset val="204"/>
    </font>
    <font>
      <b/>
      <i/>
      <sz val="18"/>
      <color theme="1"/>
      <name val="Times New Roman"/>
      <family val="1"/>
      <charset val="204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vertAlign val="subscript"/>
      <sz val="12"/>
      <color theme="1"/>
      <name val="Calibri"/>
      <family val="2"/>
      <charset val="204"/>
    </font>
    <font>
      <b/>
      <sz val="16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vertAlign val="subscript"/>
      <sz val="12"/>
      <color theme="1"/>
      <name val="Times New Roman"/>
      <family val="1"/>
      <charset val="204"/>
    </font>
    <font>
      <sz val="14"/>
      <color theme="1"/>
      <name val="Cambria Math"/>
      <family val="1"/>
      <charset val="204"/>
    </font>
    <font>
      <b/>
      <i/>
      <sz val="14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/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thick">
        <color rgb="FFFF0000"/>
      </bottom>
      <diagonal/>
    </border>
    <border>
      <left style="thick">
        <color rgb="FFFF0000"/>
      </left>
      <right style="thick">
        <color indexed="64"/>
      </right>
      <top style="thick">
        <color indexed="64"/>
      </top>
      <bottom style="thick">
        <color rgb="FFFF0000"/>
      </bottom>
      <diagonal/>
    </border>
    <border>
      <left style="thick">
        <color rgb="FFFF0000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rgb="FFFF0000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indexed="64"/>
      </bottom>
      <diagonal/>
    </border>
    <border>
      <left/>
      <right style="thick">
        <color rgb="FFFF0000"/>
      </right>
      <top style="thick">
        <color rgb="FFFF0000"/>
      </top>
      <bottom style="thick">
        <color indexed="64"/>
      </bottom>
      <diagonal/>
    </border>
    <border>
      <left style="thick">
        <color indexed="64"/>
      </left>
      <right style="thick">
        <color rgb="FFFF0000"/>
      </right>
      <top style="thick">
        <color indexed="64"/>
      </top>
      <bottom style="thick">
        <color rgb="FFFF0000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34" fillId="0" borderId="0" applyFont="0" applyFill="0" applyBorder="0" applyAlignment="0" applyProtection="0"/>
  </cellStyleXfs>
  <cellXfs count="1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15" fillId="0" borderId="0" xfId="0" applyFont="1"/>
    <xf numFmtId="0" fontId="0" fillId="0" borderId="0" xfId="0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left"/>
    </xf>
    <xf numFmtId="0" fontId="0" fillId="5" borderId="1" xfId="0" applyFill="1" applyBorder="1" applyAlignment="1">
      <alignment horizontal="center" vertical="center" wrapText="1"/>
    </xf>
    <xf numFmtId="0" fontId="18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right"/>
    </xf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0" borderId="2" xfId="0" applyFill="1" applyBorder="1" applyAlignment="1"/>
    <xf numFmtId="10" fontId="0" fillId="0" borderId="2" xfId="0" applyNumberFormat="1" applyFill="1" applyBorder="1" applyAlignment="1"/>
    <xf numFmtId="0" fontId="20" fillId="0" borderId="1" xfId="0" applyFon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0" fillId="0" borderId="1" xfId="0" applyNumberFormat="1" applyFill="1" applyBorder="1" applyAlignment="1">
      <alignment horizontal="center" vertical="center" wrapText="1"/>
    </xf>
    <xf numFmtId="0" fontId="21" fillId="0" borderId="0" xfId="0" applyFont="1"/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right"/>
    </xf>
    <xf numFmtId="0" fontId="23" fillId="0" borderId="0" xfId="0" applyFont="1" applyAlignment="1">
      <alignment horizontal="right" vertical="center"/>
    </xf>
    <xf numFmtId="0" fontId="25" fillId="0" borderId="0" xfId="0" applyFont="1"/>
    <xf numFmtId="0" fontId="21" fillId="0" borderId="0" xfId="0" applyFont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27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30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65" fontId="25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5" fontId="2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65" fontId="0" fillId="0" borderId="1" xfId="0" applyNumberForma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33" fillId="0" borderId="0" xfId="0" applyFont="1"/>
    <xf numFmtId="165" fontId="0" fillId="0" borderId="1" xfId="0" applyNumberFormat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6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30" fillId="0" borderId="0" xfId="0" applyFont="1"/>
    <xf numFmtId="0" fontId="0" fillId="10" borderId="0" xfId="0" applyFill="1"/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37" fillId="0" borderId="0" xfId="0" applyFont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40" fillId="0" borderId="0" xfId="0" applyFont="1"/>
    <xf numFmtId="2" fontId="0" fillId="0" borderId="0" xfId="0" applyNumberFormat="1"/>
    <xf numFmtId="2" fontId="0" fillId="0" borderId="1" xfId="0" applyNumberFormat="1" applyBorder="1"/>
    <xf numFmtId="0" fontId="0" fillId="0" borderId="10" xfId="0" applyBorder="1"/>
    <xf numFmtId="0" fontId="0" fillId="0" borderId="11" xfId="0" applyBorder="1"/>
    <xf numFmtId="165" fontId="0" fillId="0" borderId="10" xfId="0" applyNumberFormat="1" applyBorder="1"/>
    <xf numFmtId="165" fontId="0" fillId="0" borderId="1" xfId="0" applyNumberFormat="1" applyBorder="1"/>
    <xf numFmtId="165" fontId="0" fillId="0" borderId="10" xfId="0" applyNumberFormat="1" applyBorder="1" applyAlignment="1">
      <alignment horizontal="center" vertical="center"/>
    </xf>
    <xf numFmtId="165" fontId="0" fillId="0" borderId="0" xfId="0" applyNumberFormat="1"/>
    <xf numFmtId="0" fontId="25" fillId="0" borderId="6" xfId="0" applyFont="1" applyBorder="1" applyAlignment="1">
      <alignment horizontal="center" vertical="center"/>
    </xf>
    <xf numFmtId="165" fontId="0" fillId="6" borderId="10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6" borderId="0" xfId="0" applyFill="1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6" borderId="18" xfId="0" applyFill="1" applyBorder="1"/>
    <xf numFmtId="0" fontId="9" fillId="6" borderId="19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20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0" fontId="42" fillId="6" borderId="19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 wrapText="1"/>
    </xf>
    <xf numFmtId="0" fontId="42" fillId="6" borderId="20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9" fillId="6" borderId="30" xfId="0" applyFont="1" applyFill="1" applyBorder="1" applyAlignment="1">
      <alignment horizontal="center" vertical="center"/>
    </xf>
    <xf numFmtId="0" fontId="9" fillId="6" borderId="31" xfId="0" applyFont="1" applyFill="1" applyBorder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6" fillId="0" borderId="21" xfId="0" applyFont="1" applyBorder="1" applyAlignment="1">
      <alignment horizontal="center" vertical="center"/>
    </xf>
    <xf numFmtId="0" fontId="46" fillId="6" borderId="2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34" xfId="0" applyBorder="1"/>
    <xf numFmtId="0" fontId="46" fillId="0" borderId="37" xfId="0" applyFont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6" xfId="0" applyFont="1" applyFill="1" applyBorder="1" applyAlignment="1">
      <alignment horizontal="center" vertical="center"/>
    </xf>
    <xf numFmtId="165" fontId="46" fillId="6" borderId="36" xfId="0" applyNumberFormat="1" applyFont="1" applyFill="1" applyBorder="1" applyAlignment="1">
      <alignment horizontal="center" vertical="center"/>
    </xf>
    <xf numFmtId="0" fontId="46" fillId="6" borderId="32" xfId="0" applyFont="1" applyFill="1" applyBorder="1" applyAlignment="1">
      <alignment horizontal="center" vertical="center"/>
    </xf>
    <xf numFmtId="165" fontId="46" fillId="6" borderId="40" xfId="0" applyNumberFormat="1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0" fontId="46" fillId="6" borderId="42" xfId="0" applyFont="1" applyFill="1" applyBorder="1" applyAlignment="1"/>
    <xf numFmtId="0" fontId="46" fillId="6" borderId="43" xfId="0" applyFont="1" applyFill="1" applyBorder="1" applyAlignment="1"/>
    <xf numFmtId="0" fontId="48" fillId="0" borderId="0" xfId="0" applyFont="1"/>
    <xf numFmtId="0" fontId="25" fillId="0" borderId="1" xfId="0" quotePrefix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2" fillId="0" borderId="0" xfId="0" applyFont="1" applyAlignment="1">
      <alignment horizontal="center"/>
    </xf>
    <xf numFmtId="0" fontId="49" fillId="0" borderId="0" xfId="0" applyFont="1" applyAlignment="1">
      <alignment horizontal="right" vertical="top"/>
    </xf>
    <xf numFmtId="0" fontId="10" fillId="0" borderId="0" xfId="0" applyFont="1" applyAlignment="1">
      <alignment horizontal="right" vertical="top"/>
    </xf>
    <xf numFmtId="0" fontId="41" fillId="6" borderId="16" xfId="0" applyFont="1" applyFill="1" applyBorder="1" applyAlignment="1">
      <alignment horizontal="center"/>
    </xf>
    <xf numFmtId="0" fontId="41" fillId="6" borderId="17" xfId="0" applyFont="1" applyFill="1" applyBorder="1" applyAlignment="1">
      <alignment horizontal="center"/>
    </xf>
    <xf numFmtId="0" fontId="41" fillId="6" borderId="22" xfId="0" applyFont="1" applyFill="1" applyBorder="1" applyAlignment="1">
      <alignment horizontal="center"/>
    </xf>
    <xf numFmtId="0" fontId="41" fillId="6" borderId="23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9" fillId="6" borderId="22" xfId="0" applyFont="1" applyFill="1" applyBorder="1" applyAlignment="1">
      <alignment horizontal="center"/>
    </xf>
    <xf numFmtId="0" fontId="9" fillId="6" borderId="23" xfId="0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6" borderId="28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46" fillId="6" borderId="21" xfId="0" applyFont="1" applyFill="1" applyBorder="1" applyAlignment="1">
      <alignment horizontal="center"/>
    </xf>
    <xf numFmtId="0" fontId="45" fillId="6" borderId="38" xfId="0" applyFont="1" applyFill="1" applyBorder="1" applyAlignment="1">
      <alignment horizontal="center"/>
    </xf>
    <xf numFmtId="0" fontId="45" fillId="6" borderId="39" xfId="0" applyFont="1" applyFill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7" borderId="0" xfId="1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20" fillId="0" borderId="6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2223;150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n1"/>
  <ax:ocxPr ax:name="Size" ax:value="1693;13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1773;127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n2"/>
  <ax:ocxPr ax:name="Size" ax:value="1667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1879;150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a "/>
  <ax:ocxPr ax:name="Size" ax:value="2064;108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1693;134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561;87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1191;108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402;92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Ген"/>
  <ax:ocxPr ax:name="Size" ax:value="1693;134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672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3387;164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011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746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720;23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52;13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196;169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799;137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6;150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958;76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349;12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064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3"/>
  <ax:ocxPr ax:name="Size" ax:value="2434;28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461;166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646;203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931;142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746;153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223;14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3"/>
  <ax:ocxPr ax:name="Size" ax:value="2540;182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275;137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910;20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"/>
  <ax:ocxPr ax:name="Size" ax:value="2514;22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566;158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3"/>
  <ax:ocxPr ax:name="Size" ax:value="2196;166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646;161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461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400"/>
              <a:t>Графики функции плотности вероятности и вероятности равномерного распределения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Лист1!$Y$24:$Y$39</c:f>
              <c:numCache>
                <c:formatCode>General</c:formatCode>
                <c:ptCount val="16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25</c:v>
                </c:pt>
                <c:pt idx="7">
                  <c:v>27</c:v>
                </c:pt>
                <c:pt idx="8">
                  <c:v>29</c:v>
                </c:pt>
                <c:pt idx="9">
                  <c:v>31</c:v>
                </c:pt>
                <c:pt idx="10">
                  <c:v>33</c:v>
                </c:pt>
              </c:numCache>
            </c:numRef>
          </c:cat>
          <c:val>
            <c:numRef>
              <c:f>Лист1!$Z$24:$Z$39</c:f>
              <c:numCache>
                <c:formatCode>0.0000</c:formatCode>
                <c:ptCount val="16"/>
                <c:pt idx="0">
                  <c:v>3.125E-2</c:v>
                </c:pt>
                <c:pt idx="1">
                  <c:v>3.125E-2</c:v>
                </c:pt>
                <c:pt idx="2">
                  <c:v>3.125E-2</c:v>
                </c:pt>
                <c:pt idx="3">
                  <c:v>3.125E-2</c:v>
                </c:pt>
                <c:pt idx="4">
                  <c:v>3.125E-2</c:v>
                </c:pt>
                <c:pt idx="5">
                  <c:v>3.125E-2</c:v>
                </c:pt>
                <c:pt idx="6">
                  <c:v>3.125E-2</c:v>
                </c:pt>
                <c:pt idx="7">
                  <c:v>3.125E-2</c:v>
                </c:pt>
                <c:pt idx="8">
                  <c:v>3.125E-2</c:v>
                </c:pt>
                <c:pt idx="9">
                  <c:v>3.125E-2</c:v>
                </c:pt>
                <c:pt idx="10">
                  <c:v>3.125E-2</c:v>
                </c:pt>
              </c:numCache>
            </c:numRef>
          </c:val>
        </c:ser>
        <c:ser>
          <c:idx val="1"/>
          <c:order val="1"/>
          <c:tx>
            <c:v>ряд 2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Лист1!$Y$24:$Y$39</c:f>
              <c:numCache>
                <c:formatCode>General</c:formatCode>
                <c:ptCount val="16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25</c:v>
                </c:pt>
                <c:pt idx="7">
                  <c:v>27</c:v>
                </c:pt>
                <c:pt idx="8">
                  <c:v>29</c:v>
                </c:pt>
                <c:pt idx="9">
                  <c:v>31</c:v>
                </c:pt>
                <c:pt idx="10">
                  <c:v>33</c:v>
                </c:pt>
              </c:numCache>
            </c:numRef>
          </c:cat>
          <c:val>
            <c:numRef>
              <c:f>Лист1!$AA$24:$AA$39</c:f>
              <c:numCache>
                <c:formatCode>0.0000</c:formatCode>
                <c:ptCount val="16"/>
                <c:pt idx="0">
                  <c:v>0</c:v>
                </c:pt>
                <c:pt idx="1">
                  <c:v>6.25E-2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</c:numCache>
            </c:numRef>
          </c:val>
        </c:ser>
        <c:marker val="1"/>
        <c:axId val="76815360"/>
        <c:axId val="76838016"/>
      </c:lineChart>
      <c:catAx>
        <c:axId val="76815360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Диапазон распределения</a:t>
                </a:r>
              </a:p>
            </c:rich>
          </c:tx>
          <c:layout/>
        </c:title>
        <c:numFmt formatCode="General" sourceLinked="1"/>
        <c:tickLblPos val="nextTo"/>
        <c:crossAx val="76838016"/>
        <c:crosses val="autoZero"/>
        <c:auto val="1"/>
        <c:lblAlgn val="ctr"/>
        <c:lblOffset val="100"/>
      </c:catAx>
      <c:valAx>
        <c:axId val="76838016"/>
        <c:scaling>
          <c:orientation val="minMax"/>
        </c:scaling>
        <c:axPos val="l"/>
        <c:majorGridlines/>
        <c:numFmt formatCode="0.0000" sourceLinked="1"/>
        <c:tickLblPos val="nextTo"/>
        <c:crossAx val="768153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Лист1!$C$6:$C$25</c:f>
              <c:numCache>
                <c:formatCode>General</c:formatCode>
                <c:ptCount val="20"/>
                <c:pt idx="0">
                  <c:v>44.068816417038704</c:v>
                </c:pt>
                <c:pt idx="1">
                  <c:v>19.625553141767369</c:v>
                </c:pt>
                <c:pt idx="2">
                  <c:v>21.258015351213544</c:v>
                </c:pt>
                <c:pt idx="3">
                  <c:v>19.779206204215086</c:v>
                </c:pt>
                <c:pt idx="4">
                  <c:v>36.933345003275434</c:v>
                </c:pt>
                <c:pt idx="5">
                  <c:v>19.151555085038154</c:v>
                </c:pt>
                <c:pt idx="6">
                  <c:v>39.742359198424623</c:v>
                </c:pt>
                <c:pt idx="7">
                  <c:v>20.892729097968299</c:v>
                </c:pt>
                <c:pt idx="8">
                  <c:v>29.557648682911548</c:v>
                </c:pt>
                <c:pt idx="9">
                  <c:v>31.850740970394675</c:v>
                </c:pt>
                <c:pt idx="10">
                  <c:v>27.288239830025418</c:v>
                </c:pt>
                <c:pt idx="11">
                  <c:v>41.061091737863237</c:v>
                </c:pt>
                <c:pt idx="12">
                  <c:v>39.494463026999142</c:v>
                </c:pt>
                <c:pt idx="13">
                  <c:v>44.415565329452164</c:v>
                </c:pt>
                <c:pt idx="14">
                  <c:v>21.624177676854572</c:v>
                </c:pt>
                <c:pt idx="15">
                  <c:v>22.239540652127815</c:v>
                </c:pt>
                <c:pt idx="16">
                  <c:v>13.149806610824427</c:v>
                </c:pt>
                <c:pt idx="17">
                  <c:v>31.852875933557328</c:v>
                </c:pt>
                <c:pt idx="18">
                  <c:v>13.34020039612966</c:v>
                </c:pt>
                <c:pt idx="19">
                  <c:v>30.736503289071351</c:v>
                </c:pt>
              </c:numCache>
            </c:numRef>
          </c:val>
        </c:ser>
        <c:axId val="76862592"/>
        <c:axId val="76864128"/>
      </c:radarChart>
      <c:catAx>
        <c:axId val="76862592"/>
        <c:scaling>
          <c:orientation val="minMax"/>
        </c:scaling>
        <c:axPos val="b"/>
        <c:majorGridlines/>
        <c:tickLblPos val="nextTo"/>
        <c:crossAx val="76864128"/>
        <c:crosses val="autoZero"/>
        <c:auto val="1"/>
        <c:lblAlgn val="ctr"/>
        <c:lblOffset val="100"/>
      </c:catAx>
      <c:valAx>
        <c:axId val="76864128"/>
        <c:scaling>
          <c:orientation val="minMax"/>
        </c:scaling>
        <c:axPos val="l"/>
        <c:majorGridlines/>
        <c:numFmt formatCode="General" sourceLinked="1"/>
        <c:tickLblPos val="nextTo"/>
        <c:crossAx val="768625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Лист2!$J$9:$J$28</c:f>
              <c:numCache>
                <c:formatCode>General</c:formatCode>
                <c:ptCount val="20"/>
                <c:pt idx="0">
                  <c:v>22.012690152446641</c:v>
                </c:pt>
                <c:pt idx="1">
                  <c:v>21.72711287350668</c:v>
                </c:pt>
                <c:pt idx="2">
                  <c:v>21.964960832278809</c:v>
                </c:pt>
                <c:pt idx="3">
                  <c:v>21.791798941604743</c:v>
                </c:pt>
                <c:pt idx="4">
                  <c:v>22.418612199641863</c:v>
                </c:pt>
                <c:pt idx="5">
                  <c:v>22.002307679540007</c:v>
                </c:pt>
                <c:pt idx="6">
                  <c:v>21.860820648323639</c:v>
                </c:pt>
                <c:pt idx="7">
                  <c:v>22.3070787404519</c:v>
                </c:pt>
                <c:pt idx="8">
                  <c:v>21.892909533603934</c:v>
                </c:pt>
                <c:pt idx="9">
                  <c:v>22.229057610064633</c:v>
                </c:pt>
                <c:pt idx="10">
                  <c:v>22.106147336082348</c:v>
                </c:pt>
                <c:pt idx="11">
                  <c:v>22.227341310477623</c:v>
                </c:pt>
                <c:pt idx="12">
                  <c:v>21.653364526782461</c:v>
                </c:pt>
                <c:pt idx="13">
                  <c:v>21.893476492440342</c:v>
                </c:pt>
                <c:pt idx="14">
                  <c:v>21.97061498480204</c:v>
                </c:pt>
                <c:pt idx="15">
                  <c:v>21.984720853538828</c:v>
                </c:pt>
                <c:pt idx="16">
                  <c:v>21.838919060963136</c:v>
                </c:pt>
                <c:pt idx="17">
                  <c:v>21.748325567589301</c:v>
                </c:pt>
                <c:pt idx="18">
                  <c:v>21.802634950105286</c:v>
                </c:pt>
                <c:pt idx="19">
                  <c:v>22.070541082015648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Лист2!$F$34:$F$53</c:f>
              <c:numCache>
                <c:formatCode>General</c:formatCode>
                <c:ptCount val="20"/>
                <c:pt idx="0">
                  <c:v>22.073942020612911</c:v>
                </c:pt>
                <c:pt idx="1">
                  <c:v>22.430147730930393</c:v>
                </c:pt>
                <c:pt idx="2">
                  <c:v>22.12092221644216</c:v>
                </c:pt>
                <c:pt idx="3">
                  <c:v>21.892724687163913</c:v>
                </c:pt>
                <c:pt idx="4">
                  <c:v>22.106267950508638</c:v>
                </c:pt>
                <c:pt idx="5">
                  <c:v>21.847914982722237</c:v>
                </c:pt>
                <c:pt idx="6">
                  <c:v>22.047756252723257</c:v>
                </c:pt>
                <c:pt idx="7">
                  <c:v>21.878921996333723</c:v>
                </c:pt>
                <c:pt idx="8">
                  <c:v>22.131615294109103</c:v>
                </c:pt>
                <c:pt idx="9">
                  <c:v>21.949681980957429</c:v>
                </c:pt>
                <c:pt idx="10">
                  <c:v>22.445498204812221</c:v>
                </c:pt>
                <c:pt idx="11">
                  <c:v>21.655819239148549</c:v>
                </c:pt>
                <c:pt idx="12">
                  <c:v>21.752040812867602</c:v>
                </c:pt>
                <c:pt idx="13">
                  <c:v>21.95921469965992</c:v>
                </c:pt>
                <c:pt idx="14">
                  <c:v>21.899576233498319</c:v>
                </c:pt>
                <c:pt idx="15">
                  <c:v>21.699268625569747</c:v>
                </c:pt>
                <c:pt idx="16">
                  <c:v>21.940144623508132</c:v>
                </c:pt>
                <c:pt idx="17">
                  <c:v>22.096139442628516</c:v>
                </c:pt>
                <c:pt idx="18">
                  <c:v>22.111104439804091</c:v>
                </c:pt>
                <c:pt idx="19">
                  <c:v>21.83594402501026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Лист2!$G$34:$G$53</c:f>
              <c:numCache>
                <c:formatCode>General</c:formatCode>
                <c:ptCount val="20"/>
                <c:pt idx="0">
                  <c:v>21.958340025874641</c:v>
                </c:pt>
                <c:pt idx="1">
                  <c:v>22.278483537217863</c:v>
                </c:pt>
                <c:pt idx="2">
                  <c:v>21.949017055146609</c:v>
                </c:pt>
                <c:pt idx="3">
                  <c:v>22.208510893629583</c:v>
                </c:pt>
                <c:pt idx="4">
                  <c:v>22.026012217182281</c:v>
                </c:pt>
                <c:pt idx="5">
                  <c:v>22.075614324393662</c:v>
                </c:pt>
                <c:pt idx="6">
                  <c:v>21.732241629134588</c:v>
                </c:pt>
                <c:pt idx="7">
                  <c:v>21.97143128368926</c:v>
                </c:pt>
                <c:pt idx="8">
                  <c:v>22.245916409558767</c:v>
                </c:pt>
                <c:pt idx="9">
                  <c:v>22.16078953253685</c:v>
                </c:pt>
                <c:pt idx="10">
                  <c:v>22.057941880192462</c:v>
                </c:pt>
                <c:pt idx="11">
                  <c:v>22.013056290456852</c:v>
                </c:pt>
                <c:pt idx="12">
                  <c:v>22.02575439468006</c:v>
                </c:pt>
                <c:pt idx="13">
                  <c:v>22.090069827680381</c:v>
                </c:pt>
                <c:pt idx="14">
                  <c:v>21.999498547268395</c:v>
                </c:pt>
                <c:pt idx="15">
                  <c:v>22.047749727865241</c:v>
                </c:pt>
                <c:pt idx="16">
                  <c:v>22.001690417992755</c:v>
                </c:pt>
                <c:pt idx="17">
                  <c:v>22.148471571042943</c:v>
                </c:pt>
                <c:pt idx="18">
                  <c:v>21.952573533052846</c:v>
                </c:pt>
                <c:pt idx="19">
                  <c:v>22.133869359091452</c:v>
                </c:pt>
              </c:numCache>
            </c:numRef>
          </c:val>
        </c:ser>
        <c:ser>
          <c:idx val="3"/>
          <c:order val="3"/>
          <c:tx>
            <c:v>Ряд 4</c:v>
          </c:tx>
          <c:spPr>
            <a:ln>
              <a:prstDash val="lgDash"/>
            </a:ln>
          </c:spPr>
          <c:marker>
            <c:symbol val="none"/>
          </c:marker>
          <c:val>
            <c:numRef>
              <c:f>Лист2!$H$34:$H$53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v>Ряд 5</c:v>
          </c:tx>
          <c:spPr>
            <a:ln>
              <a:prstDash val="lgDash"/>
            </a:ln>
          </c:spPr>
          <c:marker>
            <c:symbol val="none"/>
          </c:marker>
          <c:val>
            <c:numRef>
              <c:f>Лист2!$I$34:$I$53</c:f>
              <c:numCache>
                <c:formatCode>General</c:formatCode>
                <c:ptCount val="20"/>
              </c:numCache>
            </c:numRef>
          </c:val>
        </c:ser>
        <c:axId val="78660352"/>
        <c:axId val="78661888"/>
      </c:radarChart>
      <c:catAx>
        <c:axId val="78660352"/>
        <c:scaling>
          <c:orientation val="minMax"/>
        </c:scaling>
        <c:axPos val="b"/>
        <c:majorGridlines/>
        <c:tickLblPos val="nextTo"/>
        <c:crossAx val="78661888"/>
        <c:crosses val="autoZero"/>
        <c:auto val="1"/>
        <c:lblAlgn val="ctr"/>
        <c:lblOffset val="100"/>
      </c:catAx>
      <c:valAx>
        <c:axId val="78661888"/>
        <c:scaling>
          <c:orientation val="minMax"/>
        </c:scaling>
        <c:axPos val="l"/>
        <c:majorGridlines/>
        <c:numFmt formatCode="General" sourceLinked="1"/>
        <c:tickLblPos val="nextTo"/>
        <c:crossAx val="786603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Лист3!$A$20:$A$60</c:f>
              <c:numCache>
                <c:formatCode>General</c:formatCode>
                <c:ptCount val="41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  <c:pt idx="27">
                  <c:v>18.5</c:v>
                </c:pt>
                <c:pt idx="28">
                  <c:v>19</c:v>
                </c:pt>
                <c:pt idx="29">
                  <c:v>19.5</c:v>
                </c:pt>
                <c:pt idx="30">
                  <c:v>20</c:v>
                </c:pt>
                <c:pt idx="31">
                  <c:v>20.5</c:v>
                </c:pt>
                <c:pt idx="32">
                  <c:v>21</c:v>
                </c:pt>
                <c:pt idx="33">
                  <c:v>21.5</c:v>
                </c:pt>
                <c:pt idx="34">
                  <c:v>22</c:v>
                </c:pt>
                <c:pt idx="35">
                  <c:v>22.5</c:v>
                </c:pt>
                <c:pt idx="36">
                  <c:v>23</c:v>
                </c:pt>
                <c:pt idx="37">
                  <c:v>23.5</c:v>
                </c:pt>
                <c:pt idx="38">
                  <c:v>24</c:v>
                </c:pt>
                <c:pt idx="39">
                  <c:v>24.5</c:v>
                </c:pt>
                <c:pt idx="40">
                  <c:v>25</c:v>
                </c:pt>
              </c:numCache>
            </c:numRef>
          </c:cat>
          <c:val>
            <c:numRef>
              <c:f>Лист3!$B$20:$B$60</c:f>
              <c:numCache>
                <c:formatCode>General</c:formatCode>
                <c:ptCount val="41"/>
                <c:pt idx="0">
                  <c:v>0</c:v>
                </c:pt>
                <c:pt idx="1">
                  <c:v>8.0915585362297815E-3</c:v>
                </c:pt>
                <c:pt idx="2">
                  <c:v>1.5745735529960635E-2</c:v>
                </c:pt>
                <c:pt idx="3">
                  <c:v>2.2962530981192601E-2</c:v>
                </c:pt>
                <c:pt idx="4">
                  <c:v>2.9741944889925639E-2</c:v>
                </c:pt>
                <c:pt idx="5">
                  <c:v>3.6083977256159791E-2</c:v>
                </c:pt>
                <c:pt idx="6">
                  <c:v>4.1988628079895028E-2</c:v>
                </c:pt>
                <c:pt idx="7">
                  <c:v>4.7455897361131358E-2</c:v>
                </c:pt>
                <c:pt idx="8">
                  <c:v>5.248578509986878E-2</c:v>
                </c:pt>
                <c:pt idx="9">
                  <c:v>5.7078291296107302E-2</c:v>
                </c:pt>
                <c:pt idx="10">
                  <c:v>6.1233415949846916E-2</c:v>
                </c:pt>
                <c:pt idx="11">
                  <c:v>6.4951159061087615E-2</c:v>
                </c:pt>
                <c:pt idx="12">
                  <c:v>6.8231520629829415E-2</c:v>
                </c:pt>
                <c:pt idx="13">
                  <c:v>7.107450065607232E-2</c:v>
                </c:pt>
                <c:pt idx="14">
                  <c:v>7.3480099139816291E-2</c:v>
                </c:pt>
                <c:pt idx="15">
                  <c:v>7.5448316081061367E-2</c:v>
                </c:pt>
                <c:pt idx="16">
                  <c:v>7.697915147980755E-2</c:v>
                </c:pt>
                <c:pt idx="17">
                  <c:v>7.8072605336054812E-2</c:v>
                </c:pt>
                <c:pt idx="18">
                  <c:v>7.872867764980318E-2</c:v>
                </c:pt>
                <c:pt idx="19">
                  <c:v>7.8947368421052627E-2</c:v>
                </c:pt>
                <c:pt idx="20">
                  <c:v>7.872867764980318E-2</c:v>
                </c:pt>
                <c:pt idx="21">
                  <c:v>7.8072605336054812E-2</c:v>
                </c:pt>
                <c:pt idx="22">
                  <c:v>7.697915147980755E-2</c:v>
                </c:pt>
                <c:pt idx="23">
                  <c:v>7.5448316081061367E-2</c:v>
                </c:pt>
                <c:pt idx="24">
                  <c:v>7.3480099139816291E-2</c:v>
                </c:pt>
                <c:pt idx="25">
                  <c:v>7.107450065607232E-2</c:v>
                </c:pt>
                <c:pt idx="26">
                  <c:v>6.8231520629829415E-2</c:v>
                </c:pt>
                <c:pt idx="27">
                  <c:v>6.4951159061087615E-2</c:v>
                </c:pt>
                <c:pt idx="28">
                  <c:v>6.1233415949846916E-2</c:v>
                </c:pt>
                <c:pt idx="29">
                  <c:v>5.7078291296107302E-2</c:v>
                </c:pt>
                <c:pt idx="30">
                  <c:v>5.248578509986878E-2</c:v>
                </c:pt>
                <c:pt idx="31">
                  <c:v>4.7455897361131358E-2</c:v>
                </c:pt>
                <c:pt idx="32">
                  <c:v>4.1988628079895028E-2</c:v>
                </c:pt>
                <c:pt idx="33">
                  <c:v>3.6083977256159791E-2</c:v>
                </c:pt>
                <c:pt idx="34">
                  <c:v>2.9741944889925639E-2</c:v>
                </c:pt>
                <c:pt idx="35">
                  <c:v>2.2962530981192601E-2</c:v>
                </c:pt>
                <c:pt idx="36">
                  <c:v>1.5745735529960635E-2</c:v>
                </c:pt>
                <c:pt idx="37">
                  <c:v>8.0915585362297815E-3</c:v>
                </c:pt>
                <c:pt idx="38">
                  <c:v>0</c:v>
                </c:pt>
                <c:pt idx="39">
                  <c:v>-8.5289400787286664E-3</c:v>
                </c:pt>
                <c:pt idx="40">
                  <c:v>-1.7495261699956285E-2</c:v>
                </c:pt>
              </c:numCache>
            </c:numRef>
          </c:val>
        </c:ser>
        <c:marker val="1"/>
        <c:axId val="79083008"/>
        <c:axId val="79084544"/>
      </c:lineChart>
      <c:catAx>
        <c:axId val="79083008"/>
        <c:scaling>
          <c:orientation val="minMax"/>
        </c:scaling>
        <c:axPos val="b"/>
        <c:numFmt formatCode="General" sourceLinked="1"/>
        <c:tickLblPos val="nextTo"/>
        <c:crossAx val="79084544"/>
        <c:crosses val="autoZero"/>
        <c:auto val="1"/>
        <c:lblAlgn val="ctr"/>
        <c:lblOffset val="100"/>
      </c:catAx>
      <c:valAx>
        <c:axId val="79084544"/>
        <c:scaling>
          <c:orientation val="minMax"/>
        </c:scaling>
        <c:axPos val="l"/>
        <c:majorGridlines/>
        <c:numFmt formatCode="General" sourceLinked="1"/>
        <c:tickLblPos val="nextTo"/>
        <c:crossAx val="7908300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400"/>
              <a:t>Графики</a:t>
            </a:r>
            <a:r>
              <a:rPr lang="ru-RU" sz="1400" baseline="0"/>
              <a:t> функций плотности вероятности и вероятности распределения Рэлея</a:t>
            </a:r>
            <a:endParaRPr lang="ru-RU" sz="1400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График плотности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Лист4!$L$19:$L$29</c:f>
              <c:numCache>
                <c:formatCode>General</c:formatCode>
                <c:ptCount val="11"/>
                <c:pt idx="0">
                  <c:v>0</c:v>
                </c:pt>
                <c:pt idx="1">
                  <c:v>7.439918011852234E-2</c:v>
                </c:pt>
                <c:pt idx="2">
                  <c:v>0.13250146881138095</c:v>
                </c:pt>
                <c:pt idx="3">
                  <c:v>0.16381344000326475</c:v>
                </c:pt>
                <c:pt idx="4">
                  <c:v>0.1666252742693177</c:v>
                </c:pt>
                <c:pt idx="5">
                  <c:v>0.1470681170528344</c:v>
                </c:pt>
                <c:pt idx="6">
                  <c:v>0.11534066510978461</c:v>
                </c:pt>
                <c:pt idx="7">
                  <c:v>8.1400476259587282E-2</c:v>
                </c:pt>
                <c:pt idx="8">
                  <c:v>5.2087274006436021E-2</c:v>
                </c:pt>
                <c:pt idx="9">
                  <c:v>3.0367701331670938E-2</c:v>
                </c:pt>
                <c:pt idx="10">
                  <c:v>1.6184981575646556E-2</c:v>
                </c:pt>
              </c:numCache>
            </c:numRef>
          </c:yVal>
          <c:smooth val="1"/>
        </c:ser>
        <c:axId val="79284864"/>
        <c:axId val="78971648"/>
      </c:scatterChart>
      <c:scatterChart>
        <c:scatterStyle val="smoothMarker"/>
        <c:ser>
          <c:idx val="1"/>
          <c:order val="1"/>
          <c:tx>
            <c:v>График функции вероятности</c:v>
          </c:tx>
          <c:marker>
            <c:symbol val="none"/>
          </c:marker>
          <c:xVal>
            <c:numRef>
              <c:f>Лист4!$K$19:$K$29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Лист4!$M$19:$M$29</c:f>
              <c:numCache>
                <c:formatCode>General</c:formatCode>
                <c:ptCount val="11"/>
                <c:pt idx="0">
                  <c:v>0</c:v>
                </c:pt>
                <c:pt idx="1">
                  <c:v>3.7928131664481834E-2</c:v>
                </c:pt>
                <c:pt idx="2">
                  <c:v>0.14329744324138483</c:v>
                </c:pt>
                <c:pt idx="3">
                  <c:v>0.29389767453824756</c:v>
                </c:pt>
                <c:pt idx="4">
                  <c:v>0.46133314684105264</c:v>
                </c:pt>
                <c:pt idx="5">
                  <c:v>0.61964608233530294</c:v>
                </c:pt>
                <c:pt idx="6">
                  <c:v>0.75141749098028521</c:v>
                </c:pt>
                <c:pt idx="7">
                  <c:v>0.84962755128348633</c:v>
                </c:pt>
                <c:pt idx="8">
                  <c:v>0.91580602612144879</c:v>
                </c:pt>
                <c:pt idx="9">
                  <c:v>0.95636763273963066</c:v>
                </c:pt>
                <c:pt idx="10">
                  <c:v>0.97907085072892941</c:v>
                </c:pt>
              </c:numCache>
            </c:numRef>
          </c:yVal>
          <c:smooth val="1"/>
        </c:ser>
        <c:axId val="78979840"/>
        <c:axId val="78973568"/>
      </c:scatterChart>
      <c:valAx>
        <c:axId val="79284864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300"/>
                  <a:t>Диапазон распределения </a:t>
                </a:r>
                <a:r>
                  <a:rPr lang="en-US" sz="1300"/>
                  <a:t>[0;∞</a:t>
                </a:r>
                <a:r>
                  <a:rPr lang="ru-RU" sz="1300"/>
                  <a:t>)</a:t>
                </a:r>
              </a:p>
            </c:rich>
          </c:tx>
          <c:layout/>
        </c:title>
        <c:numFmt formatCode="General" sourceLinked="1"/>
        <c:tickLblPos val="nextTo"/>
        <c:crossAx val="78971648"/>
        <c:crosses val="autoZero"/>
        <c:crossBetween val="midCat"/>
      </c:valAx>
      <c:valAx>
        <c:axId val="78971648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Плотность вероятности</a:t>
                </a:r>
              </a:p>
            </c:rich>
          </c:tx>
          <c:layout/>
        </c:title>
        <c:numFmt formatCode="General" sourceLinked="1"/>
        <c:tickLblPos val="nextTo"/>
        <c:crossAx val="79284864"/>
        <c:crosses val="autoZero"/>
        <c:crossBetween val="midCat"/>
      </c:valAx>
      <c:valAx>
        <c:axId val="78973568"/>
        <c:scaling>
          <c:orientation val="minMax"/>
        </c:scaling>
        <c:axPos val="r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Функция вероятности</a:t>
                </a:r>
              </a:p>
            </c:rich>
          </c:tx>
          <c:layout/>
        </c:title>
        <c:numFmt formatCode="General" sourceLinked="1"/>
        <c:tickLblPos val="nextTo"/>
        <c:crossAx val="78979840"/>
        <c:crosses val="max"/>
        <c:crossBetween val="midCat"/>
      </c:valAx>
      <c:valAx>
        <c:axId val="78979840"/>
        <c:scaling>
          <c:orientation val="minMax"/>
        </c:scaling>
        <c:axPos val="t"/>
        <c:numFmt formatCode="General" sourceLinked="1"/>
        <c:tickLblPos val="nextTo"/>
        <c:crossAx val="78973568"/>
        <c:crosses val="max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Лист4!$I$58:$I$74</c:f>
              <c:numCache>
                <c:formatCode>0.0000</c:formatCode>
                <c:ptCount val="17"/>
                <c:pt idx="0" formatCode="General">
                  <c:v>0</c:v>
                </c:pt>
                <c:pt idx="1">
                  <c:v>0.85197441773787086</c:v>
                </c:pt>
                <c:pt idx="2">
                  <c:v>1.7039488354757417</c:v>
                </c:pt>
                <c:pt idx="3">
                  <c:v>2.5559232532136127</c:v>
                </c:pt>
                <c:pt idx="4">
                  <c:v>3.4078976709514834</c:v>
                </c:pt>
                <c:pt idx="5">
                  <c:v>4.2598720886893542</c:v>
                </c:pt>
                <c:pt idx="6">
                  <c:v>5.1118465064272254</c:v>
                </c:pt>
                <c:pt idx="7">
                  <c:v>5.9638209241650966</c:v>
                </c:pt>
                <c:pt idx="8">
                  <c:v>6.8157953419029678</c:v>
                </c:pt>
                <c:pt idx="9">
                  <c:v>7.667769759640839</c:v>
                </c:pt>
                <c:pt idx="10">
                  <c:v>8.5197441773787101</c:v>
                </c:pt>
                <c:pt idx="11">
                  <c:v>9.3717185951165813</c:v>
                </c:pt>
                <c:pt idx="12">
                  <c:v>10.223693012854453</c:v>
                </c:pt>
                <c:pt idx="13">
                  <c:v>11.075667430592324</c:v>
                </c:pt>
                <c:pt idx="14">
                  <c:v>11.927641848330195</c:v>
                </c:pt>
                <c:pt idx="15">
                  <c:v>12.779616266068066</c:v>
                </c:pt>
                <c:pt idx="16">
                  <c:v>13.631590683805937</c:v>
                </c:pt>
              </c:numCache>
            </c:numRef>
          </c:cat>
          <c:val>
            <c:numRef>
              <c:f>Лист4!$K$58:$K$75</c:f>
              <c:numCache>
                <c:formatCode>General</c:formatCode>
                <c:ptCount val="18"/>
                <c:pt idx="0">
                  <c:v>0</c:v>
                </c:pt>
                <c:pt idx="1">
                  <c:v>8</c:v>
                </c:pt>
                <c:pt idx="2">
                  <c:v>12</c:v>
                </c:pt>
                <c:pt idx="3">
                  <c:v>28</c:v>
                </c:pt>
                <c:pt idx="4">
                  <c:v>35</c:v>
                </c:pt>
                <c:pt idx="5">
                  <c:v>16</c:v>
                </c:pt>
                <c:pt idx="6">
                  <c:v>27</c:v>
                </c:pt>
                <c:pt idx="7">
                  <c:v>23</c:v>
                </c:pt>
                <c:pt idx="8">
                  <c:v>19</c:v>
                </c:pt>
                <c:pt idx="9">
                  <c:v>15</c:v>
                </c:pt>
                <c:pt idx="10">
                  <c:v>8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Val val="1"/>
        </c:dLbls>
        <c:gapWidth val="75"/>
        <c:axId val="78986624"/>
        <c:axId val="79008896"/>
      </c:barChart>
      <c:catAx>
        <c:axId val="78986624"/>
        <c:scaling>
          <c:orientation val="minMax"/>
        </c:scaling>
        <c:axPos val="b"/>
        <c:numFmt formatCode="General" sourceLinked="1"/>
        <c:majorTickMark val="none"/>
        <c:tickLblPos val="nextTo"/>
        <c:crossAx val="79008896"/>
        <c:crosses val="autoZero"/>
        <c:auto val="1"/>
        <c:lblAlgn val="ctr"/>
        <c:lblOffset val="100"/>
      </c:catAx>
      <c:valAx>
        <c:axId val="79008896"/>
        <c:scaling>
          <c:orientation val="minMax"/>
        </c:scaling>
        <c:axPos val="l"/>
        <c:numFmt formatCode="General" sourceLinked="1"/>
        <c:majorTickMark val="none"/>
        <c:tickLblPos val="nextTo"/>
        <c:crossAx val="7898662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barChart>
        <c:barDir val="col"/>
        <c:grouping val="clustered"/>
        <c:ser>
          <c:idx val="0"/>
          <c:order val="0"/>
          <c:tx>
            <c:v>Частота</c:v>
          </c:tx>
          <c:dLbls>
            <c:showVal val="1"/>
          </c:dLbls>
          <c:cat>
            <c:strRef>
              <c:f>Лист4!$H$82:$H$99</c:f>
              <c:strCache>
                <c:ptCount val="18"/>
                <c:pt idx="0">
                  <c:v>0</c:v>
                </c:pt>
                <c:pt idx="1">
                  <c:v>0,342577561</c:v>
                </c:pt>
                <c:pt idx="2">
                  <c:v>0,670075974</c:v>
                </c:pt>
                <c:pt idx="3">
                  <c:v>1,12861098</c:v>
                </c:pt>
                <c:pt idx="4">
                  <c:v>1,664528239</c:v>
                </c:pt>
                <c:pt idx="5">
                  <c:v>1,932989457</c:v>
                </c:pt>
                <c:pt idx="6">
                  <c:v>2,453506625</c:v>
                </c:pt>
                <c:pt idx="7">
                  <c:v>2,760343713</c:v>
                </c:pt>
                <c:pt idx="8">
                  <c:v>2,872327768</c:v>
                </c:pt>
                <c:pt idx="9">
                  <c:v>2,911920876</c:v>
                </c:pt>
                <c:pt idx="10">
                  <c:v>3,187808036</c:v>
                </c:pt>
                <c:pt idx="11">
                  <c:v>3,679504833</c:v>
                </c:pt>
                <c:pt idx="12">
                  <c:v>4,394974835</c:v>
                </c:pt>
                <c:pt idx="13">
                  <c:v>4,425100928</c:v>
                </c:pt>
                <c:pt idx="14">
                  <c:v>5,105145886</c:v>
                </c:pt>
                <c:pt idx="15">
                  <c:v>5,235396577</c:v>
                </c:pt>
                <c:pt idx="16">
                  <c:v>5,757998527</c:v>
                </c:pt>
                <c:pt idx="17">
                  <c:v>Еще</c:v>
                </c:pt>
              </c:strCache>
            </c:strRef>
          </c:cat>
          <c:val>
            <c:numRef>
              <c:f>Лист4!$I$82:$I$99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13</c:v>
                </c:pt>
                <c:pt idx="3">
                  <c:v>33</c:v>
                </c:pt>
                <c:pt idx="4">
                  <c:v>51</c:v>
                </c:pt>
                <c:pt idx="5">
                  <c:v>13</c:v>
                </c:pt>
                <c:pt idx="6">
                  <c:v>37</c:v>
                </c:pt>
                <c:pt idx="7">
                  <c:v>15</c:v>
                </c:pt>
                <c:pt idx="8">
                  <c:v>1</c:v>
                </c:pt>
                <c:pt idx="9">
                  <c:v>2</c:v>
                </c:pt>
                <c:pt idx="10">
                  <c:v>16</c:v>
                </c:pt>
                <c:pt idx="11">
                  <c:v>10</c:v>
                </c:pt>
                <c:pt idx="12">
                  <c:v>5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Val val="1"/>
        </c:dLbls>
        <c:gapWidth val="75"/>
        <c:axId val="79035392"/>
        <c:axId val="79176448"/>
      </c:barChart>
      <c:lineChart>
        <c:grouping val="standard"/>
        <c:ser>
          <c:idx val="1"/>
          <c:order val="1"/>
          <c:tx>
            <c:v>Интегральный %</c:v>
          </c:tx>
          <c:dLbls>
            <c:showVal val="1"/>
          </c:dLbls>
          <c:cat>
            <c:strRef>
              <c:f>Лист4!$H$82:$H$99</c:f>
              <c:strCache>
                <c:ptCount val="18"/>
                <c:pt idx="0">
                  <c:v>0</c:v>
                </c:pt>
                <c:pt idx="1">
                  <c:v>0,342577561</c:v>
                </c:pt>
                <c:pt idx="2">
                  <c:v>0,670075974</c:v>
                </c:pt>
                <c:pt idx="3">
                  <c:v>1,12861098</c:v>
                </c:pt>
                <c:pt idx="4">
                  <c:v>1,664528239</c:v>
                </c:pt>
                <c:pt idx="5">
                  <c:v>1,932989457</c:v>
                </c:pt>
                <c:pt idx="6">
                  <c:v>2,453506625</c:v>
                </c:pt>
                <c:pt idx="7">
                  <c:v>2,760343713</c:v>
                </c:pt>
                <c:pt idx="8">
                  <c:v>2,872327768</c:v>
                </c:pt>
                <c:pt idx="9">
                  <c:v>2,911920876</c:v>
                </c:pt>
                <c:pt idx="10">
                  <c:v>3,187808036</c:v>
                </c:pt>
                <c:pt idx="11">
                  <c:v>3,679504833</c:v>
                </c:pt>
                <c:pt idx="12">
                  <c:v>4,394974835</c:v>
                </c:pt>
                <c:pt idx="13">
                  <c:v>4,425100928</c:v>
                </c:pt>
                <c:pt idx="14">
                  <c:v>5,105145886</c:v>
                </c:pt>
                <c:pt idx="15">
                  <c:v>5,235396577</c:v>
                </c:pt>
                <c:pt idx="16">
                  <c:v>5,757998527</c:v>
                </c:pt>
                <c:pt idx="17">
                  <c:v>Еще</c:v>
                </c:pt>
              </c:strCache>
            </c:strRef>
          </c:cat>
          <c:val>
            <c:numRef>
              <c:f>Лист4!$J$82:$J$99</c:f>
              <c:numCache>
                <c:formatCode>0.00%</c:formatCode>
                <c:ptCount val="18"/>
                <c:pt idx="0">
                  <c:v>0</c:v>
                </c:pt>
                <c:pt idx="1">
                  <c:v>1.4999999999999999E-2</c:v>
                </c:pt>
                <c:pt idx="2">
                  <c:v>0.08</c:v>
                </c:pt>
                <c:pt idx="3">
                  <c:v>0.245</c:v>
                </c:pt>
                <c:pt idx="4">
                  <c:v>0.5</c:v>
                </c:pt>
                <c:pt idx="5">
                  <c:v>0.56499999999999995</c:v>
                </c:pt>
                <c:pt idx="6">
                  <c:v>0.75</c:v>
                </c:pt>
                <c:pt idx="7">
                  <c:v>0.82499999999999996</c:v>
                </c:pt>
                <c:pt idx="8">
                  <c:v>0.83</c:v>
                </c:pt>
                <c:pt idx="9">
                  <c:v>0.84</c:v>
                </c:pt>
                <c:pt idx="10">
                  <c:v>0.92</c:v>
                </c:pt>
                <c:pt idx="11">
                  <c:v>0.97</c:v>
                </c:pt>
                <c:pt idx="12">
                  <c:v>0.995</c:v>
                </c:pt>
                <c:pt idx="13">
                  <c:v>0.995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</c:ser>
        <c:dLbls>
          <c:showVal val="1"/>
        </c:dLbls>
        <c:marker val="1"/>
        <c:axId val="79187968"/>
        <c:axId val="79177984"/>
      </c:lineChart>
      <c:catAx>
        <c:axId val="79035392"/>
        <c:scaling>
          <c:orientation val="minMax"/>
        </c:scaling>
        <c:axPos val="b"/>
        <c:majorTickMark val="none"/>
        <c:tickLblPos val="nextTo"/>
        <c:crossAx val="79176448"/>
        <c:crosses val="autoZero"/>
        <c:auto val="1"/>
        <c:lblAlgn val="ctr"/>
        <c:lblOffset val="100"/>
      </c:catAx>
      <c:valAx>
        <c:axId val="79176448"/>
        <c:scaling>
          <c:orientation val="minMax"/>
        </c:scaling>
        <c:axPos val="l"/>
        <c:numFmt formatCode="General" sourceLinked="1"/>
        <c:majorTickMark val="none"/>
        <c:tickLblPos val="nextTo"/>
        <c:crossAx val="79035392"/>
        <c:crosses val="autoZero"/>
        <c:crossBetween val="between"/>
      </c:valAx>
      <c:valAx>
        <c:axId val="79177984"/>
        <c:scaling>
          <c:orientation val="minMax"/>
        </c:scaling>
        <c:axPos val="r"/>
        <c:numFmt formatCode="0.00%" sourceLinked="1"/>
        <c:tickLblPos val="nextTo"/>
        <c:crossAx val="79187968"/>
        <c:crosses val="max"/>
        <c:crossBetween val="between"/>
      </c:valAx>
      <c:catAx>
        <c:axId val="79187968"/>
        <c:scaling>
          <c:orientation val="minMax"/>
        </c:scaling>
        <c:delete val="1"/>
        <c:axPos val="b"/>
        <c:tickLblPos val="nextTo"/>
        <c:crossAx val="79177984"/>
        <c:crosses val="autoZero"/>
        <c:auto val="1"/>
        <c:lblAlgn val="ctr"/>
        <c:lblOffset val="100"/>
      </c:cat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Лист6!$I$45:$I$75</c:f>
              <c:numCache>
                <c:formatCode>0.00</c:formatCode>
                <c:ptCount val="31"/>
                <c:pt idx="0">
                  <c:v>3</c:v>
                </c:pt>
                <c:pt idx="1">
                  <c:v>3.4666666666666668</c:v>
                </c:pt>
                <c:pt idx="2">
                  <c:v>3.9333333333333336</c:v>
                </c:pt>
                <c:pt idx="3">
                  <c:v>4.4000000000000004</c:v>
                </c:pt>
                <c:pt idx="4">
                  <c:v>4.8666666666666671</c:v>
                </c:pt>
                <c:pt idx="5">
                  <c:v>5.3333333333333339</c:v>
                </c:pt>
                <c:pt idx="6">
                  <c:v>5.8000000000000007</c:v>
                </c:pt>
                <c:pt idx="7">
                  <c:v>6.2666666666666675</c:v>
                </c:pt>
                <c:pt idx="8">
                  <c:v>6.7333333333333343</c:v>
                </c:pt>
                <c:pt idx="9">
                  <c:v>7.2000000000000011</c:v>
                </c:pt>
                <c:pt idx="10">
                  <c:v>7.6666666666666679</c:v>
                </c:pt>
                <c:pt idx="11">
                  <c:v>8.1333333333333346</c:v>
                </c:pt>
                <c:pt idx="12">
                  <c:v>8.6000000000000014</c:v>
                </c:pt>
                <c:pt idx="13">
                  <c:v>9.0666666666666682</c:v>
                </c:pt>
                <c:pt idx="14">
                  <c:v>9.533333333333335</c:v>
                </c:pt>
                <c:pt idx="15">
                  <c:v>10.000000000000002</c:v>
                </c:pt>
                <c:pt idx="16">
                  <c:v>10.466666666666669</c:v>
                </c:pt>
                <c:pt idx="17">
                  <c:v>10.933333333333335</c:v>
                </c:pt>
                <c:pt idx="18">
                  <c:v>11.400000000000002</c:v>
                </c:pt>
                <c:pt idx="19">
                  <c:v>11.866666666666669</c:v>
                </c:pt>
                <c:pt idx="20">
                  <c:v>12.333333333333336</c:v>
                </c:pt>
                <c:pt idx="21">
                  <c:v>12.800000000000002</c:v>
                </c:pt>
                <c:pt idx="22">
                  <c:v>13.266666666666669</c:v>
                </c:pt>
                <c:pt idx="23">
                  <c:v>13.733333333333336</c:v>
                </c:pt>
                <c:pt idx="24">
                  <c:v>14.200000000000003</c:v>
                </c:pt>
                <c:pt idx="25">
                  <c:v>14.66666666666667</c:v>
                </c:pt>
                <c:pt idx="26">
                  <c:v>15.133333333333336</c:v>
                </c:pt>
                <c:pt idx="27">
                  <c:v>15.600000000000003</c:v>
                </c:pt>
                <c:pt idx="28">
                  <c:v>16.06666666666667</c:v>
                </c:pt>
                <c:pt idx="29">
                  <c:v>16.533333333333335</c:v>
                </c:pt>
                <c:pt idx="30">
                  <c:v>17</c:v>
                </c:pt>
              </c:numCache>
            </c:numRef>
          </c:cat>
          <c:val>
            <c:numRef>
              <c:f>Лист6!$J$45:$J$75</c:f>
              <c:numCache>
                <c:formatCode>0.00</c:formatCode>
                <c:ptCount val="31"/>
                <c:pt idx="0">
                  <c:v>0</c:v>
                </c:pt>
                <c:pt idx="1">
                  <c:v>2.2222222222222231E-3</c:v>
                </c:pt>
                <c:pt idx="2">
                  <c:v>8.8888888888888924E-3</c:v>
                </c:pt>
                <c:pt idx="3">
                  <c:v>2.0000000000000011E-2</c:v>
                </c:pt>
                <c:pt idx="4">
                  <c:v>3.5555555555555569E-2</c:v>
                </c:pt>
                <c:pt idx="5">
                  <c:v>5.5555555555555587E-2</c:v>
                </c:pt>
                <c:pt idx="6">
                  <c:v>8.0000000000000043E-2</c:v>
                </c:pt>
                <c:pt idx="7">
                  <c:v>0.10888888888888894</c:v>
                </c:pt>
                <c:pt idx="8">
                  <c:v>0.14222222222222228</c:v>
                </c:pt>
                <c:pt idx="9">
                  <c:v>0.18000000000000008</c:v>
                </c:pt>
                <c:pt idx="10">
                  <c:v>0.22222222222222235</c:v>
                </c:pt>
                <c:pt idx="11">
                  <c:v>0.26888888888888901</c:v>
                </c:pt>
                <c:pt idx="12">
                  <c:v>0.32000000000000017</c:v>
                </c:pt>
                <c:pt idx="13">
                  <c:v>0.37555555555555575</c:v>
                </c:pt>
                <c:pt idx="14">
                  <c:v>0.43555555555555575</c:v>
                </c:pt>
                <c:pt idx="15">
                  <c:v>0.50000000000000033</c:v>
                </c:pt>
                <c:pt idx="16">
                  <c:v>0.56444444444444475</c:v>
                </c:pt>
                <c:pt idx="17">
                  <c:v>0.62444444444444469</c:v>
                </c:pt>
                <c:pt idx="18">
                  <c:v>0.68000000000000027</c:v>
                </c:pt>
                <c:pt idx="19">
                  <c:v>0.73111111111111127</c:v>
                </c:pt>
                <c:pt idx="20">
                  <c:v>0.77777777777777801</c:v>
                </c:pt>
                <c:pt idx="21">
                  <c:v>0.82000000000000017</c:v>
                </c:pt>
                <c:pt idx="22">
                  <c:v>0.85777777777777797</c:v>
                </c:pt>
                <c:pt idx="23">
                  <c:v>0.8911111111111113</c:v>
                </c:pt>
                <c:pt idx="24">
                  <c:v>0.92000000000000015</c:v>
                </c:pt>
                <c:pt idx="25">
                  <c:v>0.94444444444444464</c:v>
                </c:pt>
                <c:pt idx="26">
                  <c:v>0.96444444444444455</c:v>
                </c:pt>
                <c:pt idx="27">
                  <c:v>0.98000000000000009</c:v>
                </c:pt>
                <c:pt idx="28">
                  <c:v>0.99111111111111116</c:v>
                </c:pt>
                <c:pt idx="29">
                  <c:v>0.99777777777777776</c:v>
                </c:pt>
                <c:pt idx="30">
                  <c:v>1</c:v>
                </c:pt>
              </c:numCache>
            </c:numRef>
          </c:val>
        </c:ser>
        <c:marker val="1"/>
        <c:axId val="80409344"/>
        <c:axId val="80410880"/>
      </c:lineChart>
      <c:catAx>
        <c:axId val="80409344"/>
        <c:scaling>
          <c:orientation val="minMax"/>
        </c:scaling>
        <c:axPos val="b"/>
        <c:majorGridlines/>
        <c:numFmt formatCode="0.00" sourceLinked="1"/>
        <c:tickLblPos val="nextTo"/>
        <c:crossAx val="80410880"/>
        <c:crosses val="autoZero"/>
        <c:auto val="1"/>
        <c:lblAlgn val="ctr"/>
        <c:lblOffset val="100"/>
      </c:catAx>
      <c:valAx>
        <c:axId val="80410880"/>
        <c:scaling>
          <c:orientation val="minMax"/>
        </c:scaling>
        <c:axPos val="l"/>
        <c:majorGridlines/>
        <c:numFmt formatCode="0.00" sourceLinked="1"/>
        <c:tickLblPos val="nextTo"/>
        <c:crossAx val="804093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Лист6!$H$82:$H$94</c:f>
              <c:numCache>
                <c:formatCode>General</c:formatCode>
                <c:ptCount val="13"/>
                <c:pt idx="0">
                  <c:v>27</c:v>
                </c:pt>
                <c:pt idx="1">
                  <c:v>30</c:v>
                </c:pt>
                <c:pt idx="2">
                  <c:v>33</c:v>
                </c:pt>
                <c:pt idx="3">
                  <c:v>36</c:v>
                </c:pt>
                <c:pt idx="4">
                  <c:v>39</c:v>
                </c:pt>
                <c:pt idx="5">
                  <c:v>42</c:v>
                </c:pt>
                <c:pt idx="6">
                  <c:v>45</c:v>
                </c:pt>
                <c:pt idx="7">
                  <c:v>48</c:v>
                </c:pt>
                <c:pt idx="8">
                  <c:v>51</c:v>
                </c:pt>
                <c:pt idx="9">
                  <c:v>54</c:v>
                </c:pt>
                <c:pt idx="10">
                  <c:v>57</c:v>
                </c:pt>
                <c:pt idx="11">
                  <c:v>60</c:v>
                </c:pt>
                <c:pt idx="12">
                  <c:v>63</c:v>
                </c:pt>
              </c:numCache>
            </c:numRef>
          </c:cat>
          <c:val>
            <c:numRef>
              <c:f>Лист6!$I$82:$I$94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14</c:v>
                </c:pt>
                <c:pt idx="4">
                  <c:v>17</c:v>
                </c:pt>
                <c:pt idx="5">
                  <c:v>34</c:v>
                </c:pt>
                <c:pt idx="6">
                  <c:v>33</c:v>
                </c:pt>
                <c:pt idx="7">
                  <c:v>37</c:v>
                </c:pt>
                <c:pt idx="8">
                  <c:v>22</c:v>
                </c:pt>
                <c:pt idx="9">
                  <c:v>22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</c:ser>
        <c:dLbls>
          <c:showVal val="1"/>
        </c:dLbls>
        <c:gapWidth val="75"/>
        <c:axId val="80299904"/>
        <c:axId val="80301440"/>
      </c:barChart>
      <c:catAx>
        <c:axId val="80299904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80301440"/>
        <c:crosses val="autoZero"/>
        <c:auto val="1"/>
        <c:lblAlgn val="ctr"/>
        <c:lblOffset val="100"/>
      </c:catAx>
      <c:valAx>
        <c:axId val="803014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802999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Лист6!$B$283:$B$482</c:f>
              <c:numCache>
                <c:formatCode>0.0000</c:formatCode>
                <c:ptCount val="200"/>
                <c:pt idx="0">
                  <c:v>11.546084403991699</c:v>
                </c:pt>
                <c:pt idx="1">
                  <c:v>16.104434967041016</c:v>
                </c:pt>
                <c:pt idx="2">
                  <c:v>8.7626123428344727</c:v>
                </c:pt>
                <c:pt idx="3">
                  <c:v>19.549684524536133</c:v>
                </c:pt>
                <c:pt idx="4">
                  <c:v>16.794096946716309</c:v>
                </c:pt>
                <c:pt idx="5">
                  <c:v>4.9718170166015625</c:v>
                </c:pt>
                <c:pt idx="6">
                  <c:v>4.327916145324707</c:v>
                </c:pt>
                <c:pt idx="7">
                  <c:v>13.750593185424805</c:v>
                </c:pt>
                <c:pt idx="8">
                  <c:v>4.755793571472168</c:v>
                </c:pt>
                <c:pt idx="9">
                  <c:v>12.588039398193359</c:v>
                </c:pt>
                <c:pt idx="10">
                  <c:v>8.9906930923461914</c:v>
                </c:pt>
                <c:pt idx="11">
                  <c:v>6.1483402252197266</c:v>
                </c:pt>
                <c:pt idx="12">
                  <c:v>19.949728965759277</c:v>
                </c:pt>
                <c:pt idx="13">
                  <c:v>18.474586486816406</c:v>
                </c:pt>
                <c:pt idx="14">
                  <c:v>6.3024568557739258</c:v>
                </c:pt>
                <c:pt idx="15">
                  <c:v>11.444341659545898</c:v>
                </c:pt>
                <c:pt idx="16">
                  <c:v>12.167651176452637</c:v>
                </c:pt>
                <c:pt idx="17">
                  <c:v>12.613880157470703</c:v>
                </c:pt>
                <c:pt idx="18">
                  <c:v>8.8640375137329102</c:v>
                </c:pt>
                <c:pt idx="19">
                  <c:v>5.6151599884033203</c:v>
                </c:pt>
                <c:pt idx="20">
                  <c:v>9.2603902816772461</c:v>
                </c:pt>
                <c:pt idx="21">
                  <c:v>13.36114501953125</c:v>
                </c:pt>
                <c:pt idx="22">
                  <c:v>5.6607866287231445</c:v>
                </c:pt>
                <c:pt idx="23">
                  <c:v>16.191068649291992</c:v>
                </c:pt>
                <c:pt idx="24">
                  <c:v>16.949381828308105</c:v>
                </c:pt>
                <c:pt idx="25">
                  <c:v>14.994945526123047</c:v>
                </c:pt>
                <c:pt idx="26">
                  <c:v>7.8809366226196289</c:v>
                </c:pt>
                <c:pt idx="27">
                  <c:v>18.418893814086914</c:v>
                </c:pt>
                <c:pt idx="28">
                  <c:v>17.327887535095215</c:v>
                </c:pt>
                <c:pt idx="29">
                  <c:v>13.045555114746094</c:v>
                </c:pt>
                <c:pt idx="30">
                  <c:v>19.600171089172363</c:v>
                </c:pt>
                <c:pt idx="31">
                  <c:v>4.4893093109130859</c:v>
                </c:pt>
                <c:pt idx="32">
                  <c:v>9.1239347457885742</c:v>
                </c:pt>
                <c:pt idx="33">
                  <c:v>13.481479644775391</c:v>
                </c:pt>
                <c:pt idx="34">
                  <c:v>19.076790809631348</c:v>
                </c:pt>
                <c:pt idx="35">
                  <c:v>11.950166702270508</c:v>
                </c:pt>
                <c:pt idx="36">
                  <c:v>19.319212913513184</c:v>
                </c:pt>
                <c:pt idx="37">
                  <c:v>9.5981292724609375</c:v>
                </c:pt>
                <c:pt idx="38">
                  <c:v>16.823735237121582</c:v>
                </c:pt>
                <c:pt idx="39">
                  <c:v>9.2829113006591797</c:v>
                </c:pt>
                <c:pt idx="40">
                  <c:v>19.386378288269043</c:v>
                </c:pt>
                <c:pt idx="41">
                  <c:v>7.3373985290527344</c:v>
                </c:pt>
                <c:pt idx="42">
                  <c:v>5.9882211685180664</c:v>
                </c:pt>
                <c:pt idx="43">
                  <c:v>6.2441349029541016</c:v>
                </c:pt>
                <c:pt idx="44">
                  <c:v>4.0790929794311523</c:v>
                </c:pt>
                <c:pt idx="45">
                  <c:v>13.725654602050781</c:v>
                </c:pt>
                <c:pt idx="46">
                  <c:v>17.399594306945801</c:v>
                </c:pt>
                <c:pt idx="47">
                  <c:v>9.4522457122802734</c:v>
                </c:pt>
                <c:pt idx="48">
                  <c:v>9.2120542526245117</c:v>
                </c:pt>
                <c:pt idx="49">
                  <c:v>4.7799873352050781</c:v>
                </c:pt>
                <c:pt idx="50">
                  <c:v>6.3100519180297852</c:v>
                </c:pt>
                <c:pt idx="51">
                  <c:v>17.910173416137695</c:v>
                </c:pt>
                <c:pt idx="52">
                  <c:v>12.240340232849121</c:v>
                </c:pt>
                <c:pt idx="53">
                  <c:v>13.456939697265625</c:v>
                </c:pt>
                <c:pt idx="54">
                  <c:v>6.4122209548950195</c:v>
                </c:pt>
                <c:pt idx="55">
                  <c:v>14.058347702026367</c:v>
                </c:pt>
                <c:pt idx="56">
                  <c:v>11.12293529510498</c:v>
                </c:pt>
                <c:pt idx="57">
                  <c:v>11.008708953857422</c:v>
                </c:pt>
                <c:pt idx="58">
                  <c:v>17.010544776916504</c:v>
                </c:pt>
                <c:pt idx="59">
                  <c:v>4.2275791168212891</c:v>
                </c:pt>
                <c:pt idx="60">
                  <c:v>16.43991756439209</c:v>
                </c:pt>
                <c:pt idx="61">
                  <c:v>13.000724792480469</c:v>
                </c:pt>
                <c:pt idx="62">
                  <c:v>11.612347602844238</c:v>
                </c:pt>
                <c:pt idx="63">
                  <c:v>6.6261196136474609</c:v>
                </c:pt>
                <c:pt idx="64">
                  <c:v>5.3853788375854492</c:v>
                </c:pt>
                <c:pt idx="65">
                  <c:v>15.618289947509766</c:v>
                </c:pt>
                <c:pt idx="66">
                  <c:v>19.921975135803223</c:v>
                </c:pt>
                <c:pt idx="67">
                  <c:v>14.709047317504883</c:v>
                </c:pt>
                <c:pt idx="68">
                  <c:v>16.202727317810059</c:v>
                </c:pt>
                <c:pt idx="69">
                  <c:v>12.357009887695313</c:v>
                </c:pt>
                <c:pt idx="70">
                  <c:v>8.460911750793457</c:v>
                </c:pt>
                <c:pt idx="71">
                  <c:v>12.041791915893555</c:v>
                </c:pt>
                <c:pt idx="72">
                  <c:v>12.020625114440918</c:v>
                </c:pt>
                <c:pt idx="73">
                  <c:v>15.307216644287109</c:v>
                </c:pt>
                <c:pt idx="74">
                  <c:v>16.246735572814941</c:v>
                </c:pt>
                <c:pt idx="75">
                  <c:v>6.3780155181884766</c:v>
                </c:pt>
                <c:pt idx="76">
                  <c:v>6.3610448837280273</c:v>
                </c:pt>
                <c:pt idx="77">
                  <c:v>13.859535217285156</c:v>
                </c:pt>
                <c:pt idx="78">
                  <c:v>11.658108711242676</c:v>
                </c:pt>
                <c:pt idx="79">
                  <c:v>13.647893905639648</c:v>
                </c:pt>
                <c:pt idx="80">
                  <c:v>11.119006156921387</c:v>
                </c:pt>
                <c:pt idx="81">
                  <c:v>4.5388679504394531</c:v>
                </c:pt>
                <c:pt idx="82">
                  <c:v>10.94722843170166</c:v>
                </c:pt>
                <c:pt idx="83">
                  <c:v>16.67198371887207</c:v>
                </c:pt>
                <c:pt idx="84">
                  <c:v>5.1267843246459961</c:v>
                </c:pt>
                <c:pt idx="85">
                  <c:v>13.4033203125</c:v>
                </c:pt>
                <c:pt idx="86">
                  <c:v>16.670735359191895</c:v>
                </c:pt>
                <c:pt idx="87">
                  <c:v>6.2156658172607422</c:v>
                </c:pt>
                <c:pt idx="88">
                  <c:v>5.3814496994018555</c:v>
                </c:pt>
                <c:pt idx="89">
                  <c:v>10.145519256591797</c:v>
                </c:pt>
                <c:pt idx="90">
                  <c:v>10.271988868713379</c:v>
                </c:pt>
                <c:pt idx="91">
                  <c:v>4.1739597320556641</c:v>
                </c:pt>
                <c:pt idx="92">
                  <c:v>6.0741643905639648</c:v>
                </c:pt>
                <c:pt idx="93">
                  <c:v>12.759605407714844</c:v>
                </c:pt>
                <c:pt idx="94">
                  <c:v>13.519299507141113</c:v>
                </c:pt>
                <c:pt idx="95">
                  <c:v>10.634267807006836</c:v>
                </c:pt>
                <c:pt idx="96">
                  <c:v>11.019625663757324</c:v>
                </c:pt>
                <c:pt idx="97">
                  <c:v>19.626438140869141</c:v>
                </c:pt>
                <c:pt idx="98">
                  <c:v>13.183419227600098</c:v>
                </c:pt>
                <c:pt idx="99">
                  <c:v>13.845857620239258</c:v>
                </c:pt>
                <c:pt idx="100">
                  <c:v>6.2119741439819336</c:v>
                </c:pt>
                <c:pt idx="101">
                  <c:v>4.5143280029296875</c:v>
                </c:pt>
                <c:pt idx="102">
                  <c:v>18.719426155090332</c:v>
                </c:pt>
                <c:pt idx="103">
                  <c:v>11.17860221862793</c:v>
                </c:pt>
                <c:pt idx="104">
                  <c:v>5.094569206237793</c:v>
                </c:pt>
                <c:pt idx="105">
                  <c:v>17.069026947021484</c:v>
                </c:pt>
                <c:pt idx="106">
                  <c:v>8.8809823989868164</c:v>
                </c:pt>
                <c:pt idx="107">
                  <c:v>9.1368961334228516</c:v>
                </c:pt>
                <c:pt idx="108">
                  <c:v>13.998221397399902</c:v>
                </c:pt>
                <c:pt idx="109">
                  <c:v>19.870613098144531</c:v>
                </c:pt>
                <c:pt idx="110">
                  <c:v>7.7320528030395508</c:v>
                </c:pt>
                <c:pt idx="111">
                  <c:v>15.784704208374023</c:v>
                </c:pt>
                <c:pt idx="112">
                  <c:v>7.3804502487182617</c:v>
                </c:pt>
                <c:pt idx="113">
                  <c:v>7.6727485656738281</c:v>
                </c:pt>
                <c:pt idx="114">
                  <c:v>8.2057428359985352</c:v>
                </c:pt>
                <c:pt idx="115">
                  <c:v>16.078569412231445</c:v>
                </c:pt>
                <c:pt idx="116">
                  <c:v>18.197798728942871</c:v>
                </c:pt>
                <c:pt idx="117">
                  <c:v>15.165130615234375</c:v>
                </c:pt>
                <c:pt idx="118">
                  <c:v>12.55717945098877</c:v>
                </c:pt>
                <c:pt idx="119">
                  <c:v>7.9774761199951172</c:v>
                </c:pt>
                <c:pt idx="120">
                  <c:v>13.01862621307373</c:v>
                </c:pt>
                <c:pt idx="121">
                  <c:v>11.907329559326172</c:v>
                </c:pt>
                <c:pt idx="122">
                  <c:v>11.117173194885254</c:v>
                </c:pt>
                <c:pt idx="123">
                  <c:v>10.560037612915039</c:v>
                </c:pt>
                <c:pt idx="124">
                  <c:v>18.33560848236084</c:v>
                </c:pt>
                <c:pt idx="125">
                  <c:v>14.896415710449219</c:v>
                </c:pt>
                <c:pt idx="126">
                  <c:v>9.7807435989379883</c:v>
                </c:pt>
                <c:pt idx="127">
                  <c:v>12.771078109741211</c:v>
                </c:pt>
                <c:pt idx="128">
                  <c:v>8.2781400680541992</c:v>
                </c:pt>
                <c:pt idx="129">
                  <c:v>14.596256256103516</c:v>
                </c:pt>
                <c:pt idx="130">
                  <c:v>10.066933631896973</c:v>
                </c:pt>
                <c:pt idx="131">
                  <c:v>4.8540058135986328</c:v>
                </c:pt>
                <c:pt idx="132">
                  <c:v>18.098418235778809</c:v>
                </c:pt>
                <c:pt idx="133">
                  <c:v>6.2761383056640625</c:v>
                </c:pt>
                <c:pt idx="134">
                  <c:v>10.356602668762207</c:v>
                </c:pt>
                <c:pt idx="135">
                  <c:v>14.124982833862305</c:v>
                </c:pt>
                <c:pt idx="136">
                  <c:v>10.376521110534668</c:v>
                </c:pt>
                <c:pt idx="137">
                  <c:v>4.2029075622558594</c:v>
                </c:pt>
                <c:pt idx="138">
                  <c:v>5.1424264907836914</c:v>
                </c:pt>
                <c:pt idx="139">
                  <c:v>15.522974014282227</c:v>
                </c:pt>
                <c:pt idx="140">
                  <c:v>10.259665489196777</c:v>
                </c:pt>
                <c:pt idx="141">
                  <c:v>5.8199234008789062</c:v>
                </c:pt>
                <c:pt idx="142">
                  <c:v>16.366299629211426</c:v>
                </c:pt>
                <c:pt idx="143">
                  <c:v>10.567022323608398</c:v>
                </c:pt>
                <c:pt idx="144">
                  <c:v>16.014697074890137</c:v>
                </c:pt>
                <c:pt idx="145">
                  <c:v>9.4345588684082031</c:v>
                </c:pt>
                <c:pt idx="146">
                  <c:v>15.84291934967041</c:v>
                </c:pt>
                <c:pt idx="147">
                  <c:v>19.02495002746582</c:v>
                </c:pt>
                <c:pt idx="148">
                  <c:v>11.207045555114746</c:v>
                </c:pt>
                <c:pt idx="149">
                  <c:v>18.29901123046875</c:v>
                </c:pt>
                <c:pt idx="150">
                  <c:v>13.589863777160645</c:v>
                </c:pt>
                <c:pt idx="151">
                  <c:v>11.111356735229492</c:v>
                </c:pt>
                <c:pt idx="152">
                  <c:v>10.277140617370605</c:v>
                </c:pt>
                <c:pt idx="153">
                  <c:v>12.123485565185547</c:v>
                </c:pt>
                <c:pt idx="154">
                  <c:v>8.0006875991821289</c:v>
                </c:pt>
                <c:pt idx="155">
                  <c:v>13.318918228149414</c:v>
                </c:pt>
                <c:pt idx="156">
                  <c:v>10.969855308532715</c:v>
                </c:pt>
                <c:pt idx="157">
                  <c:v>9.6787338256835938</c:v>
                </c:pt>
                <c:pt idx="158">
                  <c:v>18.414990425109863</c:v>
                </c:pt>
                <c:pt idx="159">
                  <c:v>15.529958724975586</c:v>
                </c:pt>
                <c:pt idx="160">
                  <c:v>4.3520841598510742</c:v>
                </c:pt>
                <c:pt idx="161">
                  <c:v>17.730136871337891</c:v>
                </c:pt>
                <c:pt idx="162">
                  <c:v>19.076180458068848</c:v>
                </c:pt>
                <c:pt idx="163">
                  <c:v>7.9878864288330078</c:v>
                </c:pt>
                <c:pt idx="164">
                  <c:v>7.3803701400756836</c:v>
                </c:pt>
                <c:pt idx="165">
                  <c:v>9.4100189208984375</c:v>
                </c:pt>
                <c:pt idx="166">
                  <c:v>7.427617073059082</c:v>
                </c:pt>
                <c:pt idx="167">
                  <c:v>8.9073009490966797</c:v>
                </c:pt>
                <c:pt idx="168">
                  <c:v>19.010767936706543</c:v>
                </c:pt>
                <c:pt idx="169">
                  <c:v>6.9617881774902344</c:v>
                </c:pt>
                <c:pt idx="170">
                  <c:v>18.025940895080566</c:v>
                </c:pt>
                <c:pt idx="171">
                  <c:v>10.305292129516602</c:v>
                </c:pt>
                <c:pt idx="172">
                  <c:v>4.3306798934936523</c:v>
                </c:pt>
                <c:pt idx="173">
                  <c:v>5.9538040161132812</c:v>
                </c:pt>
                <c:pt idx="174">
                  <c:v>18.648251533508301</c:v>
                </c:pt>
                <c:pt idx="175">
                  <c:v>10.700902938842773</c:v>
                </c:pt>
                <c:pt idx="176">
                  <c:v>10.273211479187012</c:v>
                </c:pt>
                <c:pt idx="177">
                  <c:v>9.5684394836425781</c:v>
                </c:pt>
                <c:pt idx="178">
                  <c:v>17.937371253967285</c:v>
                </c:pt>
                <c:pt idx="179">
                  <c:v>17.786760330200195</c:v>
                </c:pt>
                <c:pt idx="180">
                  <c:v>4.0934896469116211</c:v>
                </c:pt>
                <c:pt idx="181">
                  <c:v>14.330596923828125</c:v>
                </c:pt>
                <c:pt idx="182">
                  <c:v>7.4733781814575195</c:v>
                </c:pt>
                <c:pt idx="183">
                  <c:v>10.870237350463867</c:v>
                </c:pt>
                <c:pt idx="184">
                  <c:v>4.1606550216674805</c:v>
                </c:pt>
                <c:pt idx="185">
                  <c:v>11.260295867919922</c:v>
                </c:pt>
                <c:pt idx="186">
                  <c:v>13.012864112854004</c:v>
                </c:pt>
                <c:pt idx="187">
                  <c:v>12.455728530883789</c:v>
                </c:pt>
                <c:pt idx="188">
                  <c:v>4.2312994003295898</c:v>
                </c:pt>
                <c:pt idx="189">
                  <c:v>9.8126144409179687</c:v>
                </c:pt>
                <c:pt idx="190">
                  <c:v>12.673504829406738</c:v>
                </c:pt>
                <c:pt idx="191">
                  <c:v>15.476339340209961</c:v>
                </c:pt>
                <c:pt idx="192">
                  <c:v>18.009768486022949</c:v>
                </c:pt>
                <c:pt idx="193">
                  <c:v>16.491947174072266</c:v>
                </c:pt>
                <c:pt idx="194">
                  <c:v>12.959694862365723</c:v>
                </c:pt>
                <c:pt idx="195">
                  <c:v>15.770204544067383</c:v>
                </c:pt>
                <c:pt idx="196">
                  <c:v>13.014616966247559</c:v>
                </c:pt>
                <c:pt idx="197">
                  <c:v>9.3563995361328125</c:v>
                </c:pt>
                <c:pt idx="198">
                  <c:v>17.686131477355957</c:v>
                </c:pt>
                <c:pt idx="199">
                  <c:v>8.0441112518310547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Лист6!$C$283:$C$482</c:f>
              <c:numCache>
                <c:formatCode>0.0000</c:formatCode>
                <c:ptCount val="20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  <c:pt idx="190">
                  <c:v>24</c:v>
                </c:pt>
                <c:pt idx="191">
                  <c:v>24</c:v>
                </c:pt>
                <c:pt idx="192">
                  <c:v>24</c:v>
                </c:pt>
                <c:pt idx="193">
                  <c:v>24</c:v>
                </c:pt>
                <c:pt idx="194">
                  <c:v>24</c:v>
                </c:pt>
                <c:pt idx="195">
                  <c:v>24</c:v>
                </c:pt>
                <c:pt idx="196">
                  <c:v>24</c:v>
                </c:pt>
                <c:pt idx="197">
                  <c:v>24</c:v>
                </c:pt>
                <c:pt idx="198">
                  <c:v>24</c:v>
                </c:pt>
                <c:pt idx="199">
                  <c:v>24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Лист6!$D$283:$D$482</c:f>
              <c:numCache>
                <c:formatCode>0.0000</c:formatCode>
                <c:ptCount val="200"/>
                <c:pt idx="0">
                  <c:v>3.5635536051480847</c:v>
                </c:pt>
                <c:pt idx="1">
                  <c:v>5.1195186161021393</c:v>
                </c:pt>
                <c:pt idx="2">
                  <c:v>3.5401268826166978</c:v>
                </c:pt>
                <c:pt idx="3">
                  <c:v>5.6462910683223075</c:v>
                </c:pt>
                <c:pt idx="4">
                  <c:v>5.7080227136886226</c:v>
                </c:pt>
                <c:pt idx="5">
                  <c:v>2.2392175546153839</c:v>
                </c:pt>
                <c:pt idx="6">
                  <c:v>6.764480903743479</c:v>
                </c:pt>
                <c:pt idx="7">
                  <c:v>5.4872018448982125</c:v>
                </c:pt>
                <c:pt idx="8">
                  <c:v>5.3746644030085147</c:v>
                </c:pt>
                <c:pt idx="9">
                  <c:v>3.1881712020010369</c:v>
                </c:pt>
                <c:pt idx="10">
                  <c:v>6.7684036466414108</c:v>
                </c:pt>
                <c:pt idx="11">
                  <c:v>6.5651899121135422</c:v>
                </c:pt>
                <c:pt idx="12">
                  <c:v>2.835156587135411</c:v>
                </c:pt>
                <c:pt idx="13">
                  <c:v>6.4965037706625699</c:v>
                </c:pt>
                <c:pt idx="14">
                  <c:v>5.199947836066011</c:v>
                </c:pt>
                <c:pt idx="15">
                  <c:v>4.1100024381665659</c:v>
                </c:pt>
                <c:pt idx="16">
                  <c:v>6.5631729959391585</c:v>
                </c:pt>
                <c:pt idx="17">
                  <c:v>6.2872600864771755</c:v>
                </c:pt>
                <c:pt idx="18">
                  <c:v>6.258482830223592</c:v>
                </c:pt>
                <c:pt idx="19">
                  <c:v>3.9627783294500145</c:v>
                </c:pt>
                <c:pt idx="20">
                  <c:v>2.9932734951422537</c:v>
                </c:pt>
                <c:pt idx="21">
                  <c:v>11.003253038136297</c:v>
                </c:pt>
                <c:pt idx="22">
                  <c:v>2.3653775905426353</c:v>
                </c:pt>
                <c:pt idx="23">
                  <c:v>3.9811296642656782</c:v>
                </c:pt>
                <c:pt idx="24">
                  <c:v>9.1978275710045931</c:v>
                </c:pt>
                <c:pt idx="25">
                  <c:v>7.1628787820349009</c:v>
                </c:pt>
                <c:pt idx="26">
                  <c:v>5.3672247494771916</c:v>
                </c:pt>
                <c:pt idx="27">
                  <c:v>7.8485121580608528</c:v>
                </c:pt>
                <c:pt idx="28">
                  <c:v>6.3964604893296961</c:v>
                </c:pt>
                <c:pt idx="29">
                  <c:v>9.7396378058175017</c:v>
                </c:pt>
                <c:pt idx="30">
                  <c:v>9.8606352654707781</c:v>
                </c:pt>
                <c:pt idx="31">
                  <c:v>3.6504147331024042</c:v>
                </c:pt>
                <c:pt idx="32">
                  <c:v>1.817200889988273</c:v>
                </c:pt>
                <c:pt idx="33">
                  <c:v>3.9912642008105199</c:v>
                </c:pt>
                <c:pt idx="34">
                  <c:v>6.3048640624807062</c:v>
                </c:pt>
                <c:pt idx="35">
                  <c:v>12.762851980925543</c:v>
                </c:pt>
                <c:pt idx="36">
                  <c:v>4.9024388345697396</c:v>
                </c:pt>
                <c:pt idx="37">
                  <c:v>4.6569627121447912</c:v>
                </c:pt>
                <c:pt idx="38">
                  <c:v>5.0097716118308107</c:v>
                </c:pt>
                <c:pt idx="39">
                  <c:v>3.5238275846484584</c:v>
                </c:pt>
                <c:pt idx="40">
                  <c:v>4.7521400671964198</c:v>
                </c:pt>
                <c:pt idx="41">
                  <c:v>6.1752670693193839</c:v>
                </c:pt>
                <c:pt idx="42">
                  <c:v>7.5064823764967628</c:v>
                </c:pt>
                <c:pt idx="43">
                  <c:v>6.6177192354702168</c:v>
                </c:pt>
                <c:pt idx="44">
                  <c:v>4.8787270998526697</c:v>
                </c:pt>
                <c:pt idx="45">
                  <c:v>6.2306867642541208</c:v>
                </c:pt>
                <c:pt idx="46">
                  <c:v>4.9032216018569414</c:v>
                </c:pt>
                <c:pt idx="47">
                  <c:v>3.1910387026747502</c:v>
                </c:pt>
                <c:pt idx="48">
                  <c:v>5.0937875112687738</c:v>
                </c:pt>
                <c:pt idx="49">
                  <c:v>2.4349143366881236</c:v>
                </c:pt>
                <c:pt idx="50">
                  <c:v>5.0176717352887383</c:v>
                </c:pt>
                <c:pt idx="51">
                  <c:v>13.081941649568972</c:v>
                </c:pt>
                <c:pt idx="52">
                  <c:v>6.3829920472007178</c:v>
                </c:pt>
                <c:pt idx="53">
                  <c:v>3.8101497366911654</c:v>
                </c:pt>
                <c:pt idx="54">
                  <c:v>4.8810576008836861</c:v>
                </c:pt>
                <c:pt idx="55">
                  <c:v>2.9205797994889027</c:v>
                </c:pt>
                <c:pt idx="56">
                  <c:v>3.7426609054523312</c:v>
                </c:pt>
                <c:pt idx="57">
                  <c:v>5.1042482780370513</c:v>
                </c:pt>
                <c:pt idx="58">
                  <c:v>8.0947445995416381</c:v>
                </c:pt>
                <c:pt idx="59">
                  <c:v>9.1890505526654778</c:v>
                </c:pt>
                <c:pt idx="60">
                  <c:v>4.0223315261253081</c:v>
                </c:pt>
                <c:pt idx="61">
                  <c:v>9.6971018610676225</c:v>
                </c:pt>
                <c:pt idx="62">
                  <c:v>4.9426600907396558</c:v>
                </c:pt>
                <c:pt idx="63">
                  <c:v>4.5542202316521845</c:v>
                </c:pt>
                <c:pt idx="64">
                  <c:v>6.0832450980368691</c:v>
                </c:pt>
                <c:pt idx="65">
                  <c:v>4.8998418753601936</c:v>
                </c:pt>
                <c:pt idx="66">
                  <c:v>9.7783065750236169</c:v>
                </c:pt>
                <c:pt idx="67">
                  <c:v>5.3634884849231561</c:v>
                </c:pt>
                <c:pt idx="68">
                  <c:v>3.5639579974816651</c:v>
                </c:pt>
                <c:pt idx="69">
                  <c:v>5.9454087153056907</c:v>
                </c:pt>
                <c:pt idx="70">
                  <c:v>9.6673163861344324</c:v>
                </c:pt>
                <c:pt idx="71">
                  <c:v>4.7074361587102445</c:v>
                </c:pt>
                <c:pt idx="72">
                  <c:v>10.079584476856137</c:v>
                </c:pt>
                <c:pt idx="73">
                  <c:v>2.0288333319544476</c:v>
                </c:pt>
                <c:pt idx="74">
                  <c:v>4.5758108257614527</c:v>
                </c:pt>
                <c:pt idx="75">
                  <c:v>6.6917656518440012</c:v>
                </c:pt>
                <c:pt idx="76">
                  <c:v>4.0409810137335516</c:v>
                </c:pt>
                <c:pt idx="77">
                  <c:v>6.3010099262074108</c:v>
                </c:pt>
                <c:pt idx="78">
                  <c:v>1.4239288772860121</c:v>
                </c:pt>
                <c:pt idx="79">
                  <c:v>3.1610074840806179</c:v>
                </c:pt>
                <c:pt idx="80">
                  <c:v>6.0108425555619469</c:v>
                </c:pt>
                <c:pt idx="81">
                  <c:v>2.2129512163590532</c:v>
                </c:pt>
                <c:pt idx="82">
                  <c:v>7.4421678977388543</c:v>
                </c:pt>
                <c:pt idx="83">
                  <c:v>10.698012352373294</c:v>
                </c:pt>
                <c:pt idx="84">
                  <c:v>3.0627807512803269</c:v>
                </c:pt>
                <c:pt idx="85">
                  <c:v>3.7867982152031057</c:v>
                </c:pt>
                <c:pt idx="86">
                  <c:v>1.2420655220250865</c:v>
                </c:pt>
                <c:pt idx="87">
                  <c:v>6.8287819891105954</c:v>
                </c:pt>
                <c:pt idx="88">
                  <c:v>9.355044924067343</c:v>
                </c:pt>
                <c:pt idx="89">
                  <c:v>4.7184152759838494</c:v>
                </c:pt>
                <c:pt idx="90">
                  <c:v>4.5330676510924075</c:v>
                </c:pt>
                <c:pt idx="91">
                  <c:v>9.1439839285656141</c:v>
                </c:pt>
                <c:pt idx="92">
                  <c:v>9.6124820638952588</c:v>
                </c:pt>
                <c:pt idx="93">
                  <c:v>9.4751765343553558</c:v>
                </c:pt>
                <c:pt idx="94">
                  <c:v>5.8427074338682647</c:v>
                </c:pt>
                <c:pt idx="95">
                  <c:v>6.4729453727846522</c:v>
                </c:pt>
                <c:pt idx="96">
                  <c:v>3.2996877847104491</c:v>
                </c:pt>
                <c:pt idx="97">
                  <c:v>4.7928303537586228</c:v>
                </c:pt>
                <c:pt idx="98">
                  <c:v>5.4809940645261186</c:v>
                </c:pt>
                <c:pt idx="99">
                  <c:v>4.9665760953922824</c:v>
                </c:pt>
                <c:pt idx="100">
                  <c:v>6.301822672788953</c:v>
                </c:pt>
                <c:pt idx="101">
                  <c:v>1.6484833666654342</c:v>
                </c:pt>
                <c:pt idx="102">
                  <c:v>5.9116307105234682</c:v>
                </c:pt>
                <c:pt idx="103">
                  <c:v>4.3374351730646072</c:v>
                </c:pt>
                <c:pt idx="104">
                  <c:v>5.5357302660975094</c:v>
                </c:pt>
                <c:pt idx="105">
                  <c:v>3.3136358049303114</c:v>
                </c:pt>
                <c:pt idx="106">
                  <c:v>9.6800363277929584</c:v>
                </c:pt>
                <c:pt idx="107">
                  <c:v>8.4327399657652204</c:v>
                </c:pt>
                <c:pt idx="108">
                  <c:v>12.386091414309348</c:v>
                </c:pt>
                <c:pt idx="109">
                  <c:v>7.2947975834699808</c:v>
                </c:pt>
                <c:pt idx="110">
                  <c:v>5.8867114548768775</c:v>
                </c:pt>
                <c:pt idx="111">
                  <c:v>4.1474924442501244</c:v>
                </c:pt>
                <c:pt idx="112">
                  <c:v>4.2942077383569384</c:v>
                </c:pt>
                <c:pt idx="113">
                  <c:v>4.0183643045341668</c:v>
                </c:pt>
                <c:pt idx="114">
                  <c:v>5.9204126128536281</c:v>
                </c:pt>
                <c:pt idx="115">
                  <c:v>6.9112827155542416</c:v>
                </c:pt>
                <c:pt idx="116">
                  <c:v>7.3562240446782514</c:v>
                </c:pt>
                <c:pt idx="117">
                  <c:v>4.5238293432375425</c:v>
                </c:pt>
                <c:pt idx="118">
                  <c:v>5.7688019237838102</c:v>
                </c:pt>
                <c:pt idx="119">
                  <c:v>7.9080660665115721</c:v>
                </c:pt>
                <c:pt idx="120">
                  <c:v>6.5839195384905009</c:v>
                </c:pt>
                <c:pt idx="121">
                  <c:v>5.5245586380783003</c:v>
                </c:pt>
                <c:pt idx="122">
                  <c:v>7.0551899683014421</c:v>
                </c:pt>
                <c:pt idx="123">
                  <c:v>11.50614587910354</c:v>
                </c:pt>
                <c:pt idx="124">
                  <c:v>6.9554219151328018</c:v>
                </c:pt>
                <c:pt idx="125">
                  <c:v>12.235788083723609</c:v>
                </c:pt>
                <c:pt idx="126">
                  <c:v>4.1553471994377347</c:v>
                </c:pt>
                <c:pt idx="127">
                  <c:v>7.7314301749627781</c:v>
                </c:pt>
                <c:pt idx="128">
                  <c:v>11.844536219758485</c:v>
                </c:pt>
                <c:pt idx="129">
                  <c:v>4.4544826417776786</c:v>
                </c:pt>
                <c:pt idx="130">
                  <c:v>12.444298657841829</c:v>
                </c:pt>
                <c:pt idx="131">
                  <c:v>6.3067014589606076</c:v>
                </c:pt>
                <c:pt idx="132">
                  <c:v>4.3727171062995858</c:v>
                </c:pt>
                <c:pt idx="133">
                  <c:v>3.1713920166005893</c:v>
                </c:pt>
                <c:pt idx="134">
                  <c:v>4.0579499338870022</c:v>
                </c:pt>
                <c:pt idx="135">
                  <c:v>8.0923340087912834</c:v>
                </c:pt>
                <c:pt idx="136">
                  <c:v>6.0468055488306289</c:v>
                </c:pt>
                <c:pt idx="137">
                  <c:v>4.6890288078148217</c:v>
                </c:pt>
                <c:pt idx="138">
                  <c:v>6.9972967445893488</c:v>
                </c:pt>
                <c:pt idx="139">
                  <c:v>10.307737742376492</c:v>
                </c:pt>
                <c:pt idx="140">
                  <c:v>8.2571376755909967</c:v>
                </c:pt>
                <c:pt idx="141">
                  <c:v>8.6035573535037706</c:v>
                </c:pt>
                <c:pt idx="142">
                  <c:v>4.4529116228289798</c:v>
                </c:pt>
                <c:pt idx="143">
                  <c:v>10.923383278692469</c:v>
                </c:pt>
                <c:pt idx="144">
                  <c:v>9.0960069368397498</c:v>
                </c:pt>
                <c:pt idx="145">
                  <c:v>6.8730761632373776</c:v>
                </c:pt>
                <c:pt idx="146">
                  <c:v>4.0650931508803207</c:v>
                </c:pt>
                <c:pt idx="147">
                  <c:v>8.8706169727714084</c:v>
                </c:pt>
                <c:pt idx="148">
                  <c:v>5.850501278630734</c:v>
                </c:pt>
                <c:pt idx="149">
                  <c:v>5.9790879373161978</c:v>
                </c:pt>
                <c:pt idx="150">
                  <c:v>9.0163504790672739</c:v>
                </c:pt>
                <c:pt idx="151">
                  <c:v>10.586954578209001</c:v>
                </c:pt>
                <c:pt idx="152">
                  <c:v>3.3367850383206115</c:v>
                </c:pt>
                <c:pt idx="153">
                  <c:v>3.7603185792206282</c:v>
                </c:pt>
                <c:pt idx="154">
                  <c:v>3.564539086440226</c:v>
                </c:pt>
                <c:pt idx="155">
                  <c:v>5.0961747374924666</c:v>
                </c:pt>
                <c:pt idx="156">
                  <c:v>3.4815625159678296</c:v>
                </c:pt>
                <c:pt idx="157">
                  <c:v>7.2541784044304638</c:v>
                </c:pt>
                <c:pt idx="158">
                  <c:v>8.8266129759149088</c:v>
                </c:pt>
                <c:pt idx="159">
                  <c:v>9.8915863581440711</c:v>
                </c:pt>
                <c:pt idx="160">
                  <c:v>5.5696662323281014</c:v>
                </c:pt>
                <c:pt idx="161">
                  <c:v>5.8972768998722191</c:v>
                </c:pt>
                <c:pt idx="162">
                  <c:v>9.0306160209659154</c:v>
                </c:pt>
                <c:pt idx="163">
                  <c:v>8.1927577592475487</c:v>
                </c:pt>
                <c:pt idx="164">
                  <c:v>6.9453053437498449</c:v>
                </c:pt>
                <c:pt idx="165">
                  <c:v>4.575524292105257</c:v>
                </c:pt>
                <c:pt idx="166">
                  <c:v>8.7877388251881516</c:v>
                </c:pt>
                <c:pt idx="167">
                  <c:v>5.2082889732768862</c:v>
                </c:pt>
                <c:pt idx="168">
                  <c:v>4.5885841956058933</c:v>
                </c:pt>
                <c:pt idx="169">
                  <c:v>5.9826263937045461</c:v>
                </c:pt>
                <c:pt idx="170">
                  <c:v>3.5168672539075767</c:v>
                </c:pt>
                <c:pt idx="171">
                  <c:v>6.5149171084889286</c:v>
                </c:pt>
                <c:pt idx="172">
                  <c:v>3.072768097414428</c:v>
                </c:pt>
                <c:pt idx="173">
                  <c:v>9.5354040553392281</c:v>
                </c:pt>
                <c:pt idx="174">
                  <c:v>3.6192745370788746</c:v>
                </c:pt>
                <c:pt idx="175">
                  <c:v>11.105558697943625</c:v>
                </c:pt>
                <c:pt idx="176">
                  <c:v>5.5917470049592488</c:v>
                </c:pt>
                <c:pt idx="177">
                  <c:v>6.9498040185938121</c:v>
                </c:pt>
                <c:pt idx="178">
                  <c:v>3.0339431075716963</c:v>
                </c:pt>
                <c:pt idx="179">
                  <c:v>7.9691740590277389</c:v>
                </c:pt>
                <c:pt idx="180">
                  <c:v>2.3177285953014346</c:v>
                </c:pt>
                <c:pt idx="181">
                  <c:v>12.94943080616876</c:v>
                </c:pt>
                <c:pt idx="182">
                  <c:v>5.366738274986627</c:v>
                </c:pt>
                <c:pt idx="183">
                  <c:v>10.311101241233477</c:v>
                </c:pt>
                <c:pt idx="184">
                  <c:v>8.3879981812169415</c:v>
                </c:pt>
                <c:pt idx="185">
                  <c:v>3.3484747756162143</c:v>
                </c:pt>
                <c:pt idx="186">
                  <c:v>8.2704365203023684</c:v>
                </c:pt>
                <c:pt idx="187">
                  <c:v>4.7106770647398353</c:v>
                </c:pt>
                <c:pt idx="188">
                  <c:v>8.1499066943086191</c:v>
                </c:pt>
                <c:pt idx="189">
                  <c:v>7.335292279441429</c:v>
                </c:pt>
                <c:pt idx="190">
                  <c:v>5.4318319480731549</c:v>
                </c:pt>
                <c:pt idx="191">
                  <c:v>9.8389039720515221</c:v>
                </c:pt>
                <c:pt idx="192">
                  <c:v>6.5450323131527286</c:v>
                </c:pt>
                <c:pt idx="193">
                  <c:v>5.298597071297781</c:v>
                </c:pt>
                <c:pt idx="194">
                  <c:v>3.5149639161367219</c:v>
                </c:pt>
                <c:pt idx="195">
                  <c:v>3.9752616142198196</c:v>
                </c:pt>
                <c:pt idx="196">
                  <c:v>12.00238611581767</c:v>
                </c:pt>
                <c:pt idx="197">
                  <c:v>4.5524394751915551</c:v>
                </c:pt>
                <c:pt idx="198">
                  <c:v>5.4083041825528486</c:v>
                </c:pt>
                <c:pt idx="199">
                  <c:v>4.8180830395996281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Лист6!$E$283:$E$482</c:f>
              <c:numCache>
                <c:formatCode>0.0000</c:formatCode>
                <c:ptCount val="200"/>
                <c:pt idx="0">
                  <c:v>39.109638009139786</c:v>
                </c:pt>
                <c:pt idx="1">
                  <c:v>45.223953583143157</c:v>
                </c:pt>
                <c:pt idx="2">
                  <c:v>36.30273922545117</c:v>
                </c:pt>
                <c:pt idx="3">
                  <c:v>49.195975592858439</c:v>
                </c:pt>
                <c:pt idx="4">
                  <c:v>46.502119660404929</c:v>
                </c:pt>
                <c:pt idx="5">
                  <c:v>31.211034571216945</c:v>
                </c:pt>
                <c:pt idx="6">
                  <c:v>35.092397049068182</c:v>
                </c:pt>
                <c:pt idx="7">
                  <c:v>43.237795030323014</c:v>
                </c:pt>
                <c:pt idx="8">
                  <c:v>34.130457974480684</c:v>
                </c:pt>
                <c:pt idx="9">
                  <c:v>39.776210600194396</c:v>
                </c:pt>
                <c:pt idx="10">
                  <c:v>39.759096738987601</c:v>
                </c:pt>
                <c:pt idx="11">
                  <c:v>36.713530137333265</c:v>
                </c:pt>
                <c:pt idx="12">
                  <c:v>46.784885552894686</c:v>
                </c:pt>
                <c:pt idx="13">
                  <c:v>48.971090257478977</c:v>
                </c:pt>
                <c:pt idx="14">
                  <c:v>35.502404691839935</c:v>
                </c:pt>
                <c:pt idx="15">
                  <c:v>39.554344097712466</c:v>
                </c:pt>
                <c:pt idx="16">
                  <c:v>42.730824172391792</c:v>
                </c:pt>
                <c:pt idx="17">
                  <c:v>42.901140243947879</c:v>
                </c:pt>
                <c:pt idx="18">
                  <c:v>39.122520343956502</c:v>
                </c:pt>
                <c:pt idx="19">
                  <c:v>33.577938317853338</c:v>
                </c:pt>
                <c:pt idx="20">
                  <c:v>36.253663776819501</c:v>
                </c:pt>
                <c:pt idx="21">
                  <c:v>48.364398057667543</c:v>
                </c:pt>
                <c:pt idx="22">
                  <c:v>32.02616421926578</c:v>
                </c:pt>
                <c:pt idx="23">
                  <c:v>44.172198313557672</c:v>
                </c:pt>
                <c:pt idx="24">
                  <c:v>50.1472093993127</c:v>
                </c:pt>
                <c:pt idx="25">
                  <c:v>46.157824308157949</c:v>
                </c:pt>
                <c:pt idx="26">
                  <c:v>37.248161372096817</c:v>
                </c:pt>
                <c:pt idx="27">
                  <c:v>50.26740597214777</c:v>
                </c:pt>
                <c:pt idx="28">
                  <c:v>47.724348024424913</c:v>
                </c:pt>
                <c:pt idx="29">
                  <c:v>46.785192920563595</c:v>
                </c:pt>
                <c:pt idx="30">
                  <c:v>53.46080635464314</c:v>
                </c:pt>
                <c:pt idx="31">
                  <c:v>32.139724044015487</c:v>
                </c:pt>
                <c:pt idx="32">
                  <c:v>34.941135635776845</c:v>
                </c:pt>
                <c:pt idx="33">
                  <c:v>41.47274384558591</c:v>
                </c:pt>
                <c:pt idx="34">
                  <c:v>49.381654872112051</c:v>
                </c:pt>
                <c:pt idx="35">
                  <c:v>48.713018683196054</c:v>
                </c:pt>
                <c:pt idx="36">
                  <c:v>48.22165174808292</c:v>
                </c:pt>
                <c:pt idx="37">
                  <c:v>38.255091984605727</c:v>
                </c:pt>
                <c:pt idx="38">
                  <c:v>45.833506848952396</c:v>
                </c:pt>
                <c:pt idx="39">
                  <c:v>36.806738885307638</c:v>
                </c:pt>
                <c:pt idx="40">
                  <c:v>48.138518355465465</c:v>
                </c:pt>
                <c:pt idx="41">
                  <c:v>37.512665598372116</c:v>
                </c:pt>
                <c:pt idx="42">
                  <c:v>37.494703545014829</c:v>
                </c:pt>
                <c:pt idx="43">
                  <c:v>36.86185413842432</c:v>
                </c:pt>
                <c:pt idx="44">
                  <c:v>32.95782007928382</c:v>
                </c:pt>
                <c:pt idx="45">
                  <c:v>43.956341366304905</c:v>
                </c:pt>
                <c:pt idx="46">
                  <c:v>46.302815908802742</c:v>
                </c:pt>
                <c:pt idx="47">
                  <c:v>36.643284414955026</c:v>
                </c:pt>
                <c:pt idx="48">
                  <c:v>38.305841763893284</c:v>
                </c:pt>
                <c:pt idx="49">
                  <c:v>31.214901671893202</c:v>
                </c:pt>
                <c:pt idx="50">
                  <c:v>35.327723653318522</c:v>
                </c:pt>
                <c:pt idx="51">
                  <c:v>54.99211506570667</c:v>
                </c:pt>
                <c:pt idx="52">
                  <c:v>42.623332280049837</c:v>
                </c:pt>
                <c:pt idx="53">
                  <c:v>41.267089433956791</c:v>
                </c:pt>
                <c:pt idx="54">
                  <c:v>35.293278555778706</c:v>
                </c:pt>
                <c:pt idx="55">
                  <c:v>40.978927501515273</c:v>
                </c:pt>
                <c:pt idx="56">
                  <c:v>38.865596200557313</c:v>
                </c:pt>
                <c:pt idx="57">
                  <c:v>40.11295723189447</c:v>
                </c:pt>
                <c:pt idx="58">
                  <c:v>49.105289376458146</c:v>
                </c:pt>
                <c:pt idx="59">
                  <c:v>37.416629669486767</c:v>
                </c:pt>
                <c:pt idx="60">
                  <c:v>44.462249090517396</c:v>
                </c:pt>
                <c:pt idx="61">
                  <c:v>46.697826653548091</c:v>
                </c:pt>
                <c:pt idx="62">
                  <c:v>40.555007693583896</c:v>
                </c:pt>
                <c:pt idx="63">
                  <c:v>35.180339845299642</c:v>
                </c:pt>
                <c:pt idx="64">
                  <c:v>35.468623935622318</c:v>
                </c:pt>
                <c:pt idx="65">
                  <c:v>44.518131822869961</c:v>
                </c:pt>
                <c:pt idx="66">
                  <c:v>53.700281710826843</c:v>
                </c:pt>
                <c:pt idx="67">
                  <c:v>44.072535802428035</c:v>
                </c:pt>
                <c:pt idx="68">
                  <c:v>43.766685315291724</c:v>
                </c:pt>
                <c:pt idx="69">
                  <c:v>42.302418603001001</c:v>
                </c:pt>
                <c:pt idx="70">
                  <c:v>42.128228136927888</c:v>
                </c:pt>
                <c:pt idx="71">
                  <c:v>40.749228074603799</c:v>
                </c:pt>
                <c:pt idx="72">
                  <c:v>46.100209591297059</c:v>
                </c:pt>
                <c:pt idx="73">
                  <c:v>41.336049976241554</c:v>
                </c:pt>
                <c:pt idx="74">
                  <c:v>44.822546398576392</c:v>
                </c:pt>
                <c:pt idx="75">
                  <c:v>37.069781170032478</c:v>
                </c:pt>
                <c:pt idx="76">
                  <c:v>34.402025897461577</c:v>
                </c:pt>
                <c:pt idx="77">
                  <c:v>44.16054514349257</c:v>
                </c:pt>
                <c:pt idx="78">
                  <c:v>37.082037588528685</c:v>
                </c:pt>
                <c:pt idx="79">
                  <c:v>40.808901389720269</c:v>
                </c:pt>
                <c:pt idx="80">
                  <c:v>41.129848712483337</c:v>
                </c:pt>
                <c:pt idx="81">
                  <c:v>30.751819166798505</c:v>
                </c:pt>
                <c:pt idx="82">
                  <c:v>42.389396329440515</c:v>
                </c:pt>
                <c:pt idx="83">
                  <c:v>51.369996071245367</c:v>
                </c:pt>
                <c:pt idx="84">
                  <c:v>32.189565075926325</c:v>
                </c:pt>
                <c:pt idx="85">
                  <c:v>41.190118527703106</c:v>
                </c:pt>
                <c:pt idx="86">
                  <c:v>41.912800881216981</c:v>
                </c:pt>
                <c:pt idx="87">
                  <c:v>37.044447806371338</c:v>
                </c:pt>
                <c:pt idx="88">
                  <c:v>38.736494623469198</c:v>
                </c:pt>
                <c:pt idx="89">
                  <c:v>38.863934532575648</c:v>
                </c:pt>
                <c:pt idx="90">
                  <c:v>38.805056519805788</c:v>
                </c:pt>
                <c:pt idx="91">
                  <c:v>37.317943660621282</c:v>
                </c:pt>
                <c:pt idx="92">
                  <c:v>39.686646454459222</c:v>
                </c:pt>
                <c:pt idx="93">
                  <c:v>46.2347819420702</c:v>
                </c:pt>
                <c:pt idx="94">
                  <c:v>43.362006941009376</c:v>
                </c:pt>
                <c:pt idx="95">
                  <c:v>41.107213179791486</c:v>
                </c:pt>
                <c:pt idx="96">
                  <c:v>38.319313448467774</c:v>
                </c:pt>
                <c:pt idx="97">
                  <c:v>48.419268494627765</c:v>
                </c:pt>
                <c:pt idx="98">
                  <c:v>42.664413292126213</c:v>
                </c:pt>
                <c:pt idx="99">
                  <c:v>42.812433715631542</c:v>
                </c:pt>
                <c:pt idx="100">
                  <c:v>36.513796816770885</c:v>
                </c:pt>
                <c:pt idx="101">
                  <c:v>30.162811369595122</c:v>
                </c:pt>
                <c:pt idx="102">
                  <c:v>48.6310568656138</c:v>
                </c:pt>
                <c:pt idx="103">
                  <c:v>39.516037391692535</c:v>
                </c:pt>
                <c:pt idx="104">
                  <c:v>34.630299472335302</c:v>
                </c:pt>
                <c:pt idx="105">
                  <c:v>44.382662751951798</c:v>
                </c:pt>
                <c:pt idx="106">
                  <c:v>42.561018726779778</c:v>
                </c:pt>
                <c:pt idx="107">
                  <c:v>41.569636099188074</c:v>
                </c:pt>
                <c:pt idx="108">
                  <c:v>50.38431281170925</c:v>
                </c:pt>
                <c:pt idx="109">
                  <c:v>51.16541068161451</c:v>
                </c:pt>
                <c:pt idx="110">
                  <c:v>37.618764257916425</c:v>
                </c:pt>
                <c:pt idx="111">
                  <c:v>43.93219665262415</c:v>
                </c:pt>
                <c:pt idx="112">
                  <c:v>35.6746579870752</c:v>
                </c:pt>
                <c:pt idx="113">
                  <c:v>35.691112870207995</c:v>
                </c:pt>
                <c:pt idx="114">
                  <c:v>38.12615544885216</c:v>
                </c:pt>
                <c:pt idx="115">
                  <c:v>46.989852127785689</c:v>
                </c:pt>
                <c:pt idx="116">
                  <c:v>49.554022773621121</c:v>
                </c:pt>
                <c:pt idx="117">
                  <c:v>43.688959958471919</c:v>
                </c:pt>
                <c:pt idx="118">
                  <c:v>42.325981374772581</c:v>
                </c:pt>
                <c:pt idx="119">
                  <c:v>39.88554218650669</c:v>
                </c:pt>
                <c:pt idx="120">
                  <c:v>43.602545751564229</c:v>
                </c:pt>
                <c:pt idx="121">
                  <c:v>41.431888197404476</c:v>
                </c:pt>
                <c:pt idx="122">
                  <c:v>42.172363163186695</c:v>
                </c:pt>
                <c:pt idx="123">
                  <c:v>46.066183492018581</c:v>
                </c:pt>
                <c:pt idx="124">
                  <c:v>49.291030397493643</c:v>
                </c:pt>
                <c:pt idx="125">
                  <c:v>51.132203794172824</c:v>
                </c:pt>
                <c:pt idx="126">
                  <c:v>37.936090798375723</c:v>
                </c:pt>
                <c:pt idx="127">
                  <c:v>44.502508284703993</c:v>
                </c:pt>
                <c:pt idx="128">
                  <c:v>44.122676287812681</c:v>
                </c:pt>
                <c:pt idx="129">
                  <c:v>43.050738897881196</c:v>
                </c:pt>
                <c:pt idx="130">
                  <c:v>46.5112322897388</c:v>
                </c:pt>
                <c:pt idx="131">
                  <c:v>35.160707272559243</c:v>
                </c:pt>
                <c:pt idx="132">
                  <c:v>46.471135342078398</c:v>
                </c:pt>
                <c:pt idx="133">
                  <c:v>33.447530322264655</c:v>
                </c:pt>
                <c:pt idx="134">
                  <c:v>38.414552602649209</c:v>
                </c:pt>
                <c:pt idx="135">
                  <c:v>46.217316842653588</c:v>
                </c:pt>
                <c:pt idx="136">
                  <c:v>40.423326659365294</c:v>
                </c:pt>
                <c:pt idx="137">
                  <c:v>32.891936370070681</c:v>
                </c:pt>
                <c:pt idx="138">
                  <c:v>36.13972323537304</c:v>
                </c:pt>
                <c:pt idx="139">
                  <c:v>49.830711756658715</c:v>
                </c:pt>
                <c:pt idx="140">
                  <c:v>42.516803164787774</c:v>
                </c:pt>
                <c:pt idx="141">
                  <c:v>38.42348075438268</c:v>
                </c:pt>
                <c:pt idx="142">
                  <c:v>44.819211252040404</c:v>
                </c:pt>
                <c:pt idx="143">
                  <c:v>45.490405602300868</c:v>
                </c:pt>
                <c:pt idx="144">
                  <c:v>49.110704011729887</c:v>
                </c:pt>
                <c:pt idx="145">
                  <c:v>40.307635031645582</c:v>
                </c:pt>
                <c:pt idx="146">
                  <c:v>43.908012500550733</c:v>
                </c:pt>
                <c:pt idx="147">
                  <c:v>51.895567000237229</c:v>
                </c:pt>
                <c:pt idx="148">
                  <c:v>41.057546833745477</c:v>
                </c:pt>
                <c:pt idx="149">
                  <c:v>48.278099167784944</c:v>
                </c:pt>
                <c:pt idx="150">
                  <c:v>46.606214256227915</c:v>
                </c:pt>
                <c:pt idx="151">
                  <c:v>45.698311313438495</c:v>
                </c:pt>
                <c:pt idx="152">
                  <c:v>37.613925655691219</c:v>
                </c:pt>
                <c:pt idx="153">
                  <c:v>39.883804144406177</c:v>
                </c:pt>
                <c:pt idx="154">
                  <c:v>35.565226685622356</c:v>
                </c:pt>
                <c:pt idx="155">
                  <c:v>42.415092965641882</c:v>
                </c:pt>
                <c:pt idx="156">
                  <c:v>38.451417824500545</c:v>
                </c:pt>
                <c:pt idx="157">
                  <c:v>40.932912230114056</c:v>
                </c:pt>
                <c:pt idx="158">
                  <c:v>51.241603401024776</c:v>
                </c:pt>
                <c:pt idx="159">
                  <c:v>49.421545083119653</c:v>
                </c:pt>
                <c:pt idx="160">
                  <c:v>33.921750392179177</c:v>
                </c:pt>
                <c:pt idx="161">
                  <c:v>47.627413771210108</c:v>
                </c:pt>
                <c:pt idx="162">
                  <c:v>52.106796479034763</c:v>
                </c:pt>
                <c:pt idx="163">
                  <c:v>40.180644188080556</c:v>
                </c:pt>
                <c:pt idx="164">
                  <c:v>38.325675483825528</c:v>
                </c:pt>
                <c:pt idx="165">
                  <c:v>37.985543213003695</c:v>
                </c:pt>
                <c:pt idx="166">
                  <c:v>40.215355898247232</c:v>
                </c:pt>
                <c:pt idx="167">
                  <c:v>38.115589922373566</c:v>
                </c:pt>
                <c:pt idx="168">
                  <c:v>47.599352132312433</c:v>
                </c:pt>
                <c:pt idx="169">
                  <c:v>36.944414571194784</c:v>
                </c:pt>
                <c:pt idx="170">
                  <c:v>45.542808148988144</c:v>
                </c:pt>
                <c:pt idx="171">
                  <c:v>40.820209238005532</c:v>
                </c:pt>
                <c:pt idx="172">
                  <c:v>31.403447990908081</c:v>
                </c:pt>
                <c:pt idx="173">
                  <c:v>39.489208071452509</c:v>
                </c:pt>
                <c:pt idx="174">
                  <c:v>46.267526070587174</c:v>
                </c:pt>
                <c:pt idx="175">
                  <c:v>45.806461636786395</c:v>
                </c:pt>
                <c:pt idx="176">
                  <c:v>39.864958484146257</c:v>
                </c:pt>
                <c:pt idx="177">
                  <c:v>40.518243502236388</c:v>
                </c:pt>
                <c:pt idx="178">
                  <c:v>44.97131436153898</c:v>
                </c:pt>
                <c:pt idx="179">
                  <c:v>49.755934389227932</c:v>
                </c:pt>
                <c:pt idx="180">
                  <c:v>30.411218242213057</c:v>
                </c:pt>
                <c:pt idx="181">
                  <c:v>51.280027729996888</c:v>
                </c:pt>
                <c:pt idx="182">
                  <c:v>36.84011645644415</c:v>
                </c:pt>
                <c:pt idx="183">
                  <c:v>45.18133859169734</c:v>
                </c:pt>
                <c:pt idx="184">
                  <c:v>36.548653202884424</c:v>
                </c:pt>
                <c:pt idx="185">
                  <c:v>38.608770643536133</c:v>
                </c:pt>
                <c:pt idx="186">
                  <c:v>45.283300633156372</c:v>
                </c:pt>
                <c:pt idx="187">
                  <c:v>41.166405595623623</c:v>
                </c:pt>
                <c:pt idx="188">
                  <c:v>36.381206094638209</c:v>
                </c:pt>
                <c:pt idx="189">
                  <c:v>41.147906720359401</c:v>
                </c:pt>
                <c:pt idx="190">
                  <c:v>42.105336777479891</c:v>
                </c:pt>
                <c:pt idx="191">
                  <c:v>49.315243312261487</c:v>
                </c:pt>
                <c:pt idx="192">
                  <c:v>48.55480079917568</c:v>
                </c:pt>
                <c:pt idx="193">
                  <c:v>45.790544245370043</c:v>
                </c:pt>
                <c:pt idx="194">
                  <c:v>40.474658778502445</c:v>
                </c:pt>
                <c:pt idx="195">
                  <c:v>43.745466158287201</c:v>
                </c:pt>
                <c:pt idx="196">
                  <c:v>49.01700308206523</c:v>
                </c:pt>
                <c:pt idx="197">
                  <c:v>37.908839011324368</c:v>
                </c:pt>
                <c:pt idx="198">
                  <c:v>47.094435659908804</c:v>
                </c:pt>
                <c:pt idx="199">
                  <c:v>36.862194291430683</c:v>
                </c:pt>
              </c:numCache>
            </c:numRef>
          </c:val>
        </c:ser>
        <c:axId val="80546432"/>
        <c:axId val="80568704"/>
      </c:radarChart>
      <c:catAx>
        <c:axId val="80546432"/>
        <c:scaling>
          <c:orientation val="minMax"/>
        </c:scaling>
        <c:axPos val="b"/>
        <c:majorGridlines/>
        <c:tickLblPos val="nextTo"/>
        <c:crossAx val="80568704"/>
        <c:crosses val="autoZero"/>
        <c:auto val="1"/>
        <c:lblAlgn val="ctr"/>
        <c:lblOffset val="100"/>
      </c:catAx>
      <c:valAx>
        <c:axId val="80568704"/>
        <c:scaling>
          <c:orientation val="minMax"/>
        </c:scaling>
        <c:axPos val="l"/>
        <c:majorGridlines/>
        <c:numFmt formatCode="0.0000" sourceLinked="1"/>
        <c:tickLblPos val="nextTo"/>
        <c:crossAx val="805464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Лист6!$G$311:$G$325</c:f>
              <c:numCache>
                <c:formatCode>0.0000</c:formatCode>
                <c:ptCount val="15"/>
                <c:pt idx="0">
                  <c:v>30.162811369595122</c:v>
                </c:pt>
                <c:pt idx="1">
                  <c:v>31.936333062174519</c:v>
                </c:pt>
                <c:pt idx="2">
                  <c:v>33.709854754753913</c:v>
                </c:pt>
                <c:pt idx="3">
                  <c:v>35.483376447333306</c:v>
                </c:pt>
                <c:pt idx="4">
                  <c:v>37.2568981399127</c:v>
                </c:pt>
                <c:pt idx="5">
                  <c:v>39.030419832492093</c:v>
                </c:pt>
                <c:pt idx="6">
                  <c:v>40.803941525071487</c:v>
                </c:pt>
                <c:pt idx="7">
                  <c:v>42.57746321765088</c:v>
                </c:pt>
                <c:pt idx="8">
                  <c:v>44.350984910230274</c:v>
                </c:pt>
                <c:pt idx="9">
                  <c:v>46.124506602809667</c:v>
                </c:pt>
                <c:pt idx="10">
                  <c:v>47.898028295389061</c:v>
                </c:pt>
                <c:pt idx="11">
                  <c:v>49.671549987968454</c:v>
                </c:pt>
                <c:pt idx="12">
                  <c:v>51.445071680547848</c:v>
                </c:pt>
                <c:pt idx="13">
                  <c:v>53.218593373127241</c:v>
                </c:pt>
                <c:pt idx="14">
                  <c:v>54.992115065706635</c:v>
                </c:pt>
              </c:numCache>
            </c:numRef>
          </c:cat>
          <c:val>
            <c:numRef>
              <c:f>Лист6!$H$311:$H$326</c:f>
              <c:numCache>
                <c:formatCode>General</c:formatCode>
                <c:ptCount val="16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21</c:v>
                </c:pt>
                <c:pt idx="5">
                  <c:v>23</c:v>
                </c:pt>
                <c:pt idx="6">
                  <c:v>20</c:v>
                </c:pt>
                <c:pt idx="7">
                  <c:v>25</c:v>
                </c:pt>
                <c:pt idx="8">
                  <c:v>19</c:v>
                </c:pt>
                <c:pt idx="9">
                  <c:v>18</c:v>
                </c:pt>
                <c:pt idx="10">
                  <c:v>17</c:v>
                </c:pt>
                <c:pt idx="11">
                  <c:v>18</c:v>
                </c:pt>
                <c:pt idx="12">
                  <c:v>10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</c:ser>
        <c:dLbls>
          <c:showVal val="1"/>
        </c:dLbls>
        <c:gapWidth val="75"/>
        <c:axId val="80601472"/>
        <c:axId val="80603008"/>
      </c:barChart>
      <c:catAx>
        <c:axId val="80601472"/>
        <c:scaling>
          <c:orientation val="minMax"/>
        </c:scaling>
        <c:axPos val="b"/>
        <c:majorGridlines/>
        <c:numFmt formatCode="0.0000" sourceLinked="1"/>
        <c:majorTickMark val="none"/>
        <c:tickLblPos val="nextTo"/>
        <c:crossAx val="80603008"/>
        <c:crosses val="autoZero"/>
        <c:auto val="1"/>
        <c:lblAlgn val="ctr"/>
        <c:lblOffset val="100"/>
      </c:catAx>
      <c:valAx>
        <c:axId val="806030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806014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Лист7!$H$19:$H$22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Лист7!$G$19:$G$22</c:f>
              <c:numCache>
                <c:formatCode>General</c:formatCode>
                <c:ptCount val="4"/>
                <c:pt idx="0">
                  <c:v>30</c:v>
                </c:pt>
                <c:pt idx="1">
                  <c:v>44</c:v>
                </c:pt>
                <c:pt idx="2">
                  <c:v>101</c:v>
                </c:pt>
                <c:pt idx="3">
                  <c:v>25</c:v>
                </c:pt>
              </c:numCache>
            </c:numRef>
          </c:val>
        </c:ser>
        <c:dLbls>
          <c:showVal val="1"/>
        </c:dLbls>
        <c:gapWidth val="75"/>
        <c:axId val="81226752"/>
        <c:axId val="81236736"/>
      </c:barChart>
      <c:catAx>
        <c:axId val="81226752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81236736"/>
        <c:crosses val="autoZero"/>
        <c:auto val="1"/>
        <c:lblAlgn val="ctr"/>
        <c:lblOffset val="100"/>
      </c:catAx>
      <c:valAx>
        <c:axId val="812367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81226752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Лист7!$H$19:$H$22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Лист7!$X$28:$X$33</c:f>
              <c:numCache>
                <c:formatCode>General</c:formatCode>
                <c:ptCount val="6"/>
                <c:pt idx="0">
                  <c:v>0</c:v>
                </c:pt>
                <c:pt idx="1">
                  <c:v>28</c:v>
                </c:pt>
                <c:pt idx="2">
                  <c:v>38</c:v>
                </c:pt>
                <c:pt idx="3">
                  <c:v>64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</c:ser>
        <c:dLbls>
          <c:showVal val="1"/>
        </c:dLbls>
        <c:gapWidth val="75"/>
        <c:axId val="132387968"/>
        <c:axId val="132389504"/>
      </c:barChart>
      <c:catAx>
        <c:axId val="132387968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132389504"/>
        <c:crosses val="autoZero"/>
        <c:auto val="1"/>
        <c:lblAlgn val="ctr"/>
        <c:lblOffset val="100"/>
      </c:catAx>
      <c:valAx>
        <c:axId val="1323895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238796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Лист8!$E$22:$E$222</c:f>
              <c:numCache>
                <c:formatCode>General</c:formatCode>
                <c:ptCount val="201"/>
                <c:pt idx="0">
                  <c:v>20</c:v>
                </c:pt>
                <c:pt idx="1">
                  <c:v>20.119608371741634</c:v>
                </c:pt>
                <c:pt idx="2">
                  <c:v>19.151343750423528</c:v>
                </c:pt>
                <c:pt idx="3">
                  <c:v>19.295751629025808</c:v>
                </c:pt>
                <c:pt idx="4">
                  <c:v>20.070454603300931</c:v>
                </c:pt>
                <c:pt idx="5">
                  <c:v>20.266543249546253</c:v>
                </c:pt>
                <c:pt idx="6">
                  <c:v>20.247637437339272</c:v>
                </c:pt>
                <c:pt idx="7">
                  <c:v>21.365079847513112</c:v>
                </c:pt>
                <c:pt idx="8">
                  <c:v>21.268660526086283</c:v>
                </c:pt>
                <c:pt idx="9">
                  <c:v>21.934915357991827</c:v>
                </c:pt>
                <c:pt idx="10">
                  <c:v>22.138289452535503</c:v>
                </c:pt>
                <c:pt idx="11">
                  <c:v>23.102623336427094</c:v>
                </c:pt>
                <c:pt idx="12">
                  <c:v>24.16190577693126</c:v>
                </c:pt>
                <c:pt idx="13">
                  <c:v>24.851732869923698</c:v>
                </c:pt>
                <c:pt idx="14">
                  <c:v>24.831011543929947</c:v>
                </c:pt>
                <c:pt idx="15">
                  <c:v>23.916900842262354</c:v>
                </c:pt>
                <c:pt idx="16">
                  <c:v>25.25320524494591</c:v>
                </c:pt>
                <c:pt idx="17">
                  <c:v>24.427823905642551</c:v>
                </c:pt>
                <c:pt idx="18">
                  <c:v>25.528446628062333</c:v>
                </c:pt>
                <c:pt idx="19">
                  <c:v>25.876074773067966</c:v>
                </c:pt>
                <c:pt idx="20">
                  <c:v>26.099309831878827</c:v>
                </c:pt>
                <c:pt idx="21">
                  <c:v>26.775535258921664</c:v>
                </c:pt>
                <c:pt idx="22">
                  <c:v>27.195546907984451</c:v>
                </c:pt>
                <c:pt idx="23">
                  <c:v>25.792461041817486</c:v>
                </c:pt>
                <c:pt idx="24">
                  <c:v>26.093039562952168</c:v>
                </c:pt>
                <c:pt idx="25">
                  <c:v>26.355408224632072</c:v>
                </c:pt>
                <c:pt idx="26">
                  <c:v>26.319724529307511</c:v>
                </c:pt>
                <c:pt idx="27">
                  <c:v>26.603304937974038</c:v>
                </c:pt>
                <c:pt idx="28">
                  <c:v>27.098963152715079</c:v>
                </c:pt>
                <c:pt idx="29">
                  <c:v>26.919374778784274</c:v>
                </c:pt>
                <c:pt idx="30">
                  <c:v>27.044065860346606</c:v>
                </c:pt>
                <c:pt idx="31">
                  <c:v>28.340122406775986</c:v>
                </c:pt>
                <c:pt idx="32">
                  <c:v>28.724655188849866</c:v>
                </c:pt>
                <c:pt idx="33">
                  <c:v>29.172934716124324</c:v>
                </c:pt>
                <c:pt idx="34">
                  <c:v>30.427306236195459</c:v>
                </c:pt>
                <c:pt idx="35">
                  <c:v>30.310365145612142</c:v>
                </c:pt>
                <c:pt idx="36">
                  <c:v>30.545565645384965</c:v>
                </c:pt>
                <c:pt idx="37">
                  <c:v>30.242864328583913</c:v>
                </c:pt>
                <c:pt idx="38">
                  <c:v>30.528833108199272</c:v>
                </c:pt>
                <c:pt idx="39">
                  <c:v>31.08952020763423</c:v>
                </c:pt>
                <c:pt idx="40">
                  <c:v>30.986645331635792</c:v>
                </c:pt>
                <c:pt idx="41">
                  <c:v>31.321031554139466</c:v>
                </c:pt>
                <c:pt idx="42">
                  <c:v>30.869094614326013</c:v>
                </c:pt>
                <c:pt idx="43">
                  <c:v>31.659594723916499</c:v>
                </c:pt>
                <c:pt idx="44">
                  <c:v>31.53356174249631</c:v>
                </c:pt>
                <c:pt idx="45">
                  <c:v>32.048753145412462</c:v>
                </c:pt>
                <c:pt idx="46">
                  <c:v>31.963331036597484</c:v>
                </c:pt>
                <c:pt idx="47">
                  <c:v>32.967288401647409</c:v>
                </c:pt>
                <c:pt idx="48">
                  <c:v>32.609892163436868</c:v>
                </c:pt>
                <c:pt idx="49">
                  <c:v>33.633846400913903</c:v>
                </c:pt>
                <c:pt idx="50">
                  <c:v>33.766603183603337</c:v>
                </c:pt>
                <c:pt idx="51">
                  <c:v>34.484082686737089</c:v>
                </c:pt>
                <c:pt idx="52">
                  <c:v>33.894096548852602</c:v>
                </c:pt>
                <c:pt idx="53">
                  <c:v>33.700748275177929</c:v>
                </c:pt>
                <c:pt idx="54">
                  <c:v>33.499306634422531</c:v>
                </c:pt>
                <c:pt idx="55">
                  <c:v>34.078712707707908</c:v>
                </c:pt>
                <c:pt idx="56">
                  <c:v>33.668612034384083</c:v>
                </c:pt>
                <c:pt idx="57">
                  <c:v>33.247053363330913</c:v>
                </c:pt>
                <c:pt idx="58">
                  <c:v>33.972525439122386</c:v>
                </c:pt>
                <c:pt idx="59">
                  <c:v>33.527891078962632</c:v>
                </c:pt>
                <c:pt idx="60">
                  <c:v>33.461738521733977</c:v>
                </c:pt>
                <c:pt idx="61">
                  <c:v>33.915605086285474</c:v>
                </c:pt>
                <c:pt idx="62">
                  <c:v>34.273112621137649</c:v>
                </c:pt>
                <c:pt idx="63">
                  <c:v>34.724703210670448</c:v>
                </c:pt>
                <c:pt idx="64">
                  <c:v>34.144541344042857</c:v>
                </c:pt>
                <c:pt idx="65">
                  <c:v>34.94711639329342</c:v>
                </c:pt>
                <c:pt idx="66">
                  <c:v>34.78155320154562</c:v>
                </c:pt>
                <c:pt idx="67">
                  <c:v>35.354303706290054</c:v>
                </c:pt>
                <c:pt idx="68">
                  <c:v>35.538855571198461</c:v>
                </c:pt>
                <c:pt idx="69">
                  <c:v>35.385881318373627</c:v>
                </c:pt>
                <c:pt idx="70">
                  <c:v>35.150897339311754</c:v>
                </c:pt>
                <c:pt idx="71">
                  <c:v>34.816683082522864</c:v>
                </c:pt>
                <c:pt idx="72">
                  <c:v>35.155606714723902</c:v>
                </c:pt>
                <c:pt idx="73">
                  <c:v>35.903654982773489</c:v>
                </c:pt>
                <c:pt idx="74">
                  <c:v>35.822428039737979</c:v>
                </c:pt>
                <c:pt idx="75">
                  <c:v>37.401180645856869</c:v>
                </c:pt>
                <c:pt idx="76">
                  <c:v>37.253771745527771</c:v>
                </c:pt>
                <c:pt idx="77">
                  <c:v>37.960693131092079</c:v>
                </c:pt>
                <c:pt idx="78">
                  <c:v>38.609266409430184</c:v>
                </c:pt>
                <c:pt idx="79">
                  <c:v>39.287779694302607</c:v>
                </c:pt>
                <c:pt idx="80">
                  <c:v>39.163461301205537</c:v>
                </c:pt>
                <c:pt idx="81">
                  <c:v>38.919826983201666</c:v>
                </c:pt>
                <c:pt idx="82">
                  <c:v>39.738661140787961</c:v>
                </c:pt>
                <c:pt idx="83">
                  <c:v>40.588377016752176</c:v>
                </c:pt>
                <c:pt idx="84">
                  <c:v>40.972104922845894</c:v>
                </c:pt>
                <c:pt idx="85">
                  <c:v>40.571934664104717</c:v>
                </c:pt>
                <c:pt idx="86">
                  <c:v>41.90170710647147</c:v>
                </c:pt>
                <c:pt idx="87">
                  <c:v>41.315015516878006</c:v>
                </c:pt>
                <c:pt idx="88">
                  <c:v>41.282529419655454</c:v>
                </c:pt>
                <c:pt idx="89">
                  <c:v>40.973698854030971</c:v>
                </c:pt>
                <c:pt idx="90">
                  <c:v>41.408541188707709</c:v>
                </c:pt>
                <c:pt idx="91">
                  <c:v>41.995294102829043</c:v>
                </c:pt>
                <c:pt idx="92">
                  <c:v>42.231155747468506</c:v>
                </c:pt>
                <c:pt idx="93">
                  <c:v>42.333146153183435</c:v>
                </c:pt>
                <c:pt idx="94">
                  <c:v>42.903603888065405</c:v>
                </c:pt>
                <c:pt idx="95">
                  <c:v>42.621494149119975</c:v>
                </c:pt>
                <c:pt idx="96">
                  <c:v>42.826704474356312</c:v>
                </c:pt>
                <c:pt idx="97">
                  <c:v>42.761530406810813</c:v>
                </c:pt>
                <c:pt idx="98">
                  <c:v>43.195262278735918</c:v>
                </c:pt>
                <c:pt idx="99">
                  <c:v>43.06718778074044</c:v>
                </c:pt>
                <c:pt idx="100">
                  <c:v>43.353406359564794</c:v>
                </c:pt>
                <c:pt idx="101">
                  <c:v>43.291763045389317</c:v>
                </c:pt>
                <c:pt idx="102">
                  <c:v>43.849643127883454</c:v>
                </c:pt>
                <c:pt idx="103">
                  <c:v>43.584307317698787</c:v>
                </c:pt>
                <c:pt idx="104">
                  <c:v>43.745420459802425</c:v>
                </c:pt>
                <c:pt idx="105">
                  <c:v>44.296730289682692</c:v>
                </c:pt>
                <c:pt idx="106">
                  <c:v>43.569863618659511</c:v>
                </c:pt>
                <c:pt idx="107">
                  <c:v>43.312237762647371</c:v>
                </c:pt>
                <c:pt idx="108">
                  <c:v>43.575714347983364</c:v>
                </c:pt>
                <c:pt idx="109">
                  <c:v>43.365516507489936</c:v>
                </c:pt>
                <c:pt idx="110">
                  <c:v>43.217329240738223</c:v>
                </c:pt>
                <c:pt idx="111">
                  <c:v>43.764278721302766</c:v>
                </c:pt>
                <c:pt idx="112">
                  <c:v>43.796051727092447</c:v>
                </c:pt>
                <c:pt idx="113">
                  <c:v>43.53960281247798</c:v>
                </c:pt>
                <c:pt idx="114">
                  <c:v>43.662996779512042</c:v>
                </c:pt>
                <c:pt idx="115">
                  <c:v>44.223419130954383</c:v>
                </c:pt>
                <c:pt idx="116">
                  <c:v>44.955391103922558</c:v>
                </c:pt>
                <c:pt idx="117">
                  <c:v>44.749077184434775</c:v>
                </c:pt>
                <c:pt idx="118">
                  <c:v>44.522135569465419</c:v>
                </c:pt>
                <c:pt idx="119">
                  <c:v>45.464693470280721</c:v>
                </c:pt>
                <c:pt idx="120">
                  <c:v>45.520450107957615</c:v>
                </c:pt>
                <c:pt idx="121">
                  <c:v>46.323230336613712</c:v>
                </c:pt>
                <c:pt idx="122">
                  <c:v>46.667365567849906</c:v>
                </c:pt>
                <c:pt idx="123">
                  <c:v>47.110716794653655</c:v>
                </c:pt>
                <c:pt idx="124">
                  <c:v>47.199906896413992</c:v>
                </c:pt>
                <c:pt idx="125">
                  <c:v>47.628726542992389</c:v>
                </c:pt>
                <c:pt idx="126">
                  <c:v>48.138271127510599</c:v>
                </c:pt>
                <c:pt idx="127">
                  <c:v>47.873941374066057</c:v>
                </c:pt>
                <c:pt idx="128">
                  <c:v>47.927149571800967</c:v>
                </c:pt>
                <c:pt idx="129">
                  <c:v>47.170666770051881</c:v>
                </c:pt>
                <c:pt idx="130">
                  <c:v>48.528401838352238</c:v>
                </c:pt>
                <c:pt idx="131">
                  <c:v>49.227372664980862</c:v>
                </c:pt>
                <c:pt idx="132">
                  <c:v>49.780028200353286</c:v>
                </c:pt>
                <c:pt idx="133">
                  <c:v>49.811007463460065</c:v>
                </c:pt>
                <c:pt idx="134">
                  <c:v>50.235952673062897</c:v>
                </c:pt>
                <c:pt idx="135">
                  <c:v>51.378501631820718</c:v>
                </c:pt>
                <c:pt idx="136">
                  <c:v>51.597427152568955</c:v>
                </c:pt>
                <c:pt idx="137">
                  <c:v>51.929621445471547</c:v>
                </c:pt>
                <c:pt idx="138">
                  <c:v>52.280787535587841</c:v>
                </c:pt>
                <c:pt idx="139">
                  <c:v>52.162958087914085</c:v>
                </c:pt>
                <c:pt idx="140">
                  <c:v>53.083119135757713</c:v>
                </c:pt>
                <c:pt idx="141">
                  <c:v>53.571153492535572</c:v>
                </c:pt>
                <c:pt idx="142">
                  <c:v>55.10915543773897</c:v>
                </c:pt>
                <c:pt idx="143">
                  <c:v>54.978594061798503</c:v>
                </c:pt>
                <c:pt idx="144">
                  <c:v>55.649313241917319</c:v>
                </c:pt>
                <c:pt idx="145">
                  <c:v>55.353848222918145</c:v>
                </c:pt>
                <c:pt idx="146">
                  <c:v>55.93123569896273</c:v>
                </c:pt>
                <c:pt idx="147">
                  <c:v>56.217456034054976</c:v>
                </c:pt>
                <c:pt idx="148">
                  <c:v>56.610704139338239</c:v>
                </c:pt>
                <c:pt idx="149">
                  <c:v>56.958055737237892</c:v>
                </c:pt>
                <c:pt idx="150">
                  <c:v>57.415174668652398</c:v>
                </c:pt>
                <c:pt idx="151">
                  <c:v>57.449991825721398</c:v>
                </c:pt>
                <c:pt idx="152">
                  <c:v>57.146636764486665</c:v>
                </c:pt>
                <c:pt idx="153">
                  <c:v>56.641995217986597</c:v>
                </c:pt>
                <c:pt idx="154">
                  <c:v>57.008330137876051</c:v>
                </c:pt>
                <c:pt idx="155">
                  <c:v>57.017561899169223</c:v>
                </c:pt>
                <c:pt idx="156">
                  <c:v>56.032921554328901</c:v>
                </c:pt>
                <c:pt idx="157">
                  <c:v>55.889316853449529</c:v>
                </c:pt>
                <c:pt idx="158">
                  <c:v>55.714139305173163</c:v>
                </c:pt>
                <c:pt idx="159">
                  <c:v>56.262511769912543</c:v>
                </c:pt>
                <c:pt idx="160">
                  <c:v>56.947414893519451</c:v>
                </c:pt>
                <c:pt idx="161">
                  <c:v>58.153722535193381</c:v>
                </c:pt>
                <c:pt idx="162">
                  <c:v>58.287346668967523</c:v>
                </c:pt>
                <c:pt idx="163">
                  <c:v>58.469997551852444</c:v>
                </c:pt>
                <c:pt idx="164">
                  <c:v>58.848804379750554</c:v>
                </c:pt>
                <c:pt idx="165">
                  <c:v>58.777450646638229</c:v>
                </c:pt>
                <c:pt idx="166">
                  <c:v>59.027881204924789</c:v>
                </c:pt>
                <c:pt idx="167">
                  <c:v>58.582030817625366</c:v>
                </c:pt>
                <c:pt idx="168">
                  <c:v>58.282190492763043</c:v>
                </c:pt>
                <c:pt idx="169">
                  <c:v>58.179340040643176</c:v>
                </c:pt>
                <c:pt idx="170">
                  <c:v>58.112708698778796</c:v>
                </c:pt>
                <c:pt idx="171">
                  <c:v>58.365755065906157</c:v>
                </c:pt>
                <c:pt idx="172">
                  <c:v>58.092377703240956</c:v>
                </c:pt>
                <c:pt idx="173">
                  <c:v>58.14072150651041</c:v>
                </c:pt>
                <c:pt idx="174">
                  <c:v>58.098366628265396</c:v>
                </c:pt>
                <c:pt idx="175">
                  <c:v>58.320871256143576</c:v>
                </c:pt>
                <c:pt idx="176">
                  <c:v>59.267080992490911</c:v>
                </c:pt>
                <c:pt idx="177">
                  <c:v>60.071138782280123</c:v>
                </c:pt>
                <c:pt idx="178">
                  <c:v>60.520129273736629</c:v>
                </c:pt>
                <c:pt idx="179">
                  <c:v>60.655012812604944</c:v>
                </c:pt>
                <c:pt idx="180">
                  <c:v>60.401928406327151</c:v>
                </c:pt>
                <c:pt idx="181">
                  <c:v>60.116419711995903</c:v>
                </c:pt>
                <c:pt idx="182">
                  <c:v>59.162893085907854</c:v>
                </c:pt>
                <c:pt idx="183">
                  <c:v>59.163675335466223</c:v>
                </c:pt>
                <c:pt idx="184">
                  <c:v>60.618104257968731</c:v>
                </c:pt>
                <c:pt idx="185">
                  <c:v>61.028390280517421</c:v>
                </c:pt>
                <c:pt idx="186">
                  <c:v>61.030116108963441</c:v>
                </c:pt>
                <c:pt idx="187">
                  <c:v>61.864499285006993</c:v>
                </c:pt>
                <c:pt idx="188">
                  <c:v>61.298998659325584</c:v>
                </c:pt>
                <c:pt idx="189">
                  <c:v>61.406917352198697</c:v>
                </c:pt>
                <c:pt idx="190">
                  <c:v>61.702141569983169</c:v>
                </c:pt>
                <c:pt idx="191">
                  <c:v>62.00420114297772</c:v>
                </c:pt>
                <c:pt idx="192">
                  <c:v>62.409901556313336</c:v>
                </c:pt>
                <c:pt idx="193">
                  <c:v>62.186983143830219</c:v>
                </c:pt>
                <c:pt idx="194">
                  <c:v>62.383302996810052</c:v>
                </c:pt>
                <c:pt idx="195">
                  <c:v>62.195771041902866</c:v>
                </c:pt>
                <c:pt idx="196">
                  <c:v>62.058923007305999</c:v>
                </c:pt>
                <c:pt idx="197">
                  <c:v>62.412744002717858</c:v>
                </c:pt>
                <c:pt idx="198">
                  <c:v>62.341373457197321</c:v>
                </c:pt>
                <c:pt idx="199">
                  <c:v>62.941430240747529</c:v>
                </c:pt>
                <c:pt idx="200">
                  <c:v>63.137711297774672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Лист8!$H$22:$H$222</c:f>
              <c:numCache>
                <c:formatCode>General</c:formatCode>
                <c:ptCount val="201"/>
                <c:pt idx="0">
                  <c:v>20</c:v>
                </c:pt>
                <c:pt idx="1">
                  <c:v>20.403487897187738</c:v>
                </c:pt>
                <c:pt idx="2">
                  <c:v>20.88766374194871</c:v>
                </c:pt>
                <c:pt idx="3">
                  <c:v>20.996513660387169</c:v>
                </c:pt>
                <c:pt idx="4">
                  <c:v>21.841180156474049</c:v>
                </c:pt>
                <c:pt idx="5">
                  <c:v>21.554130167378634</c:v>
                </c:pt>
                <c:pt idx="6">
                  <c:v>21.570741086243014</c:v>
                </c:pt>
                <c:pt idx="7">
                  <c:v>21.282339511240508</c:v>
                </c:pt>
                <c:pt idx="8">
                  <c:v>21.701758142747334</c:v>
                </c:pt>
                <c:pt idx="9">
                  <c:v>21.452278723165534</c:v>
                </c:pt>
                <c:pt idx="10">
                  <c:v>21.830617591525236</c:v>
                </c:pt>
                <c:pt idx="11">
                  <c:v>21.820171950872716</c:v>
                </c:pt>
                <c:pt idx="12">
                  <c:v>22.297146231118916</c:v>
                </c:pt>
                <c:pt idx="13">
                  <c:v>22.195955875611403</c:v>
                </c:pt>
                <c:pt idx="14">
                  <c:v>22.487060225332659</c:v>
                </c:pt>
                <c:pt idx="15">
                  <c:v>22.714955647049244</c:v>
                </c:pt>
                <c:pt idx="16">
                  <c:v>22.500643653092517</c:v>
                </c:pt>
                <c:pt idx="17">
                  <c:v>23.120516660105967</c:v>
                </c:pt>
                <c:pt idx="18">
                  <c:v>22.265678213245128</c:v>
                </c:pt>
                <c:pt idx="19">
                  <c:v>22.740955024541389</c:v>
                </c:pt>
                <c:pt idx="20">
                  <c:v>22.977173856309658</c:v>
                </c:pt>
                <c:pt idx="21">
                  <c:v>22.293628620407084</c:v>
                </c:pt>
                <c:pt idx="22">
                  <c:v>22.75996828228865</c:v>
                </c:pt>
                <c:pt idx="23">
                  <c:v>22.240566569765978</c:v>
                </c:pt>
                <c:pt idx="24">
                  <c:v>21.423542629621036</c:v>
                </c:pt>
                <c:pt idx="25">
                  <c:v>21.705622395410224</c:v>
                </c:pt>
                <c:pt idx="26">
                  <c:v>21.412903252410587</c:v>
                </c:pt>
                <c:pt idx="27">
                  <c:v>21.960374580497646</c:v>
                </c:pt>
                <c:pt idx="28">
                  <c:v>23.036920957607915</c:v>
                </c:pt>
                <c:pt idx="29">
                  <c:v>23.729646035402943</c:v>
                </c:pt>
                <c:pt idx="30">
                  <c:v>24.373187259032033</c:v>
                </c:pt>
                <c:pt idx="31">
                  <c:v>25.134205871683104</c:v>
                </c:pt>
                <c:pt idx="32">
                  <c:v>25.234073213292287</c:v>
                </c:pt>
                <c:pt idx="33">
                  <c:v>24.914494955873245</c:v>
                </c:pt>
                <c:pt idx="34">
                  <c:v>25.980628013042786</c:v>
                </c:pt>
                <c:pt idx="35">
                  <c:v>26.131618283406986</c:v>
                </c:pt>
                <c:pt idx="36">
                  <c:v>26.742909236832539</c:v>
                </c:pt>
                <c:pt idx="37">
                  <c:v>26.38468387304253</c:v>
                </c:pt>
                <c:pt idx="38">
                  <c:v>27.053508022807044</c:v>
                </c:pt>
                <c:pt idx="39">
                  <c:v>27.960746616777126</c:v>
                </c:pt>
                <c:pt idx="40">
                  <c:v>28.165531797715893</c:v>
                </c:pt>
                <c:pt idx="41">
                  <c:v>28.663120734426194</c:v>
                </c:pt>
                <c:pt idx="42">
                  <c:v>28.706506623517381</c:v>
                </c:pt>
                <c:pt idx="43">
                  <c:v>28.65212136672919</c:v>
                </c:pt>
                <c:pt idx="44">
                  <c:v>28.80269648425595</c:v>
                </c:pt>
                <c:pt idx="45">
                  <c:v>28.832083960219066</c:v>
                </c:pt>
                <c:pt idx="46">
                  <c:v>29.895710599359518</c:v>
                </c:pt>
                <c:pt idx="47">
                  <c:v>30.172535882824832</c:v>
                </c:pt>
                <c:pt idx="48">
                  <c:v>31.036469941102261</c:v>
                </c:pt>
                <c:pt idx="49">
                  <c:v>31.757387267065237</c:v>
                </c:pt>
                <c:pt idx="50">
                  <c:v>31.596689227010948</c:v>
                </c:pt>
                <c:pt idx="51">
                  <c:v>32.394277704968722</c:v>
                </c:pt>
                <c:pt idx="52">
                  <c:v>32.900746658765861</c:v>
                </c:pt>
                <c:pt idx="53">
                  <c:v>33.166501382762924</c:v>
                </c:pt>
                <c:pt idx="54">
                  <c:v>32.422247826911885</c:v>
                </c:pt>
                <c:pt idx="55">
                  <c:v>33.396324895462094</c:v>
                </c:pt>
                <c:pt idx="56">
                  <c:v>32.703265417496347</c:v>
                </c:pt>
                <c:pt idx="57">
                  <c:v>32.313735172469727</c:v>
                </c:pt>
                <c:pt idx="58">
                  <c:v>33.005012475225719</c:v>
                </c:pt>
                <c:pt idx="59">
                  <c:v>33.505581375491978</c:v>
                </c:pt>
                <c:pt idx="60">
                  <c:v>32.680425435885425</c:v>
                </c:pt>
                <c:pt idx="61">
                  <c:v>33.249853770511685</c:v>
                </c:pt>
                <c:pt idx="62">
                  <c:v>33.147637797138636</c:v>
                </c:pt>
                <c:pt idx="63">
                  <c:v>32.649671603701719</c:v>
                </c:pt>
                <c:pt idx="64">
                  <c:v>32.665316113317495</c:v>
                </c:pt>
                <c:pt idx="65">
                  <c:v>32.991093768903106</c:v>
                </c:pt>
                <c:pt idx="66">
                  <c:v>33.240409636536562</c:v>
                </c:pt>
                <c:pt idx="67">
                  <c:v>33.245166621324152</c:v>
                </c:pt>
                <c:pt idx="68">
                  <c:v>34.184130687761105</c:v>
                </c:pt>
                <c:pt idx="69">
                  <c:v>34.27068264843836</c:v>
                </c:pt>
                <c:pt idx="70">
                  <c:v>34.595170679329904</c:v>
                </c:pt>
                <c:pt idx="71">
                  <c:v>34.386076339876048</c:v>
                </c:pt>
                <c:pt idx="72">
                  <c:v>34.254617568293973</c:v>
                </c:pt>
                <c:pt idx="73">
                  <c:v>34.335637711179544</c:v>
                </c:pt>
                <c:pt idx="74">
                  <c:v>34.509367803015209</c:v>
                </c:pt>
                <c:pt idx="75">
                  <c:v>34.96925028499362</c:v>
                </c:pt>
                <c:pt idx="76">
                  <c:v>34.744612005954089</c:v>
                </c:pt>
                <c:pt idx="77">
                  <c:v>34.559218330585445</c:v>
                </c:pt>
                <c:pt idx="78">
                  <c:v>34.810898084664046</c:v>
                </c:pt>
                <c:pt idx="79">
                  <c:v>35.063018568443276</c:v>
                </c:pt>
                <c:pt idx="80">
                  <c:v>34.720868122486038</c:v>
                </c:pt>
                <c:pt idx="81">
                  <c:v>34.990227243852459</c:v>
                </c:pt>
                <c:pt idx="82">
                  <c:v>35.536241862031289</c:v>
                </c:pt>
                <c:pt idx="83">
                  <c:v>35.739882852735455</c:v>
                </c:pt>
                <c:pt idx="84">
                  <c:v>35.870801592196884</c:v>
                </c:pt>
                <c:pt idx="85">
                  <c:v>36.814511715974866</c:v>
                </c:pt>
                <c:pt idx="86">
                  <c:v>36.273560444559919</c:v>
                </c:pt>
                <c:pt idx="87">
                  <c:v>36.575078815848748</c:v>
                </c:pt>
                <c:pt idx="88">
                  <c:v>37.110671107386004</c:v>
                </c:pt>
                <c:pt idx="89">
                  <c:v>36.856691058595899</c:v>
                </c:pt>
                <c:pt idx="90">
                  <c:v>37.2006333098469</c:v>
                </c:pt>
                <c:pt idx="91">
                  <c:v>37.253939091072986</c:v>
                </c:pt>
                <c:pt idx="92">
                  <c:v>37.260191505495648</c:v>
                </c:pt>
                <c:pt idx="93">
                  <c:v>37.561784601522724</c:v>
                </c:pt>
                <c:pt idx="94">
                  <c:v>38.217148302178302</c:v>
                </c:pt>
                <c:pt idx="95">
                  <c:v>38.006223239290314</c:v>
                </c:pt>
                <c:pt idx="96">
                  <c:v>38.733662101463807</c:v>
                </c:pt>
                <c:pt idx="97">
                  <c:v>39.312815447452131</c:v>
                </c:pt>
                <c:pt idx="98">
                  <c:v>40.440327630315615</c:v>
                </c:pt>
                <c:pt idx="99">
                  <c:v>40.555237353043736</c:v>
                </c:pt>
                <c:pt idx="100">
                  <c:v>40.072963818087132</c:v>
                </c:pt>
                <c:pt idx="101">
                  <c:v>40.525839628939622</c:v>
                </c:pt>
                <c:pt idx="102">
                  <c:v>40.000841651149685</c:v>
                </c:pt>
                <c:pt idx="103">
                  <c:v>40.493404420049821</c:v>
                </c:pt>
                <c:pt idx="104">
                  <c:v>41.034043950807614</c:v>
                </c:pt>
                <c:pt idx="105">
                  <c:v>41.867092657767287</c:v>
                </c:pt>
                <c:pt idx="106">
                  <c:v>41.823703820615584</c:v>
                </c:pt>
                <c:pt idx="107">
                  <c:v>42.249564487377711</c:v>
                </c:pt>
                <c:pt idx="108">
                  <c:v>42.661579074742448</c:v>
                </c:pt>
                <c:pt idx="109">
                  <c:v>42.586882809472272</c:v>
                </c:pt>
                <c:pt idx="110">
                  <c:v>42.669086884307006</c:v>
                </c:pt>
                <c:pt idx="111">
                  <c:v>42.973616273458397</c:v>
                </c:pt>
                <c:pt idx="112">
                  <c:v>42.7163787704146</c:v>
                </c:pt>
                <c:pt idx="113">
                  <c:v>41.596867272280988</c:v>
                </c:pt>
                <c:pt idx="114">
                  <c:v>42.02509892689563</c:v>
                </c:pt>
                <c:pt idx="115">
                  <c:v>41.581371353261972</c:v>
                </c:pt>
                <c:pt idx="116">
                  <c:v>41.816114740615468</c:v>
                </c:pt>
                <c:pt idx="117">
                  <c:v>42.243417594377576</c:v>
                </c:pt>
                <c:pt idx="118">
                  <c:v>42.588499336305077</c:v>
                </c:pt>
                <c:pt idx="119">
                  <c:v>42.945528638530135</c:v>
                </c:pt>
                <c:pt idx="120">
                  <c:v>43.128115046498827</c:v>
                </c:pt>
                <c:pt idx="121">
                  <c:v>43.041358911905199</c:v>
                </c:pt>
                <c:pt idx="122">
                  <c:v>42.939898324571487</c:v>
                </c:pt>
                <c:pt idx="123">
                  <c:v>42.58911512367267</c:v>
                </c:pt>
                <c:pt idx="124">
                  <c:v>43.045486489753038</c:v>
                </c:pt>
                <c:pt idx="125">
                  <c:v>42.906355653024811</c:v>
                </c:pt>
                <c:pt idx="126">
                  <c:v>43.441565329353381</c:v>
                </c:pt>
                <c:pt idx="127">
                  <c:v>44.672102081462242</c:v>
                </c:pt>
                <c:pt idx="128">
                  <c:v>44.805126204369948</c:v>
                </c:pt>
                <c:pt idx="129">
                  <c:v>45.674291237030154</c:v>
                </c:pt>
                <c:pt idx="130">
                  <c:v>46.282340335064347</c:v>
                </c:pt>
                <c:pt idx="131">
                  <c:v>45.851156201404066</c:v>
                </c:pt>
                <c:pt idx="132">
                  <c:v>45.292552607807167</c:v>
                </c:pt>
                <c:pt idx="133">
                  <c:v>45.267909188384778</c:v>
                </c:pt>
                <c:pt idx="134">
                  <c:v>44.871229311386344</c:v>
                </c:pt>
                <c:pt idx="135">
                  <c:v>44.757714897744307</c:v>
                </c:pt>
                <c:pt idx="136">
                  <c:v>45.180892664713312</c:v>
                </c:pt>
                <c:pt idx="137">
                  <c:v>45.892183510085552</c:v>
                </c:pt>
                <c:pt idx="138">
                  <c:v>46.875240192118248</c:v>
                </c:pt>
                <c:pt idx="139">
                  <c:v>47.66480192529098</c:v>
                </c:pt>
                <c:pt idx="140">
                  <c:v>46.911332112185121</c:v>
                </c:pt>
                <c:pt idx="141">
                  <c:v>46.004896216500249</c:v>
                </c:pt>
                <c:pt idx="142">
                  <c:v>46.867790547302548</c:v>
                </c:pt>
                <c:pt idx="143">
                  <c:v>47.494859270483929</c:v>
                </c:pt>
                <c:pt idx="144">
                  <c:v>48.1112723662809</c:v>
                </c:pt>
                <c:pt idx="145">
                  <c:v>48.291903123368733</c:v>
                </c:pt>
                <c:pt idx="146">
                  <c:v>48.379684691162417</c:v>
                </c:pt>
                <c:pt idx="147">
                  <c:v>47.994027034492319</c:v>
                </c:pt>
                <c:pt idx="148">
                  <c:v>47.927860313972559</c:v>
                </c:pt>
                <c:pt idx="149">
                  <c:v>48.098799470358244</c:v>
                </c:pt>
                <c:pt idx="150">
                  <c:v>49.497247655418633</c:v>
                </c:pt>
                <c:pt idx="151">
                  <c:v>49.563242490847216</c:v>
                </c:pt>
                <c:pt idx="152">
                  <c:v>49.81047940579549</c:v>
                </c:pt>
                <c:pt idx="153">
                  <c:v>50.278722700817092</c:v>
                </c:pt>
                <c:pt idx="154">
                  <c:v>50.472724728866716</c:v>
                </c:pt>
                <c:pt idx="155">
                  <c:v>50.28914200306123</c:v>
                </c:pt>
                <c:pt idx="156">
                  <c:v>50.894120008257602</c:v>
                </c:pt>
                <c:pt idx="157">
                  <c:v>50.558080020984896</c:v>
                </c:pt>
                <c:pt idx="158">
                  <c:v>51.215441209878321</c:v>
                </c:pt>
                <c:pt idx="159">
                  <c:v>51.816552352005651</c:v>
                </c:pt>
                <c:pt idx="160">
                  <c:v>52.197672367515153</c:v>
                </c:pt>
                <c:pt idx="161">
                  <c:v>53.26176258988874</c:v>
                </c:pt>
                <c:pt idx="162">
                  <c:v>53.441856593098791</c:v>
                </c:pt>
                <c:pt idx="163">
                  <c:v>54.392605843181308</c:v>
                </c:pt>
                <c:pt idx="164">
                  <c:v>55.111310061529679</c:v>
                </c:pt>
                <c:pt idx="165">
                  <c:v>55.46483296280779</c:v>
                </c:pt>
                <c:pt idx="166">
                  <c:v>56.063844668926485</c:v>
                </c:pt>
                <c:pt idx="167">
                  <c:v>56.547140308337298</c:v>
                </c:pt>
                <c:pt idx="168">
                  <c:v>57.489390807243034</c:v>
                </c:pt>
                <c:pt idx="169">
                  <c:v>57.771528745706057</c:v>
                </c:pt>
                <c:pt idx="170">
                  <c:v>58.219707160511312</c:v>
                </c:pt>
                <c:pt idx="171">
                  <c:v>59.4081404784461</c:v>
                </c:pt>
                <c:pt idx="172">
                  <c:v>59.382916338263101</c:v>
                </c:pt>
                <c:pt idx="173">
                  <c:v>59.723877009746666</c:v>
                </c:pt>
                <c:pt idx="174">
                  <c:v>59.538606136754701</c:v>
                </c:pt>
                <c:pt idx="175">
                  <c:v>58.981686534762126</c:v>
                </c:pt>
                <c:pt idx="176">
                  <c:v>58.592897593071761</c:v>
                </c:pt>
                <c:pt idx="177">
                  <c:v>58.688715866460512</c:v>
                </c:pt>
                <c:pt idx="178">
                  <c:v>58.773148781579273</c:v>
                </c:pt>
                <c:pt idx="179">
                  <c:v>58.991571187820867</c:v>
                </c:pt>
                <c:pt idx="180">
                  <c:v>59.362119466799427</c:v>
                </c:pt>
                <c:pt idx="181">
                  <c:v>59.514664230172279</c:v>
                </c:pt>
                <c:pt idx="182">
                  <c:v>59.136474731904002</c:v>
                </c:pt>
                <c:pt idx="183">
                  <c:v>59.834163696061495</c:v>
                </c:pt>
                <c:pt idx="184">
                  <c:v>60.439317712033706</c:v>
                </c:pt>
                <c:pt idx="185">
                  <c:v>60.285840733543495</c:v>
                </c:pt>
                <c:pt idx="186">
                  <c:v>59.881983040904878</c:v>
                </c:pt>
                <c:pt idx="187">
                  <c:v>60.715111903405166</c:v>
                </c:pt>
                <c:pt idx="188">
                  <c:v>61.457859591832197</c:v>
                </c:pt>
                <c:pt idx="189">
                  <c:v>61.110054943331583</c:v>
                </c:pt>
                <c:pt idx="190">
                  <c:v>61.233140452451821</c:v>
                </c:pt>
                <c:pt idx="191">
                  <c:v>61.811410146331248</c:v>
                </c:pt>
                <c:pt idx="192">
                  <c:v>61.45576450374989</c:v>
                </c:pt>
                <c:pt idx="193">
                  <c:v>61.007956647258084</c:v>
                </c:pt>
                <c:pt idx="194">
                  <c:v>61.666562715037244</c:v>
                </c:pt>
                <c:pt idx="195">
                  <c:v>61.646452676376228</c:v>
                </c:pt>
                <c:pt idx="196">
                  <c:v>61.948703307462054</c:v>
                </c:pt>
                <c:pt idx="197">
                  <c:v>62.676566029381604</c:v>
                </c:pt>
                <c:pt idx="198">
                  <c:v>62.094445684794898</c:v>
                </c:pt>
                <c:pt idx="199">
                  <c:v>62.376789117052553</c:v>
                </c:pt>
                <c:pt idx="200">
                  <c:v>61.275314294613104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Лист8!$K$22:$K$222</c:f>
              <c:numCache>
                <c:formatCode>General</c:formatCode>
                <c:ptCount val="201"/>
                <c:pt idx="0">
                  <c:v>20</c:v>
                </c:pt>
                <c:pt idx="1">
                  <c:v>20.758551260157422</c:v>
                </c:pt>
                <c:pt idx="2">
                  <c:v>20.94485150369281</c:v>
                </c:pt>
                <c:pt idx="3">
                  <c:v>20.698690744725457</c:v>
                </c:pt>
                <c:pt idx="4">
                  <c:v>20.555114820717829</c:v>
                </c:pt>
                <c:pt idx="5">
                  <c:v>20.123138677931497</c:v>
                </c:pt>
                <c:pt idx="6">
                  <c:v>20.605751621031128</c:v>
                </c:pt>
                <c:pt idx="7">
                  <c:v>21.153679360129562</c:v>
                </c:pt>
                <c:pt idx="8">
                  <c:v>20.824952320980437</c:v>
                </c:pt>
                <c:pt idx="9">
                  <c:v>21.193414847427835</c:v>
                </c:pt>
                <c:pt idx="10">
                  <c:v>21.655213480235357</c:v>
                </c:pt>
                <c:pt idx="11">
                  <c:v>22.237951685775702</c:v>
                </c:pt>
                <c:pt idx="12">
                  <c:v>22.439209983480129</c:v>
                </c:pt>
                <c:pt idx="13">
                  <c:v>23.400173744378549</c:v>
                </c:pt>
                <c:pt idx="14">
                  <c:v>23.590446317559639</c:v>
                </c:pt>
                <c:pt idx="15">
                  <c:v>23.73957906529834</c:v>
                </c:pt>
                <c:pt idx="16">
                  <c:v>23.27230990407044</c:v>
                </c:pt>
                <c:pt idx="17">
                  <c:v>23.336688471171605</c:v>
                </c:pt>
                <c:pt idx="18">
                  <c:v>24.091492673119724</c:v>
                </c:pt>
                <c:pt idx="19">
                  <c:v>24.1157872846454</c:v>
                </c:pt>
                <c:pt idx="20">
                  <c:v>24.371328494525091</c:v>
                </c:pt>
                <c:pt idx="21">
                  <c:v>24.175983630703804</c:v>
                </c:pt>
                <c:pt idx="22">
                  <c:v>24.375820494549398</c:v>
                </c:pt>
                <c:pt idx="23">
                  <c:v>23.571475180208228</c:v>
                </c:pt>
                <c:pt idx="24">
                  <c:v>23.182721904045057</c:v>
                </c:pt>
                <c:pt idx="25">
                  <c:v>23.251574666632177</c:v>
                </c:pt>
                <c:pt idx="26">
                  <c:v>23.426503531316506</c:v>
                </c:pt>
                <c:pt idx="27">
                  <c:v>23.654022422818077</c:v>
                </c:pt>
                <c:pt idx="28">
                  <c:v>23.571125721126521</c:v>
                </c:pt>
                <c:pt idx="29">
                  <c:v>24.055409454626442</c:v>
                </c:pt>
                <c:pt idx="30">
                  <c:v>23.585497608088708</c:v>
                </c:pt>
                <c:pt idx="31">
                  <c:v>24.417509488400015</c:v>
                </c:pt>
                <c:pt idx="32">
                  <c:v>24.81532592657096</c:v>
                </c:pt>
                <c:pt idx="33">
                  <c:v>24.97361009831674</c:v>
                </c:pt>
                <c:pt idx="34">
                  <c:v>25.653744926785528</c:v>
                </c:pt>
                <c:pt idx="35">
                  <c:v>25.730800180897944</c:v>
                </c:pt>
                <c:pt idx="36">
                  <c:v>25.087281785515657</c:v>
                </c:pt>
                <c:pt idx="37">
                  <c:v>25.462824483874257</c:v>
                </c:pt>
                <c:pt idx="38">
                  <c:v>26.059339444633149</c:v>
                </c:pt>
                <c:pt idx="39">
                  <c:v>26.351528427613303</c:v>
                </c:pt>
                <c:pt idx="40">
                  <c:v>26.104843053470187</c:v>
                </c:pt>
                <c:pt idx="41">
                  <c:v>27.081734392954086</c:v>
                </c:pt>
                <c:pt idx="42">
                  <c:v>27.840401954734673</c:v>
                </c:pt>
                <c:pt idx="43">
                  <c:v>27.977040548678438</c:v>
                </c:pt>
                <c:pt idx="44">
                  <c:v>28.537897331025881</c:v>
                </c:pt>
                <c:pt idx="45">
                  <c:v>28.103237130994739</c:v>
                </c:pt>
                <c:pt idx="46">
                  <c:v>28.430614021806583</c:v>
                </c:pt>
                <c:pt idx="47">
                  <c:v>28.809847930631154</c:v>
                </c:pt>
                <c:pt idx="48">
                  <c:v>29.361364562077423</c:v>
                </c:pt>
                <c:pt idx="49">
                  <c:v>29.469826888635264</c:v>
                </c:pt>
                <c:pt idx="50">
                  <c:v>30.216431877437444</c:v>
                </c:pt>
                <c:pt idx="51">
                  <c:v>30.980144711698241</c:v>
                </c:pt>
                <c:pt idx="52">
                  <c:v>31.25183845513514</c:v>
                </c:pt>
                <c:pt idx="53">
                  <c:v>31.672599216293243</c:v>
                </c:pt>
                <c:pt idx="54">
                  <c:v>32.421664099268789</c:v>
                </c:pt>
                <c:pt idx="55">
                  <c:v>32.275084495475468</c:v>
                </c:pt>
                <c:pt idx="56">
                  <c:v>33.436187058790985</c:v>
                </c:pt>
                <c:pt idx="57">
                  <c:v>33.524822830525025</c:v>
                </c:pt>
                <c:pt idx="58">
                  <c:v>33.496547050336858</c:v>
                </c:pt>
                <c:pt idx="59">
                  <c:v>33.702116276577222</c:v>
                </c:pt>
                <c:pt idx="60">
                  <c:v>33.630598856867351</c:v>
                </c:pt>
                <c:pt idx="61">
                  <c:v>33.076267837831317</c:v>
                </c:pt>
                <c:pt idx="62">
                  <c:v>34.085567009773087</c:v>
                </c:pt>
                <c:pt idx="63">
                  <c:v>34.89071576464093</c:v>
                </c:pt>
                <c:pt idx="64">
                  <c:v>35.472442284084124</c:v>
                </c:pt>
                <c:pt idx="65">
                  <c:v>35.150986599979227</c:v>
                </c:pt>
                <c:pt idx="66">
                  <c:v>34.906854485355048</c:v>
                </c:pt>
                <c:pt idx="67">
                  <c:v>35.043366531664745</c:v>
                </c:pt>
                <c:pt idx="68">
                  <c:v>34.815441032578597</c:v>
                </c:pt>
                <c:pt idx="69">
                  <c:v>34.696416526622428</c:v>
                </c:pt>
                <c:pt idx="70">
                  <c:v>34.759174986802812</c:v>
                </c:pt>
                <c:pt idx="71">
                  <c:v>34.49251287351769</c:v>
                </c:pt>
                <c:pt idx="72">
                  <c:v>34.609825662367577</c:v>
                </c:pt>
                <c:pt idx="73">
                  <c:v>34.320889597150725</c:v>
                </c:pt>
                <c:pt idx="74">
                  <c:v>34.935400815732514</c:v>
                </c:pt>
                <c:pt idx="75">
                  <c:v>34.358839321712523</c:v>
                </c:pt>
                <c:pt idx="76">
                  <c:v>33.948320394770505</c:v>
                </c:pt>
                <c:pt idx="77">
                  <c:v>33.738204185118057</c:v>
                </c:pt>
                <c:pt idx="78">
                  <c:v>33.331446784890119</c:v>
                </c:pt>
                <c:pt idx="79">
                  <c:v>33.955082501198447</c:v>
                </c:pt>
                <c:pt idx="80">
                  <c:v>33.731573664660729</c:v>
                </c:pt>
                <c:pt idx="81">
                  <c:v>34.242004817398197</c:v>
                </c:pt>
                <c:pt idx="82">
                  <c:v>34.67582549750788</c:v>
                </c:pt>
                <c:pt idx="83">
                  <c:v>35.434062717992312</c:v>
                </c:pt>
                <c:pt idx="84">
                  <c:v>35.434375526765592</c:v>
                </c:pt>
                <c:pt idx="85">
                  <c:v>36.610277464053318</c:v>
                </c:pt>
                <c:pt idx="86">
                  <c:v>36.955335361268482</c:v>
                </c:pt>
                <c:pt idx="87">
                  <c:v>37.295373196453333</c:v>
                </c:pt>
                <c:pt idx="88">
                  <c:v>37.545037078959851</c:v>
                </c:pt>
                <c:pt idx="89">
                  <c:v>38.009359477137984</c:v>
                </c:pt>
                <c:pt idx="90">
                  <c:v>38.111985927905856</c:v>
                </c:pt>
                <c:pt idx="91">
                  <c:v>39.309456750292192</c:v>
                </c:pt>
                <c:pt idx="92">
                  <c:v>39.718731402970747</c:v>
                </c:pt>
                <c:pt idx="93">
                  <c:v>39.474312718957812</c:v>
                </c:pt>
                <c:pt idx="94">
                  <c:v>39.47848723156347</c:v>
                </c:pt>
                <c:pt idx="95">
                  <c:v>39.152523528220811</c:v>
                </c:pt>
                <c:pt idx="96">
                  <c:v>37.807418127670928</c:v>
                </c:pt>
                <c:pt idx="97">
                  <c:v>38.401202053567971</c:v>
                </c:pt>
                <c:pt idx="98">
                  <c:v>37.933553308735206</c:v>
                </c:pt>
                <c:pt idx="99">
                  <c:v>38.568065195624122</c:v>
                </c:pt>
                <c:pt idx="100">
                  <c:v>39.218133918973066</c:v>
                </c:pt>
                <c:pt idx="101">
                  <c:v>39.660015191895653</c:v>
                </c:pt>
                <c:pt idx="102">
                  <c:v>40.106272131199766</c:v>
                </c:pt>
                <c:pt idx="103">
                  <c:v>39.665225581970368</c:v>
                </c:pt>
                <c:pt idx="104">
                  <c:v>40.314786796287009</c:v>
                </c:pt>
                <c:pt idx="105">
                  <c:v>40.746857473469532</c:v>
                </c:pt>
                <c:pt idx="106">
                  <c:v>40.679947424372898</c:v>
                </c:pt>
                <c:pt idx="107">
                  <c:v>40.669519238213404</c:v>
                </c:pt>
                <c:pt idx="108">
                  <c:v>41.364464285308891</c:v>
                </c:pt>
                <c:pt idx="109">
                  <c:v>41.455190792680888</c:v>
                </c:pt>
                <c:pt idx="110">
                  <c:v>41.653119029674237</c:v>
                </c:pt>
                <c:pt idx="111">
                  <c:v>41.18726671785933</c:v>
                </c:pt>
                <c:pt idx="112">
                  <c:v>42.156760535700258</c:v>
                </c:pt>
                <c:pt idx="113">
                  <c:v>42.785199815020171</c:v>
                </c:pt>
                <c:pt idx="114">
                  <c:v>43.827507841707259</c:v>
                </c:pt>
                <c:pt idx="115">
                  <c:v>43.494908514032574</c:v>
                </c:pt>
                <c:pt idx="116">
                  <c:v>44.171877841721091</c:v>
                </c:pt>
                <c:pt idx="117">
                  <c:v>44.592646733110293</c:v>
                </c:pt>
                <c:pt idx="118">
                  <c:v>45.042186932669139</c:v>
                </c:pt>
                <c:pt idx="119">
                  <c:v>45.382086318146236</c:v>
                </c:pt>
                <c:pt idx="120">
                  <c:v>44.606999006056583</c:v>
                </c:pt>
                <c:pt idx="121">
                  <c:v>44.411819786641402</c:v>
                </c:pt>
                <c:pt idx="122">
                  <c:v>44.871893006130911</c:v>
                </c:pt>
                <c:pt idx="123">
                  <c:v>46.252149866606139</c:v>
                </c:pt>
                <c:pt idx="124">
                  <c:v>46.767902131577443</c:v>
                </c:pt>
                <c:pt idx="125">
                  <c:v>46.194631985271137</c:v>
                </c:pt>
                <c:pt idx="126">
                  <c:v>46.283232121133153</c:v>
                </c:pt>
                <c:pt idx="127">
                  <c:v>46.631378157261878</c:v>
                </c:pt>
                <c:pt idx="128">
                  <c:v>46.594933993553937</c:v>
                </c:pt>
                <c:pt idx="129">
                  <c:v>47.289894334877054</c:v>
                </c:pt>
                <c:pt idx="130">
                  <c:v>48.572017270879968</c:v>
                </c:pt>
                <c:pt idx="131">
                  <c:v>48.301824499441025</c:v>
                </c:pt>
                <c:pt idx="132">
                  <c:v>48.764203124158108</c:v>
                </c:pt>
                <c:pt idx="133">
                  <c:v>48.921815932188053</c:v>
                </c:pt>
                <c:pt idx="134">
                  <c:v>48.417212862168164</c:v>
                </c:pt>
                <c:pt idx="135">
                  <c:v>48.648338696227093</c:v>
                </c:pt>
                <c:pt idx="136">
                  <c:v>48.526212440537698</c:v>
                </c:pt>
                <c:pt idx="137">
                  <c:v>48.925208665610278</c:v>
                </c:pt>
                <c:pt idx="138">
                  <c:v>49.528248625547633</c:v>
                </c:pt>
                <c:pt idx="139">
                  <c:v>49.898459297786225</c:v>
                </c:pt>
                <c:pt idx="140">
                  <c:v>50.430772853011383</c:v>
                </c:pt>
                <c:pt idx="141">
                  <c:v>50.55207282344282</c:v>
                </c:pt>
                <c:pt idx="142">
                  <c:v>50.825927263476636</c:v>
                </c:pt>
                <c:pt idx="143">
                  <c:v>50.460812953164918</c:v>
                </c:pt>
                <c:pt idx="144">
                  <c:v>51.396291827516599</c:v>
                </c:pt>
                <c:pt idx="145">
                  <c:v>51.129644876533021</c:v>
                </c:pt>
                <c:pt idx="146">
                  <c:v>51.599819672784669</c:v>
                </c:pt>
                <c:pt idx="147">
                  <c:v>52.334931992767238</c:v>
                </c:pt>
                <c:pt idx="148">
                  <c:v>52.094460351098931</c:v>
                </c:pt>
                <c:pt idx="149">
                  <c:v>51.527179031181532</c:v>
                </c:pt>
                <c:pt idx="150">
                  <c:v>51.77148107861845</c:v>
                </c:pt>
                <c:pt idx="151">
                  <c:v>51.282727590357858</c:v>
                </c:pt>
                <c:pt idx="152">
                  <c:v>51.441408944741553</c:v>
                </c:pt>
                <c:pt idx="153">
                  <c:v>51.812835374531339</c:v>
                </c:pt>
                <c:pt idx="154">
                  <c:v>51.81444895650246</c:v>
                </c:pt>
                <c:pt idx="155">
                  <c:v>52.285865272120446</c:v>
                </c:pt>
                <c:pt idx="156">
                  <c:v>51.84820268044632</c:v>
                </c:pt>
                <c:pt idx="157">
                  <c:v>51.376822653883949</c:v>
                </c:pt>
                <c:pt idx="158">
                  <c:v>50.627708231629683</c:v>
                </c:pt>
                <c:pt idx="159">
                  <c:v>52.340754126430795</c:v>
                </c:pt>
                <c:pt idx="160">
                  <c:v>52.586896732132836</c:v>
                </c:pt>
                <c:pt idx="161">
                  <c:v>52.546306093396552</c:v>
                </c:pt>
                <c:pt idx="162">
                  <c:v>53.004786869054151</c:v>
                </c:pt>
                <c:pt idx="163">
                  <c:v>53.146331125141785</c:v>
                </c:pt>
                <c:pt idx="164">
                  <c:v>53.390167574065231</c:v>
                </c:pt>
                <c:pt idx="165">
                  <c:v>53.063017925769437</c:v>
                </c:pt>
                <c:pt idx="166">
                  <c:v>53.158547421386501</c:v>
                </c:pt>
                <c:pt idx="167">
                  <c:v>53.141298129525758</c:v>
                </c:pt>
                <c:pt idx="168">
                  <c:v>52.803831699268393</c:v>
                </c:pt>
                <c:pt idx="169">
                  <c:v>53.458791196524174</c:v>
                </c:pt>
                <c:pt idx="170">
                  <c:v>53.520849113155037</c:v>
                </c:pt>
                <c:pt idx="171">
                  <c:v>53.873281356285567</c:v>
                </c:pt>
                <c:pt idx="172">
                  <c:v>54.764857024022866</c:v>
                </c:pt>
                <c:pt idx="173">
                  <c:v>54.974004499079712</c:v>
                </c:pt>
                <c:pt idx="174">
                  <c:v>54.74389082483497</c:v>
                </c:pt>
                <c:pt idx="175">
                  <c:v>54.870141179882857</c:v>
                </c:pt>
                <c:pt idx="176">
                  <c:v>54.248096556362043</c:v>
                </c:pt>
                <c:pt idx="177">
                  <c:v>54.445351329973818</c:v>
                </c:pt>
                <c:pt idx="178">
                  <c:v>54.051452838830429</c:v>
                </c:pt>
                <c:pt idx="179">
                  <c:v>54.771478522605818</c:v>
                </c:pt>
                <c:pt idx="180">
                  <c:v>54.676701507061026</c:v>
                </c:pt>
                <c:pt idx="181">
                  <c:v>54.797727010766607</c:v>
                </c:pt>
                <c:pt idx="182">
                  <c:v>54.968393381682027</c:v>
                </c:pt>
                <c:pt idx="183">
                  <c:v>54.804954159500319</c:v>
                </c:pt>
                <c:pt idx="184">
                  <c:v>55.609987190566933</c:v>
                </c:pt>
                <c:pt idx="185">
                  <c:v>55.926625661397551</c:v>
                </c:pt>
                <c:pt idx="186">
                  <c:v>56.3502669708162</c:v>
                </c:pt>
                <c:pt idx="187">
                  <c:v>56.600917028117543</c:v>
                </c:pt>
                <c:pt idx="188">
                  <c:v>56.429544232747176</c:v>
                </c:pt>
                <c:pt idx="189">
                  <c:v>56.568597020300736</c:v>
                </c:pt>
                <c:pt idx="190">
                  <c:v>56.879294397622076</c:v>
                </c:pt>
                <c:pt idx="191">
                  <c:v>56.661230046622464</c:v>
                </c:pt>
                <c:pt idx="192">
                  <c:v>56.544334799042062</c:v>
                </c:pt>
                <c:pt idx="193">
                  <c:v>56.654973784015461</c:v>
                </c:pt>
                <c:pt idx="194">
                  <c:v>57.434248172169966</c:v>
                </c:pt>
                <c:pt idx="195">
                  <c:v>58.238878890378452</c:v>
                </c:pt>
                <c:pt idx="196">
                  <c:v>58.498916390215605</c:v>
                </c:pt>
                <c:pt idx="197">
                  <c:v>59.235877364682615</c:v>
                </c:pt>
                <c:pt idx="198">
                  <c:v>60.058746493907506</c:v>
                </c:pt>
                <c:pt idx="199">
                  <c:v>59.425534722700981</c:v>
                </c:pt>
                <c:pt idx="200">
                  <c:v>58.877336872504664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Лист8!$L$22:$L$222</c:f>
              <c:numCache>
                <c:formatCode>General</c:formatCode>
                <c:ptCount val="201"/>
                <c:pt idx="0">
                  <c:v>20</c:v>
                </c:pt>
                <c:pt idx="1">
                  <c:v>20.2</c:v>
                </c:pt>
                <c:pt idx="2">
                  <c:v>20.399999999999999</c:v>
                </c:pt>
                <c:pt idx="3">
                  <c:v>20.6</c:v>
                </c:pt>
                <c:pt idx="4">
                  <c:v>20.8</c:v>
                </c:pt>
                <c:pt idx="5">
                  <c:v>21</c:v>
                </c:pt>
                <c:pt idx="6">
                  <c:v>21.2</c:v>
                </c:pt>
                <c:pt idx="7">
                  <c:v>21.4</c:v>
                </c:pt>
                <c:pt idx="8">
                  <c:v>21.6</c:v>
                </c:pt>
                <c:pt idx="9">
                  <c:v>21.8</c:v>
                </c:pt>
                <c:pt idx="10">
                  <c:v>22</c:v>
                </c:pt>
                <c:pt idx="11">
                  <c:v>22.2</c:v>
                </c:pt>
                <c:pt idx="12">
                  <c:v>22.4</c:v>
                </c:pt>
                <c:pt idx="13">
                  <c:v>22.6</c:v>
                </c:pt>
                <c:pt idx="14">
                  <c:v>22.8</c:v>
                </c:pt>
                <c:pt idx="15">
                  <c:v>23</c:v>
                </c:pt>
                <c:pt idx="16">
                  <c:v>23.2</c:v>
                </c:pt>
                <c:pt idx="17">
                  <c:v>23.4</c:v>
                </c:pt>
                <c:pt idx="18">
                  <c:v>23.6</c:v>
                </c:pt>
                <c:pt idx="19">
                  <c:v>23.8</c:v>
                </c:pt>
                <c:pt idx="20">
                  <c:v>24</c:v>
                </c:pt>
                <c:pt idx="21">
                  <c:v>24.2</c:v>
                </c:pt>
                <c:pt idx="22">
                  <c:v>24.4</c:v>
                </c:pt>
                <c:pt idx="23">
                  <c:v>24.6</c:v>
                </c:pt>
                <c:pt idx="24">
                  <c:v>24.8</c:v>
                </c:pt>
                <c:pt idx="25">
                  <c:v>25</c:v>
                </c:pt>
                <c:pt idx="26">
                  <c:v>25.2</c:v>
                </c:pt>
                <c:pt idx="27">
                  <c:v>25.4</c:v>
                </c:pt>
                <c:pt idx="28">
                  <c:v>25.6</c:v>
                </c:pt>
                <c:pt idx="29">
                  <c:v>25.8</c:v>
                </c:pt>
                <c:pt idx="30">
                  <c:v>26</c:v>
                </c:pt>
                <c:pt idx="31">
                  <c:v>26.2</c:v>
                </c:pt>
                <c:pt idx="32">
                  <c:v>26.4</c:v>
                </c:pt>
                <c:pt idx="33">
                  <c:v>26.6</c:v>
                </c:pt>
                <c:pt idx="34">
                  <c:v>26.8</c:v>
                </c:pt>
                <c:pt idx="35">
                  <c:v>27</c:v>
                </c:pt>
                <c:pt idx="36">
                  <c:v>27.2</c:v>
                </c:pt>
                <c:pt idx="37">
                  <c:v>27.4</c:v>
                </c:pt>
                <c:pt idx="38">
                  <c:v>27.6</c:v>
                </c:pt>
                <c:pt idx="39">
                  <c:v>27.8</c:v>
                </c:pt>
                <c:pt idx="40">
                  <c:v>28</c:v>
                </c:pt>
                <c:pt idx="41">
                  <c:v>28.200000000000003</c:v>
                </c:pt>
                <c:pt idx="42">
                  <c:v>28.4</c:v>
                </c:pt>
                <c:pt idx="43">
                  <c:v>28.6</c:v>
                </c:pt>
                <c:pt idx="44">
                  <c:v>28.8</c:v>
                </c:pt>
                <c:pt idx="45">
                  <c:v>29</c:v>
                </c:pt>
                <c:pt idx="46">
                  <c:v>29.200000000000003</c:v>
                </c:pt>
                <c:pt idx="47">
                  <c:v>29.4</c:v>
                </c:pt>
                <c:pt idx="48">
                  <c:v>29.6</c:v>
                </c:pt>
                <c:pt idx="49">
                  <c:v>29.8</c:v>
                </c:pt>
                <c:pt idx="50">
                  <c:v>30</c:v>
                </c:pt>
                <c:pt idx="51">
                  <c:v>30.200000000000003</c:v>
                </c:pt>
                <c:pt idx="52">
                  <c:v>30.4</c:v>
                </c:pt>
                <c:pt idx="53">
                  <c:v>30.6</c:v>
                </c:pt>
                <c:pt idx="54">
                  <c:v>30.8</c:v>
                </c:pt>
                <c:pt idx="55">
                  <c:v>31</c:v>
                </c:pt>
                <c:pt idx="56">
                  <c:v>31.200000000000003</c:v>
                </c:pt>
                <c:pt idx="57">
                  <c:v>31.4</c:v>
                </c:pt>
                <c:pt idx="58">
                  <c:v>31.6</c:v>
                </c:pt>
                <c:pt idx="59">
                  <c:v>31.8</c:v>
                </c:pt>
                <c:pt idx="60">
                  <c:v>32</c:v>
                </c:pt>
                <c:pt idx="61">
                  <c:v>32.200000000000003</c:v>
                </c:pt>
                <c:pt idx="62">
                  <c:v>32.4</c:v>
                </c:pt>
                <c:pt idx="63">
                  <c:v>32.6</c:v>
                </c:pt>
                <c:pt idx="64">
                  <c:v>32.799999999999997</c:v>
                </c:pt>
                <c:pt idx="65">
                  <c:v>33</c:v>
                </c:pt>
                <c:pt idx="66">
                  <c:v>33.200000000000003</c:v>
                </c:pt>
                <c:pt idx="67">
                  <c:v>33.4</c:v>
                </c:pt>
                <c:pt idx="68">
                  <c:v>33.6</c:v>
                </c:pt>
                <c:pt idx="69">
                  <c:v>33.799999999999997</c:v>
                </c:pt>
                <c:pt idx="70">
                  <c:v>34</c:v>
                </c:pt>
                <c:pt idx="71">
                  <c:v>34.200000000000003</c:v>
                </c:pt>
                <c:pt idx="72">
                  <c:v>34.4</c:v>
                </c:pt>
                <c:pt idx="73">
                  <c:v>34.6</c:v>
                </c:pt>
                <c:pt idx="74">
                  <c:v>34.799999999999997</c:v>
                </c:pt>
                <c:pt idx="75">
                  <c:v>35</c:v>
                </c:pt>
                <c:pt idx="76">
                  <c:v>35.200000000000003</c:v>
                </c:pt>
                <c:pt idx="77">
                  <c:v>35.4</c:v>
                </c:pt>
                <c:pt idx="78">
                  <c:v>35.6</c:v>
                </c:pt>
                <c:pt idx="79">
                  <c:v>35.799999999999997</c:v>
                </c:pt>
                <c:pt idx="80">
                  <c:v>36</c:v>
                </c:pt>
                <c:pt idx="81">
                  <c:v>36.200000000000003</c:v>
                </c:pt>
                <c:pt idx="82">
                  <c:v>36.400000000000006</c:v>
                </c:pt>
                <c:pt idx="83">
                  <c:v>36.6</c:v>
                </c:pt>
                <c:pt idx="84">
                  <c:v>36.799999999999997</c:v>
                </c:pt>
                <c:pt idx="85">
                  <c:v>37</c:v>
                </c:pt>
                <c:pt idx="86">
                  <c:v>37.200000000000003</c:v>
                </c:pt>
                <c:pt idx="87">
                  <c:v>37.400000000000006</c:v>
                </c:pt>
                <c:pt idx="88">
                  <c:v>37.6</c:v>
                </c:pt>
                <c:pt idx="89">
                  <c:v>37.799999999999997</c:v>
                </c:pt>
                <c:pt idx="90">
                  <c:v>38</c:v>
                </c:pt>
                <c:pt idx="91">
                  <c:v>38.200000000000003</c:v>
                </c:pt>
                <c:pt idx="92">
                  <c:v>38.400000000000006</c:v>
                </c:pt>
                <c:pt idx="93">
                  <c:v>38.6</c:v>
                </c:pt>
                <c:pt idx="94">
                  <c:v>38.799999999999997</c:v>
                </c:pt>
                <c:pt idx="95">
                  <c:v>39</c:v>
                </c:pt>
                <c:pt idx="96">
                  <c:v>39.200000000000003</c:v>
                </c:pt>
                <c:pt idx="97">
                  <c:v>39.400000000000006</c:v>
                </c:pt>
                <c:pt idx="98">
                  <c:v>39.6</c:v>
                </c:pt>
                <c:pt idx="99">
                  <c:v>39.799999999999997</c:v>
                </c:pt>
                <c:pt idx="100">
                  <c:v>40</c:v>
                </c:pt>
                <c:pt idx="101">
                  <c:v>40.200000000000003</c:v>
                </c:pt>
                <c:pt idx="102">
                  <c:v>40.400000000000006</c:v>
                </c:pt>
                <c:pt idx="103">
                  <c:v>40.6</c:v>
                </c:pt>
                <c:pt idx="104">
                  <c:v>40.799999999999997</c:v>
                </c:pt>
                <c:pt idx="105">
                  <c:v>41</c:v>
                </c:pt>
                <c:pt idx="106">
                  <c:v>41.2</c:v>
                </c:pt>
                <c:pt idx="107">
                  <c:v>41.400000000000006</c:v>
                </c:pt>
                <c:pt idx="108">
                  <c:v>41.6</c:v>
                </c:pt>
                <c:pt idx="109">
                  <c:v>41.8</c:v>
                </c:pt>
                <c:pt idx="110">
                  <c:v>42</c:v>
                </c:pt>
                <c:pt idx="111">
                  <c:v>42.2</c:v>
                </c:pt>
                <c:pt idx="112">
                  <c:v>42.400000000000006</c:v>
                </c:pt>
                <c:pt idx="113">
                  <c:v>42.6</c:v>
                </c:pt>
                <c:pt idx="114">
                  <c:v>42.8</c:v>
                </c:pt>
                <c:pt idx="115">
                  <c:v>43</c:v>
                </c:pt>
                <c:pt idx="116">
                  <c:v>43.2</c:v>
                </c:pt>
                <c:pt idx="117">
                  <c:v>43.400000000000006</c:v>
                </c:pt>
                <c:pt idx="118">
                  <c:v>43.6</c:v>
                </c:pt>
                <c:pt idx="119">
                  <c:v>43.8</c:v>
                </c:pt>
                <c:pt idx="120">
                  <c:v>44</c:v>
                </c:pt>
                <c:pt idx="121">
                  <c:v>44.2</c:v>
                </c:pt>
                <c:pt idx="122">
                  <c:v>44.400000000000006</c:v>
                </c:pt>
                <c:pt idx="123">
                  <c:v>44.6</c:v>
                </c:pt>
                <c:pt idx="124">
                  <c:v>44.8</c:v>
                </c:pt>
                <c:pt idx="125">
                  <c:v>45</c:v>
                </c:pt>
                <c:pt idx="126">
                  <c:v>45.2</c:v>
                </c:pt>
                <c:pt idx="127">
                  <c:v>45.400000000000006</c:v>
                </c:pt>
                <c:pt idx="128">
                  <c:v>45.6</c:v>
                </c:pt>
                <c:pt idx="129">
                  <c:v>45.8</c:v>
                </c:pt>
                <c:pt idx="130">
                  <c:v>46</c:v>
                </c:pt>
                <c:pt idx="131">
                  <c:v>46.2</c:v>
                </c:pt>
                <c:pt idx="132">
                  <c:v>46.400000000000006</c:v>
                </c:pt>
                <c:pt idx="133">
                  <c:v>46.6</c:v>
                </c:pt>
                <c:pt idx="134">
                  <c:v>46.8</c:v>
                </c:pt>
                <c:pt idx="135">
                  <c:v>47</c:v>
                </c:pt>
                <c:pt idx="136">
                  <c:v>47.2</c:v>
                </c:pt>
                <c:pt idx="137">
                  <c:v>47.400000000000006</c:v>
                </c:pt>
                <c:pt idx="138">
                  <c:v>47.6</c:v>
                </c:pt>
                <c:pt idx="139">
                  <c:v>47.8</c:v>
                </c:pt>
                <c:pt idx="140">
                  <c:v>48</c:v>
                </c:pt>
                <c:pt idx="141">
                  <c:v>48.2</c:v>
                </c:pt>
                <c:pt idx="142">
                  <c:v>48.400000000000006</c:v>
                </c:pt>
                <c:pt idx="143">
                  <c:v>48.6</c:v>
                </c:pt>
                <c:pt idx="144">
                  <c:v>48.8</c:v>
                </c:pt>
                <c:pt idx="145">
                  <c:v>49</c:v>
                </c:pt>
                <c:pt idx="146">
                  <c:v>49.2</c:v>
                </c:pt>
                <c:pt idx="147">
                  <c:v>49.400000000000006</c:v>
                </c:pt>
                <c:pt idx="148">
                  <c:v>49.6</c:v>
                </c:pt>
                <c:pt idx="149">
                  <c:v>49.8</c:v>
                </c:pt>
                <c:pt idx="150">
                  <c:v>50</c:v>
                </c:pt>
                <c:pt idx="151">
                  <c:v>50.2</c:v>
                </c:pt>
                <c:pt idx="152">
                  <c:v>50.400000000000006</c:v>
                </c:pt>
                <c:pt idx="153">
                  <c:v>50.6</c:v>
                </c:pt>
                <c:pt idx="154">
                  <c:v>50.8</c:v>
                </c:pt>
                <c:pt idx="155">
                  <c:v>51</c:v>
                </c:pt>
                <c:pt idx="156">
                  <c:v>51.2</c:v>
                </c:pt>
                <c:pt idx="157">
                  <c:v>51.400000000000006</c:v>
                </c:pt>
                <c:pt idx="158">
                  <c:v>51.6</c:v>
                </c:pt>
                <c:pt idx="159">
                  <c:v>51.8</c:v>
                </c:pt>
                <c:pt idx="160">
                  <c:v>52</c:v>
                </c:pt>
                <c:pt idx="161">
                  <c:v>52.2</c:v>
                </c:pt>
                <c:pt idx="162">
                  <c:v>52.4</c:v>
                </c:pt>
                <c:pt idx="163">
                  <c:v>52.6</c:v>
                </c:pt>
                <c:pt idx="164">
                  <c:v>52.800000000000004</c:v>
                </c:pt>
                <c:pt idx="165">
                  <c:v>53</c:v>
                </c:pt>
                <c:pt idx="166">
                  <c:v>53.2</c:v>
                </c:pt>
                <c:pt idx="167">
                  <c:v>53.4</c:v>
                </c:pt>
                <c:pt idx="168">
                  <c:v>53.6</c:v>
                </c:pt>
                <c:pt idx="169">
                  <c:v>53.800000000000004</c:v>
                </c:pt>
                <c:pt idx="170">
                  <c:v>54</c:v>
                </c:pt>
                <c:pt idx="171">
                  <c:v>54.2</c:v>
                </c:pt>
                <c:pt idx="172">
                  <c:v>54.4</c:v>
                </c:pt>
                <c:pt idx="173">
                  <c:v>54.6</c:v>
                </c:pt>
                <c:pt idx="174">
                  <c:v>54.800000000000004</c:v>
                </c:pt>
                <c:pt idx="175">
                  <c:v>55</c:v>
                </c:pt>
                <c:pt idx="176">
                  <c:v>55.2</c:v>
                </c:pt>
                <c:pt idx="177">
                  <c:v>55.4</c:v>
                </c:pt>
                <c:pt idx="178">
                  <c:v>55.6</c:v>
                </c:pt>
                <c:pt idx="179">
                  <c:v>55.800000000000004</c:v>
                </c:pt>
                <c:pt idx="180">
                  <c:v>56</c:v>
                </c:pt>
                <c:pt idx="181">
                  <c:v>56.2</c:v>
                </c:pt>
                <c:pt idx="182">
                  <c:v>56.4</c:v>
                </c:pt>
                <c:pt idx="183">
                  <c:v>56.6</c:v>
                </c:pt>
                <c:pt idx="184">
                  <c:v>56.800000000000004</c:v>
                </c:pt>
                <c:pt idx="185">
                  <c:v>57</c:v>
                </c:pt>
                <c:pt idx="186">
                  <c:v>57.2</c:v>
                </c:pt>
                <c:pt idx="187">
                  <c:v>57.4</c:v>
                </c:pt>
                <c:pt idx="188">
                  <c:v>57.6</c:v>
                </c:pt>
                <c:pt idx="189">
                  <c:v>57.800000000000004</c:v>
                </c:pt>
                <c:pt idx="190">
                  <c:v>58</c:v>
                </c:pt>
                <c:pt idx="191">
                  <c:v>58.2</c:v>
                </c:pt>
                <c:pt idx="192">
                  <c:v>58.400000000000006</c:v>
                </c:pt>
                <c:pt idx="193">
                  <c:v>58.6</c:v>
                </c:pt>
                <c:pt idx="194">
                  <c:v>58.800000000000004</c:v>
                </c:pt>
                <c:pt idx="195">
                  <c:v>59</c:v>
                </c:pt>
                <c:pt idx="196">
                  <c:v>59.2</c:v>
                </c:pt>
                <c:pt idx="197">
                  <c:v>59.400000000000006</c:v>
                </c:pt>
                <c:pt idx="198">
                  <c:v>59.6</c:v>
                </c:pt>
                <c:pt idx="199">
                  <c:v>59.800000000000004</c:v>
                </c:pt>
                <c:pt idx="200">
                  <c:v>60</c:v>
                </c:pt>
              </c:numCache>
            </c:numRef>
          </c:val>
        </c:ser>
        <c:marker val="1"/>
        <c:axId val="83910016"/>
        <c:axId val="83924096"/>
      </c:lineChart>
      <c:catAx>
        <c:axId val="83910016"/>
        <c:scaling>
          <c:orientation val="minMax"/>
        </c:scaling>
        <c:axPos val="b"/>
        <c:majorGridlines/>
        <c:tickLblPos val="nextTo"/>
        <c:crossAx val="83924096"/>
        <c:crosses val="autoZero"/>
        <c:auto val="1"/>
        <c:lblAlgn val="ctr"/>
        <c:lblOffset val="100"/>
      </c:catAx>
      <c:valAx>
        <c:axId val="83924096"/>
        <c:scaling>
          <c:orientation val="minMax"/>
        </c:scaling>
        <c:axPos val="l"/>
        <c:majorGridlines/>
        <c:numFmt formatCode="General" sourceLinked="1"/>
        <c:tickLblPos val="nextTo"/>
        <c:crossAx val="839100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Лист9!$L$6:$L$13</c:f>
              <c:numCache>
                <c:formatCode>0.000</c:formatCode>
                <c:ptCount val="8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</c:numCache>
            </c:numRef>
          </c:cat>
          <c:val>
            <c:numRef>
              <c:f>Лист9!$M$6:$M$13</c:f>
              <c:numCache>
                <c:formatCode>0.000</c:formatCode>
                <c:ptCount val="8"/>
                <c:pt idx="0">
                  <c:v>0</c:v>
                </c:pt>
                <c:pt idx="1">
                  <c:v>4.0816326530612242E-2</c:v>
                </c:pt>
                <c:pt idx="2">
                  <c:v>0.16326530612244897</c:v>
                </c:pt>
                <c:pt idx="3">
                  <c:v>0.36734693877551022</c:v>
                </c:pt>
                <c:pt idx="4">
                  <c:v>0.63265306122448983</c:v>
                </c:pt>
                <c:pt idx="5">
                  <c:v>0.83673469387755106</c:v>
                </c:pt>
                <c:pt idx="6">
                  <c:v>0.95918367346938771</c:v>
                </c:pt>
                <c:pt idx="7">
                  <c:v>1</c:v>
                </c:pt>
              </c:numCache>
            </c:numRef>
          </c:val>
        </c:ser>
        <c:marker val="1"/>
        <c:axId val="133108864"/>
        <c:axId val="133110400"/>
      </c:lineChart>
      <c:catAx>
        <c:axId val="133108864"/>
        <c:scaling>
          <c:orientation val="minMax"/>
        </c:scaling>
        <c:axPos val="b"/>
        <c:majorGridlines/>
        <c:numFmt formatCode="0.000" sourceLinked="1"/>
        <c:tickLblPos val="nextTo"/>
        <c:crossAx val="133110400"/>
        <c:crosses val="autoZero"/>
        <c:auto val="1"/>
        <c:lblAlgn val="ctr"/>
        <c:lblOffset val="100"/>
      </c:catAx>
      <c:valAx>
        <c:axId val="133110400"/>
        <c:scaling>
          <c:orientation val="minMax"/>
        </c:scaling>
        <c:axPos val="l"/>
        <c:majorGridlines/>
        <c:numFmt formatCode="0.000" sourceLinked="1"/>
        <c:tickLblPos val="nextTo"/>
        <c:crossAx val="1331088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Лист9!$I$4:$I$203</c:f>
              <c:numCache>
                <c:formatCode>0.000</c:formatCode>
                <c:ptCount val="200"/>
                <c:pt idx="0">
                  <c:v>37.722601330765634</c:v>
                </c:pt>
                <c:pt idx="1">
                  <c:v>55.75551895456104</c:v>
                </c:pt>
                <c:pt idx="2">
                  <c:v>53.305644866593155</c:v>
                </c:pt>
                <c:pt idx="3">
                  <c:v>55.140394040677741</c:v>
                </c:pt>
                <c:pt idx="4">
                  <c:v>45.289463907457424</c:v>
                </c:pt>
                <c:pt idx="5">
                  <c:v>45.428178189544944</c:v>
                </c:pt>
                <c:pt idx="6">
                  <c:v>34.823150702891084</c:v>
                </c:pt>
                <c:pt idx="7">
                  <c:v>44.083783408167491</c:v>
                </c:pt>
                <c:pt idx="8">
                  <c:v>52.585431600439321</c:v>
                </c:pt>
                <c:pt idx="9">
                  <c:v>47.037104787567174</c:v>
                </c:pt>
                <c:pt idx="10">
                  <c:v>53.198001765983221</c:v>
                </c:pt>
                <c:pt idx="11">
                  <c:v>56.680742812041125</c:v>
                </c:pt>
                <c:pt idx="12">
                  <c:v>49.113273599482682</c:v>
                </c:pt>
                <c:pt idx="13">
                  <c:v>50.431198269560447</c:v>
                </c:pt>
                <c:pt idx="14">
                  <c:v>59.878734632436327</c:v>
                </c:pt>
                <c:pt idx="15">
                  <c:v>41.238394484645681</c:v>
                </c:pt>
                <c:pt idx="16">
                  <c:v>44.672430771374152</c:v>
                </c:pt>
                <c:pt idx="17">
                  <c:v>43.203863810660543</c:v>
                </c:pt>
                <c:pt idx="18">
                  <c:v>37.185157701101559</c:v>
                </c:pt>
                <c:pt idx="19">
                  <c:v>38.953247691669382</c:v>
                </c:pt>
                <c:pt idx="20">
                  <c:v>51.629922631139259</c:v>
                </c:pt>
                <c:pt idx="21">
                  <c:v>48.994331956370729</c:v>
                </c:pt>
                <c:pt idx="22">
                  <c:v>46.727364155099181</c:v>
                </c:pt>
                <c:pt idx="23">
                  <c:v>50.691702666460735</c:v>
                </c:pt>
                <c:pt idx="24">
                  <c:v>42.907764429387555</c:v>
                </c:pt>
                <c:pt idx="25">
                  <c:v>48.486827897268419</c:v>
                </c:pt>
                <c:pt idx="26">
                  <c:v>46.860697421994843</c:v>
                </c:pt>
                <c:pt idx="27">
                  <c:v>55.505945672017113</c:v>
                </c:pt>
                <c:pt idx="28">
                  <c:v>38.012153052349994</c:v>
                </c:pt>
                <c:pt idx="29">
                  <c:v>53.062304971106244</c:v>
                </c:pt>
                <c:pt idx="30">
                  <c:v>43.783207470868469</c:v>
                </c:pt>
                <c:pt idx="31">
                  <c:v>46.371363189219601</c:v>
                </c:pt>
                <c:pt idx="32">
                  <c:v>52.604354764537042</c:v>
                </c:pt>
                <c:pt idx="33">
                  <c:v>34.531497604964599</c:v>
                </c:pt>
                <c:pt idx="34">
                  <c:v>41.923992307387358</c:v>
                </c:pt>
                <c:pt idx="35">
                  <c:v>43.04365221100057</c:v>
                </c:pt>
                <c:pt idx="36">
                  <c:v>54.239576752171963</c:v>
                </c:pt>
                <c:pt idx="37">
                  <c:v>48.529002849734603</c:v>
                </c:pt>
                <c:pt idx="38">
                  <c:v>46.109072861402161</c:v>
                </c:pt>
                <c:pt idx="39">
                  <c:v>47.876159260384938</c:v>
                </c:pt>
                <c:pt idx="40">
                  <c:v>47.382655714495002</c:v>
                </c:pt>
                <c:pt idx="41">
                  <c:v>57.781171191082549</c:v>
                </c:pt>
                <c:pt idx="42">
                  <c:v>43.712433164177639</c:v>
                </c:pt>
                <c:pt idx="43">
                  <c:v>40.074848614787484</c:v>
                </c:pt>
                <c:pt idx="44">
                  <c:v>48.189032882729478</c:v>
                </c:pt>
                <c:pt idx="45">
                  <c:v>56.10135518162506</c:v>
                </c:pt>
                <c:pt idx="46">
                  <c:v>42.686701599712187</c:v>
                </c:pt>
                <c:pt idx="47">
                  <c:v>55.10494565958048</c:v>
                </c:pt>
                <c:pt idx="48">
                  <c:v>48.381525465456747</c:v>
                </c:pt>
                <c:pt idx="49">
                  <c:v>44.818423457361988</c:v>
                </c:pt>
                <c:pt idx="50">
                  <c:v>46.301432459339644</c:v>
                </c:pt>
                <c:pt idx="51">
                  <c:v>48.674130994911167</c:v>
                </c:pt>
                <c:pt idx="52">
                  <c:v>48.326143803809842</c:v>
                </c:pt>
                <c:pt idx="53">
                  <c:v>56.227530998976633</c:v>
                </c:pt>
                <c:pt idx="54">
                  <c:v>49.099337057220211</c:v>
                </c:pt>
                <c:pt idx="55">
                  <c:v>47.09197143823755</c:v>
                </c:pt>
                <c:pt idx="56">
                  <c:v>50.258328073524041</c:v>
                </c:pt>
                <c:pt idx="57">
                  <c:v>33.302373567102094</c:v>
                </c:pt>
                <c:pt idx="58">
                  <c:v>56.40316864556862</c:v>
                </c:pt>
                <c:pt idx="59">
                  <c:v>55.9758872974732</c:v>
                </c:pt>
                <c:pt idx="60">
                  <c:v>52.532653945446555</c:v>
                </c:pt>
                <c:pt idx="61">
                  <c:v>48.573948521162464</c:v>
                </c:pt>
                <c:pt idx="62">
                  <c:v>34.97625950826739</c:v>
                </c:pt>
                <c:pt idx="63">
                  <c:v>52.430447722381693</c:v>
                </c:pt>
                <c:pt idx="64">
                  <c:v>50.898211225516626</c:v>
                </c:pt>
                <c:pt idx="65">
                  <c:v>53.774455106381275</c:v>
                </c:pt>
                <c:pt idx="66">
                  <c:v>47.711789325578366</c:v>
                </c:pt>
                <c:pt idx="67">
                  <c:v>45.624159309244206</c:v>
                </c:pt>
                <c:pt idx="68">
                  <c:v>45.756415420363126</c:v>
                </c:pt>
                <c:pt idx="69">
                  <c:v>46.621433734704198</c:v>
                </c:pt>
                <c:pt idx="70">
                  <c:v>38.854409474087952</c:v>
                </c:pt>
                <c:pt idx="71">
                  <c:v>52.257249041125533</c:v>
                </c:pt>
                <c:pt idx="72">
                  <c:v>48.205967101557057</c:v>
                </c:pt>
                <c:pt idx="73">
                  <c:v>60.166973180657379</c:v>
                </c:pt>
                <c:pt idx="74">
                  <c:v>43.144541667797007</c:v>
                </c:pt>
                <c:pt idx="75">
                  <c:v>56.016338007705556</c:v>
                </c:pt>
                <c:pt idx="76">
                  <c:v>36.983267218705137</c:v>
                </c:pt>
                <c:pt idx="77">
                  <c:v>53.790705564997658</c:v>
                </c:pt>
                <c:pt idx="78">
                  <c:v>54.572273973938451</c:v>
                </c:pt>
                <c:pt idx="79">
                  <c:v>43.554253306178282</c:v>
                </c:pt>
                <c:pt idx="80">
                  <c:v>47.972192193350431</c:v>
                </c:pt>
                <c:pt idx="81">
                  <c:v>43.937708254386699</c:v>
                </c:pt>
                <c:pt idx="82">
                  <c:v>36.69772959269023</c:v>
                </c:pt>
                <c:pt idx="83">
                  <c:v>51.898382768418259</c:v>
                </c:pt>
                <c:pt idx="84">
                  <c:v>55.182079647400869</c:v>
                </c:pt>
                <c:pt idx="85">
                  <c:v>61.666845703698016</c:v>
                </c:pt>
                <c:pt idx="86">
                  <c:v>47.835841095541582</c:v>
                </c:pt>
                <c:pt idx="87">
                  <c:v>45.13031872060391</c:v>
                </c:pt>
                <c:pt idx="88">
                  <c:v>47.890792140793522</c:v>
                </c:pt>
                <c:pt idx="89">
                  <c:v>60.391139077305155</c:v>
                </c:pt>
                <c:pt idx="90">
                  <c:v>56.556277883491362</c:v>
                </c:pt>
                <c:pt idx="91">
                  <c:v>58.259476538489139</c:v>
                </c:pt>
                <c:pt idx="92">
                  <c:v>45.946106606610144</c:v>
                </c:pt>
                <c:pt idx="93">
                  <c:v>41.295527905884995</c:v>
                </c:pt>
                <c:pt idx="94">
                  <c:v>53.267906382681502</c:v>
                </c:pt>
                <c:pt idx="95">
                  <c:v>38.054792549302178</c:v>
                </c:pt>
                <c:pt idx="96">
                  <c:v>49.381763239144888</c:v>
                </c:pt>
                <c:pt idx="97">
                  <c:v>46.219417266626472</c:v>
                </c:pt>
                <c:pt idx="98">
                  <c:v>45.500677668435003</c:v>
                </c:pt>
                <c:pt idx="99">
                  <c:v>46.073631676430018</c:v>
                </c:pt>
                <c:pt idx="100">
                  <c:v>36.405627744046647</c:v>
                </c:pt>
                <c:pt idx="101">
                  <c:v>48.417349273513594</c:v>
                </c:pt>
                <c:pt idx="102">
                  <c:v>33.504686829569025</c:v>
                </c:pt>
                <c:pt idx="103">
                  <c:v>47.950962044662603</c:v>
                </c:pt>
                <c:pt idx="104">
                  <c:v>60.497514099284359</c:v>
                </c:pt>
                <c:pt idx="105">
                  <c:v>46.109876382050018</c:v>
                </c:pt>
                <c:pt idx="106">
                  <c:v>55.133470085612814</c:v>
                </c:pt>
                <c:pt idx="107">
                  <c:v>46.370292348020357</c:v>
                </c:pt>
                <c:pt idx="108">
                  <c:v>45.707538921251157</c:v>
                </c:pt>
                <c:pt idx="109">
                  <c:v>50.788101484563285</c:v>
                </c:pt>
                <c:pt idx="110">
                  <c:v>53.657068195478153</c:v>
                </c:pt>
                <c:pt idx="111">
                  <c:v>43.132410012802694</c:v>
                </c:pt>
                <c:pt idx="112">
                  <c:v>52.692109594619794</c:v>
                </c:pt>
                <c:pt idx="113">
                  <c:v>37.278524563625659</c:v>
                </c:pt>
                <c:pt idx="114">
                  <c:v>47.632271254456064</c:v>
                </c:pt>
                <c:pt idx="115">
                  <c:v>37.474044588285786</c:v>
                </c:pt>
                <c:pt idx="116">
                  <c:v>55.657147278293031</c:v>
                </c:pt>
                <c:pt idx="117">
                  <c:v>47.241735008625177</c:v>
                </c:pt>
                <c:pt idx="118">
                  <c:v>41.276824743907596</c:v>
                </c:pt>
                <c:pt idx="119">
                  <c:v>47.357325722217865</c:v>
                </c:pt>
                <c:pt idx="120">
                  <c:v>54.549378004627734</c:v>
                </c:pt>
                <c:pt idx="121">
                  <c:v>50.730518389656595</c:v>
                </c:pt>
                <c:pt idx="122">
                  <c:v>47.068461846175865</c:v>
                </c:pt>
                <c:pt idx="123">
                  <c:v>46.572752684412144</c:v>
                </c:pt>
                <c:pt idx="124">
                  <c:v>41.235633226944437</c:v>
                </c:pt>
                <c:pt idx="125">
                  <c:v>49.487865102954061</c:v>
                </c:pt>
                <c:pt idx="126">
                  <c:v>55.907585357311703</c:v>
                </c:pt>
                <c:pt idx="127">
                  <c:v>51.438093781568291</c:v>
                </c:pt>
                <c:pt idx="128">
                  <c:v>43.787190112760058</c:v>
                </c:pt>
                <c:pt idx="129">
                  <c:v>47.691029010858458</c:v>
                </c:pt>
                <c:pt idx="130">
                  <c:v>36.067455859328021</c:v>
                </c:pt>
                <c:pt idx="131">
                  <c:v>38.549858160575837</c:v>
                </c:pt>
                <c:pt idx="132">
                  <c:v>53.28861539829235</c:v>
                </c:pt>
                <c:pt idx="133">
                  <c:v>53.018406816042884</c:v>
                </c:pt>
                <c:pt idx="134">
                  <c:v>43.465456816138158</c:v>
                </c:pt>
                <c:pt idx="135">
                  <c:v>50.070250219401345</c:v>
                </c:pt>
                <c:pt idx="136">
                  <c:v>57.417267473122749</c:v>
                </c:pt>
                <c:pt idx="137">
                  <c:v>55.976632060764047</c:v>
                </c:pt>
                <c:pt idx="138">
                  <c:v>37.182003745150624</c:v>
                </c:pt>
                <c:pt idx="139">
                  <c:v>43.193610449486087</c:v>
                </c:pt>
                <c:pt idx="140">
                  <c:v>45.114034119044078</c:v>
                </c:pt>
                <c:pt idx="141">
                  <c:v>36.627169011743014</c:v>
                </c:pt>
                <c:pt idx="142">
                  <c:v>58.484140305871115</c:v>
                </c:pt>
                <c:pt idx="143">
                  <c:v>43.4265579989261</c:v>
                </c:pt>
                <c:pt idx="144">
                  <c:v>32.852219025384933</c:v>
                </c:pt>
                <c:pt idx="145">
                  <c:v>40.978502412922609</c:v>
                </c:pt>
                <c:pt idx="146">
                  <c:v>42.820390543036453</c:v>
                </c:pt>
                <c:pt idx="147">
                  <c:v>51.957499165730127</c:v>
                </c:pt>
                <c:pt idx="148">
                  <c:v>53.595586259840474</c:v>
                </c:pt>
                <c:pt idx="149">
                  <c:v>42.945461325499586</c:v>
                </c:pt>
                <c:pt idx="150">
                  <c:v>41.758531262291207</c:v>
                </c:pt>
                <c:pt idx="151">
                  <c:v>49.765152022634879</c:v>
                </c:pt>
                <c:pt idx="152">
                  <c:v>52.275457561422165</c:v>
                </c:pt>
                <c:pt idx="153">
                  <c:v>38.376885351256185</c:v>
                </c:pt>
                <c:pt idx="154">
                  <c:v>45.076081578919116</c:v>
                </c:pt>
                <c:pt idx="155">
                  <c:v>48.767467526319955</c:v>
                </c:pt>
                <c:pt idx="156">
                  <c:v>36.322463724048845</c:v>
                </c:pt>
                <c:pt idx="157">
                  <c:v>43.750109712404729</c:v>
                </c:pt>
                <c:pt idx="158">
                  <c:v>52.621820611319805</c:v>
                </c:pt>
                <c:pt idx="159">
                  <c:v>54.193743797404991</c:v>
                </c:pt>
                <c:pt idx="160">
                  <c:v>48.669227080668364</c:v>
                </c:pt>
                <c:pt idx="161">
                  <c:v>46.556124463777465</c:v>
                </c:pt>
                <c:pt idx="162">
                  <c:v>46.469601267198279</c:v>
                </c:pt>
                <c:pt idx="163">
                  <c:v>40.75066118253622</c:v>
                </c:pt>
                <c:pt idx="164">
                  <c:v>55.476264924474805</c:v>
                </c:pt>
                <c:pt idx="165">
                  <c:v>48.086994148052185</c:v>
                </c:pt>
                <c:pt idx="166">
                  <c:v>47.511379425431208</c:v>
                </c:pt>
                <c:pt idx="167">
                  <c:v>40.860529468497433</c:v>
                </c:pt>
                <c:pt idx="168">
                  <c:v>54.634148217220705</c:v>
                </c:pt>
                <c:pt idx="169">
                  <c:v>45.786088499481693</c:v>
                </c:pt>
                <c:pt idx="170">
                  <c:v>35.426920012806185</c:v>
                </c:pt>
                <c:pt idx="171">
                  <c:v>55.299854897774921</c:v>
                </c:pt>
                <c:pt idx="172">
                  <c:v>39.089435590832387</c:v>
                </c:pt>
                <c:pt idx="173">
                  <c:v>52.093392388592299</c:v>
                </c:pt>
                <c:pt idx="174">
                  <c:v>56.899885100375066</c:v>
                </c:pt>
                <c:pt idx="175">
                  <c:v>44.201880018516825</c:v>
                </c:pt>
                <c:pt idx="176">
                  <c:v>53.793142515602753</c:v>
                </c:pt>
                <c:pt idx="177">
                  <c:v>36.161481265663731</c:v>
                </c:pt>
                <c:pt idx="178">
                  <c:v>38.029674404779023</c:v>
                </c:pt>
                <c:pt idx="179">
                  <c:v>40.89820454379899</c:v>
                </c:pt>
                <c:pt idx="180">
                  <c:v>45.548290870573943</c:v>
                </c:pt>
                <c:pt idx="181">
                  <c:v>41.325239175846164</c:v>
                </c:pt>
                <c:pt idx="182">
                  <c:v>50.232817433982845</c:v>
                </c:pt>
                <c:pt idx="183">
                  <c:v>47.323974727547821</c:v>
                </c:pt>
                <c:pt idx="184">
                  <c:v>37.663910511643209</c:v>
                </c:pt>
                <c:pt idx="185">
                  <c:v>48.812963002271744</c:v>
                </c:pt>
                <c:pt idx="186">
                  <c:v>40.358124057715379</c:v>
                </c:pt>
                <c:pt idx="187">
                  <c:v>49.243553001317352</c:v>
                </c:pt>
                <c:pt idx="188">
                  <c:v>38.146825381258154</c:v>
                </c:pt>
                <c:pt idx="189">
                  <c:v>43.546297935046901</c:v>
                </c:pt>
                <c:pt idx="190">
                  <c:v>48.130116351149908</c:v>
                </c:pt>
                <c:pt idx="191">
                  <c:v>43.203238076169939</c:v>
                </c:pt>
                <c:pt idx="192">
                  <c:v>51.105293322045831</c:v>
                </c:pt>
                <c:pt idx="193">
                  <c:v>45.540701324616762</c:v>
                </c:pt>
                <c:pt idx="194">
                  <c:v>45.503607808904178</c:v>
                </c:pt>
                <c:pt idx="195">
                  <c:v>48.34189189616044</c:v>
                </c:pt>
                <c:pt idx="196">
                  <c:v>52.27519118003994</c:v>
                </c:pt>
                <c:pt idx="197">
                  <c:v>51.974641693720699</c:v>
                </c:pt>
                <c:pt idx="198">
                  <c:v>57.13467297890945</c:v>
                </c:pt>
                <c:pt idx="199">
                  <c:v>42.657384617346871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Лист9!$J$4:$J$203</c:f>
              <c:numCache>
                <c:formatCode>0.000</c:formatCode>
                <c:ptCount val="200"/>
                <c:pt idx="0">
                  <c:v>47.79940596314659</c:v>
                </c:pt>
                <c:pt idx="1">
                  <c:v>50.341202654715417</c:v>
                </c:pt>
                <c:pt idx="2">
                  <c:v>42.963871099173105</c:v>
                </c:pt>
                <c:pt idx="3">
                  <c:v>38.830107118689369</c:v>
                </c:pt>
                <c:pt idx="4">
                  <c:v>48.595814139133765</c:v>
                </c:pt>
                <c:pt idx="5">
                  <c:v>40.637151712942838</c:v>
                </c:pt>
                <c:pt idx="6">
                  <c:v>43.912727268598978</c:v>
                </c:pt>
                <c:pt idx="7">
                  <c:v>45.955071214310948</c:v>
                </c:pt>
                <c:pt idx="8">
                  <c:v>44.968453829077312</c:v>
                </c:pt>
                <c:pt idx="9">
                  <c:v>48.062453606847228</c:v>
                </c:pt>
                <c:pt idx="10">
                  <c:v>42.677004186509016</c:v>
                </c:pt>
                <c:pt idx="11">
                  <c:v>47.986991824832174</c:v>
                </c:pt>
                <c:pt idx="12">
                  <c:v>52.492596846211548</c:v>
                </c:pt>
                <c:pt idx="13">
                  <c:v>46.215385157639936</c:v>
                </c:pt>
                <c:pt idx="14">
                  <c:v>55.097110707947735</c:v>
                </c:pt>
                <c:pt idx="15">
                  <c:v>37.348027746249358</c:v>
                </c:pt>
                <c:pt idx="16">
                  <c:v>50.287731486366148</c:v>
                </c:pt>
                <c:pt idx="17">
                  <c:v>47.471719544865337</c:v>
                </c:pt>
                <c:pt idx="18">
                  <c:v>49.148839558982729</c:v>
                </c:pt>
                <c:pt idx="19">
                  <c:v>51.240994505473012</c:v>
                </c:pt>
                <c:pt idx="20">
                  <c:v>43.148146178959244</c:v>
                </c:pt>
                <c:pt idx="21">
                  <c:v>50.884514964499687</c:v>
                </c:pt>
                <c:pt idx="22">
                  <c:v>37.118868379739418</c:v>
                </c:pt>
                <c:pt idx="23">
                  <c:v>61.243267712420618</c:v>
                </c:pt>
                <c:pt idx="24">
                  <c:v>47.553080801808029</c:v>
                </c:pt>
                <c:pt idx="25">
                  <c:v>45.16669887927786</c:v>
                </c:pt>
                <c:pt idx="26">
                  <c:v>48.738806236110015</c:v>
                </c:pt>
                <c:pt idx="27">
                  <c:v>44.733715594826663</c:v>
                </c:pt>
                <c:pt idx="28">
                  <c:v>43.76044104436285</c:v>
                </c:pt>
                <c:pt idx="29">
                  <c:v>39.850623843896372</c:v>
                </c:pt>
                <c:pt idx="30">
                  <c:v>39.510002554817532</c:v>
                </c:pt>
                <c:pt idx="31">
                  <c:v>50.140881082628106</c:v>
                </c:pt>
                <c:pt idx="32">
                  <c:v>45.198602275907653</c:v>
                </c:pt>
                <c:pt idx="33">
                  <c:v>55.050717599028303</c:v>
                </c:pt>
                <c:pt idx="34">
                  <c:v>51.438509973453662</c:v>
                </c:pt>
                <c:pt idx="35">
                  <c:v>51.926942676506521</c:v>
                </c:pt>
                <c:pt idx="36">
                  <c:v>45.897432093334757</c:v>
                </c:pt>
                <c:pt idx="37">
                  <c:v>58.204221126034156</c:v>
                </c:pt>
                <c:pt idx="38">
                  <c:v>53.347132521477164</c:v>
                </c:pt>
                <c:pt idx="39">
                  <c:v>54.265556551490469</c:v>
                </c:pt>
                <c:pt idx="40">
                  <c:v>52.665369751641435</c:v>
                </c:pt>
                <c:pt idx="41">
                  <c:v>50.325024942398471</c:v>
                </c:pt>
                <c:pt idx="42">
                  <c:v>40.11937050599051</c:v>
                </c:pt>
                <c:pt idx="43">
                  <c:v>38.496012897200799</c:v>
                </c:pt>
                <c:pt idx="44">
                  <c:v>62.90624967718886</c:v>
                </c:pt>
                <c:pt idx="45">
                  <c:v>43.489876842951368</c:v>
                </c:pt>
                <c:pt idx="46">
                  <c:v>50.915204851493364</c:v>
                </c:pt>
                <c:pt idx="47">
                  <c:v>50.521531048970559</c:v>
                </c:pt>
                <c:pt idx="48">
                  <c:v>49.824657879445972</c:v>
                </c:pt>
                <c:pt idx="49">
                  <c:v>51.926359951563825</c:v>
                </c:pt>
                <c:pt idx="50">
                  <c:v>63.26206306650144</c:v>
                </c:pt>
                <c:pt idx="51">
                  <c:v>45.702230739040182</c:v>
                </c:pt>
                <c:pt idx="52">
                  <c:v>50.798432417814141</c:v>
                </c:pt>
                <c:pt idx="53">
                  <c:v>58.939622141047522</c:v>
                </c:pt>
                <c:pt idx="54">
                  <c:v>50.733786613640987</c:v>
                </c:pt>
                <c:pt idx="55">
                  <c:v>54.108575813452461</c:v>
                </c:pt>
                <c:pt idx="56">
                  <c:v>57.265686931937829</c:v>
                </c:pt>
                <c:pt idx="57">
                  <c:v>46.892116047605768</c:v>
                </c:pt>
                <c:pt idx="58">
                  <c:v>45.552928915344481</c:v>
                </c:pt>
                <c:pt idx="59">
                  <c:v>52.775782626791965</c:v>
                </c:pt>
                <c:pt idx="60">
                  <c:v>55.371808792032724</c:v>
                </c:pt>
                <c:pt idx="61">
                  <c:v>56.255325522112159</c:v>
                </c:pt>
                <c:pt idx="62">
                  <c:v>50.378163068964049</c:v>
                </c:pt>
                <c:pt idx="63">
                  <c:v>44.202891914347802</c:v>
                </c:pt>
                <c:pt idx="64">
                  <c:v>40.450390570662805</c:v>
                </c:pt>
                <c:pt idx="65">
                  <c:v>50.508171885752887</c:v>
                </c:pt>
                <c:pt idx="66">
                  <c:v>38.125621692070446</c:v>
                </c:pt>
                <c:pt idx="67">
                  <c:v>47.787843155908838</c:v>
                </c:pt>
                <c:pt idx="68">
                  <c:v>45.232213650806941</c:v>
                </c:pt>
                <c:pt idx="69">
                  <c:v>52.220644851413873</c:v>
                </c:pt>
                <c:pt idx="70">
                  <c:v>49.225210497097962</c:v>
                </c:pt>
                <c:pt idx="71">
                  <c:v>55.025954356343171</c:v>
                </c:pt>
                <c:pt idx="72">
                  <c:v>51.666320926869972</c:v>
                </c:pt>
                <c:pt idx="73">
                  <c:v>58.965902476866212</c:v>
                </c:pt>
                <c:pt idx="74">
                  <c:v>53.240498590422753</c:v>
                </c:pt>
                <c:pt idx="75">
                  <c:v>54.87289309130319</c:v>
                </c:pt>
                <c:pt idx="76">
                  <c:v>45.635999459139789</c:v>
                </c:pt>
                <c:pt idx="77">
                  <c:v>53.306058782662944</c:v>
                </c:pt>
                <c:pt idx="78">
                  <c:v>48.264289702930576</c:v>
                </c:pt>
                <c:pt idx="79">
                  <c:v>46.704750396047565</c:v>
                </c:pt>
                <c:pt idx="80">
                  <c:v>59.642581585607445</c:v>
                </c:pt>
                <c:pt idx="81">
                  <c:v>42.112340880021947</c:v>
                </c:pt>
                <c:pt idx="82">
                  <c:v>49.951476942470215</c:v>
                </c:pt>
                <c:pt idx="83">
                  <c:v>48.573515259206943</c:v>
                </c:pt>
                <c:pt idx="84">
                  <c:v>50.251866139900564</c:v>
                </c:pt>
                <c:pt idx="85">
                  <c:v>54.848684741389079</c:v>
                </c:pt>
                <c:pt idx="86">
                  <c:v>50.206545273538346</c:v>
                </c:pt>
                <c:pt idx="87">
                  <c:v>44.618955904181668</c:v>
                </c:pt>
                <c:pt idx="88">
                  <c:v>42.962939039261123</c:v>
                </c:pt>
                <c:pt idx="89">
                  <c:v>38.265423031431354</c:v>
                </c:pt>
                <c:pt idx="90">
                  <c:v>42.872746296297294</c:v>
                </c:pt>
                <c:pt idx="91">
                  <c:v>56.135022041505721</c:v>
                </c:pt>
                <c:pt idx="92">
                  <c:v>51.801129176241275</c:v>
                </c:pt>
                <c:pt idx="93">
                  <c:v>56.208369372200764</c:v>
                </c:pt>
                <c:pt idx="94">
                  <c:v>50.08234730992227</c:v>
                </c:pt>
                <c:pt idx="95">
                  <c:v>47.207924569160753</c:v>
                </c:pt>
                <c:pt idx="96">
                  <c:v>54.362180379799042</c:v>
                </c:pt>
                <c:pt idx="97">
                  <c:v>43.431660889206313</c:v>
                </c:pt>
                <c:pt idx="98">
                  <c:v>47.805110868451223</c:v>
                </c:pt>
                <c:pt idx="99">
                  <c:v>56.278334150980299</c:v>
                </c:pt>
                <c:pt idx="100">
                  <c:v>44.635393340993588</c:v>
                </c:pt>
                <c:pt idx="101">
                  <c:v>44.518384324115118</c:v>
                </c:pt>
                <c:pt idx="102">
                  <c:v>49.616464434889053</c:v>
                </c:pt>
                <c:pt idx="103">
                  <c:v>46.914094999479794</c:v>
                </c:pt>
                <c:pt idx="104">
                  <c:v>45.328103721011075</c:v>
                </c:pt>
                <c:pt idx="105">
                  <c:v>53.094739137396289</c:v>
                </c:pt>
                <c:pt idx="106">
                  <c:v>57.856566325224421</c:v>
                </c:pt>
                <c:pt idx="107">
                  <c:v>45.601611691474318</c:v>
                </c:pt>
                <c:pt idx="108">
                  <c:v>32.200073538931903</c:v>
                </c:pt>
                <c:pt idx="109">
                  <c:v>49.518453592352401</c:v>
                </c:pt>
                <c:pt idx="110">
                  <c:v>58.508346207892998</c:v>
                </c:pt>
                <c:pt idx="111">
                  <c:v>54.764154788620907</c:v>
                </c:pt>
                <c:pt idx="112">
                  <c:v>56.558767848815513</c:v>
                </c:pt>
                <c:pt idx="113">
                  <c:v>50.783998933491667</c:v>
                </c:pt>
                <c:pt idx="114">
                  <c:v>32.543391152164212</c:v>
                </c:pt>
                <c:pt idx="115">
                  <c:v>52.566631986937708</c:v>
                </c:pt>
                <c:pt idx="116">
                  <c:v>36.978616677125132</c:v>
                </c:pt>
                <c:pt idx="117">
                  <c:v>34.826780991536594</c:v>
                </c:pt>
                <c:pt idx="118">
                  <c:v>57.423459075642178</c:v>
                </c:pt>
                <c:pt idx="119">
                  <c:v>46.995245703289974</c:v>
                </c:pt>
                <c:pt idx="120">
                  <c:v>53.833148529578935</c:v>
                </c:pt>
                <c:pt idx="121">
                  <c:v>46.289701480110125</c:v>
                </c:pt>
                <c:pt idx="122">
                  <c:v>52.411426461462952</c:v>
                </c:pt>
                <c:pt idx="123">
                  <c:v>47.75016314858739</c:v>
                </c:pt>
                <c:pt idx="124">
                  <c:v>55.291654564559593</c:v>
                </c:pt>
                <c:pt idx="125">
                  <c:v>46.553848380059371</c:v>
                </c:pt>
                <c:pt idx="126">
                  <c:v>47.068421529837622</c:v>
                </c:pt>
                <c:pt idx="127">
                  <c:v>50.992768556359465</c:v>
                </c:pt>
                <c:pt idx="128">
                  <c:v>47.907452452569473</c:v>
                </c:pt>
                <c:pt idx="129">
                  <c:v>48.20859945718145</c:v>
                </c:pt>
                <c:pt idx="130">
                  <c:v>47.637171266966746</c:v>
                </c:pt>
                <c:pt idx="131">
                  <c:v>55.53284999996675</c:v>
                </c:pt>
                <c:pt idx="132">
                  <c:v>56.021172144755653</c:v>
                </c:pt>
                <c:pt idx="133">
                  <c:v>47.589709885149929</c:v>
                </c:pt>
                <c:pt idx="134">
                  <c:v>49.42407544440843</c:v>
                </c:pt>
                <c:pt idx="135">
                  <c:v>44.964496513004846</c:v>
                </c:pt>
                <c:pt idx="136">
                  <c:v>59.349662611114084</c:v>
                </c:pt>
                <c:pt idx="137">
                  <c:v>42.599568635392167</c:v>
                </c:pt>
                <c:pt idx="138">
                  <c:v>51.077112274733487</c:v>
                </c:pt>
                <c:pt idx="139">
                  <c:v>63.300930648565632</c:v>
                </c:pt>
                <c:pt idx="140">
                  <c:v>46.658315939956843</c:v>
                </c:pt>
                <c:pt idx="141">
                  <c:v>39.598313901964978</c:v>
                </c:pt>
                <c:pt idx="142">
                  <c:v>48.828585082409028</c:v>
                </c:pt>
                <c:pt idx="143">
                  <c:v>54.221517752070142</c:v>
                </c:pt>
                <c:pt idx="144">
                  <c:v>42.953301681238628</c:v>
                </c:pt>
                <c:pt idx="145">
                  <c:v>40.656836282611728</c:v>
                </c:pt>
                <c:pt idx="146">
                  <c:v>47.030806014344122</c:v>
                </c:pt>
                <c:pt idx="147">
                  <c:v>45.607244868345838</c:v>
                </c:pt>
                <c:pt idx="148">
                  <c:v>46.78425785609096</c:v>
                </c:pt>
                <c:pt idx="149">
                  <c:v>44.624504747128192</c:v>
                </c:pt>
                <c:pt idx="150">
                  <c:v>57.603302404197983</c:v>
                </c:pt>
                <c:pt idx="151">
                  <c:v>47.162752026513466</c:v>
                </c:pt>
                <c:pt idx="152">
                  <c:v>51.24519804960569</c:v>
                </c:pt>
                <c:pt idx="153">
                  <c:v>52.861043100381956</c:v>
                </c:pt>
                <c:pt idx="154">
                  <c:v>51.837288904455313</c:v>
                </c:pt>
                <c:pt idx="155">
                  <c:v>42.137285779997526</c:v>
                </c:pt>
                <c:pt idx="156">
                  <c:v>48.828690667129052</c:v>
                </c:pt>
                <c:pt idx="157">
                  <c:v>43.929179620174686</c:v>
                </c:pt>
                <c:pt idx="158">
                  <c:v>46.461940043579673</c:v>
                </c:pt>
                <c:pt idx="159">
                  <c:v>44.498718668854558</c:v>
                </c:pt>
                <c:pt idx="160">
                  <c:v>51.290714274729908</c:v>
                </c:pt>
                <c:pt idx="161">
                  <c:v>50.727030038541201</c:v>
                </c:pt>
                <c:pt idx="162">
                  <c:v>40.748472195687569</c:v>
                </c:pt>
                <c:pt idx="163">
                  <c:v>35.08198072432873</c:v>
                </c:pt>
                <c:pt idx="164">
                  <c:v>51.771698109912322</c:v>
                </c:pt>
                <c:pt idx="165">
                  <c:v>41.653311756443678</c:v>
                </c:pt>
                <c:pt idx="166">
                  <c:v>46.397950566849694</c:v>
                </c:pt>
                <c:pt idx="167">
                  <c:v>43.590810337334965</c:v>
                </c:pt>
                <c:pt idx="168">
                  <c:v>35.216702112955502</c:v>
                </c:pt>
                <c:pt idx="169">
                  <c:v>45.761665947379697</c:v>
                </c:pt>
                <c:pt idx="170">
                  <c:v>54.866379065488033</c:v>
                </c:pt>
                <c:pt idx="171">
                  <c:v>45.708438189194737</c:v>
                </c:pt>
                <c:pt idx="172">
                  <c:v>43.569404849029894</c:v>
                </c:pt>
                <c:pt idx="173">
                  <c:v>42.256054527701586</c:v>
                </c:pt>
                <c:pt idx="174">
                  <c:v>45.542403541871352</c:v>
                </c:pt>
                <c:pt idx="175">
                  <c:v>47.501260654888924</c:v>
                </c:pt>
                <c:pt idx="176">
                  <c:v>43.076449870990395</c:v>
                </c:pt>
                <c:pt idx="177">
                  <c:v>57.484948926642772</c:v>
                </c:pt>
                <c:pt idx="178">
                  <c:v>46.07979396030747</c:v>
                </c:pt>
                <c:pt idx="179">
                  <c:v>46.43565889174085</c:v>
                </c:pt>
                <c:pt idx="180">
                  <c:v>39.636913081282934</c:v>
                </c:pt>
                <c:pt idx="181">
                  <c:v>55.085345936084963</c:v>
                </c:pt>
                <c:pt idx="182">
                  <c:v>40.49814452170331</c:v>
                </c:pt>
                <c:pt idx="183">
                  <c:v>43.805104355704181</c:v>
                </c:pt>
                <c:pt idx="184">
                  <c:v>46.62291317257089</c:v>
                </c:pt>
                <c:pt idx="185">
                  <c:v>52.614382504077334</c:v>
                </c:pt>
                <c:pt idx="186">
                  <c:v>56.562094423051477</c:v>
                </c:pt>
                <c:pt idx="187">
                  <c:v>51.942675317742683</c:v>
                </c:pt>
                <c:pt idx="188">
                  <c:v>55.772881673927088</c:v>
                </c:pt>
                <c:pt idx="189">
                  <c:v>47.006045808989633</c:v>
                </c:pt>
                <c:pt idx="190">
                  <c:v>49.52875434174701</c:v>
                </c:pt>
                <c:pt idx="191">
                  <c:v>57.299662811071926</c:v>
                </c:pt>
                <c:pt idx="192">
                  <c:v>51.645232406390946</c:v>
                </c:pt>
                <c:pt idx="193">
                  <c:v>56.113543189387983</c:v>
                </c:pt>
                <c:pt idx="194">
                  <c:v>47.657070825093626</c:v>
                </c:pt>
                <c:pt idx="195">
                  <c:v>59.272016944789236</c:v>
                </c:pt>
                <c:pt idx="196">
                  <c:v>58.777382712339104</c:v>
                </c:pt>
                <c:pt idx="197">
                  <c:v>45.95830802368139</c:v>
                </c:pt>
                <c:pt idx="198">
                  <c:v>49.441909234483589</c:v>
                </c:pt>
                <c:pt idx="199">
                  <c:v>44.984058226846358</c:v>
                </c:pt>
              </c:numCache>
            </c:numRef>
          </c:val>
        </c:ser>
        <c:marker val="1"/>
        <c:axId val="133135744"/>
        <c:axId val="133149824"/>
      </c:lineChart>
      <c:catAx>
        <c:axId val="133135744"/>
        <c:scaling>
          <c:orientation val="minMax"/>
        </c:scaling>
        <c:axPos val="b"/>
        <c:tickLblPos val="nextTo"/>
        <c:crossAx val="133149824"/>
        <c:crosses val="autoZero"/>
        <c:auto val="1"/>
        <c:lblAlgn val="ctr"/>
        <c:lblOffset val="100"/>
      </c:catAx>
      <c:valAx>
        <c:axId val="133149824"/>
        <c:scaling>
          <c:orientation val="minMax"/>
        </c:scaling>
        <c:axPos val="l"/>
        <c:majorGridlines/>
        <c:numFmt formatCode="0.000" sourceLinked="1"/>
        <c:tickLblPos val="nextTo"/>
        <c:crossAx val="13313574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Лист9!$H$206:$H$221</c:f>
              <c:numCache>
                <c:formatCode>0.000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22</c:v>
                </c:pt>
                <c:pt idx="7">
                  <c:v>37</c:v>
                </c:pt>
                <c:pt idx="8">
                  <c:v>22</c:v>
                </c:pt>
                <c:pt idx="9">
                  <c:v>30</c:v>
                </c:pt>
                <c:pt idx="10">
                  <c:v>17</c:v>
                </c:pt>
                <c:pt idx="11">
                  <c:v>20</c:v>
                </c:pt>
                <c:pt idx="12">
                  <c:v>9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</c:numCache>
            </c:numRef>
          </c:val>
        </c:ser>
        <c:dLbls>
          <c:showVal val="1"/>
        </c:dLbls>
        <c:gapWidth val="75"/>
        <c:axId val="83978112"/>
        <c:axId val="83979648"/>
      </c:barChart>
      <c:catAx>
        <c:axId val="83978112"/>
        <c:scaling>
          <c:orientation val="minMax"/>
        </c:scaling>
        <c:axPos val="b"/>
        <c:majorGridlines/>
        <c:majorTickMark val="none"/>
        <c:tickLblPos val="nextTo"/>
        <c:crossAx val="83979648"/>
        <c:crosses val="autoZero"/>
        <c:auto val="1"/>
        <c:lblAlgn val="ctr"/>
        <c:lblOffset val="100"/>
      </c:catAx>
      <c:valAx>
        <c:axId val="83979648"/>
        <c:scaling>
          <c:orientation val="minMax"/>
        </c:scaling>
        <c:axPos val="l"/>
        <c:majorGridlines/>
        <c:numFmt formatCode="0.000" sourceLinked="1"/>
        <c:majorTickMark val="none"/>
        <c:tickLblPos val="nextTo"/>
        <c:crossAx val="8397811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barChart>
        <c:barDir val="col"/>
        <c:grouping val="clustered"/>
        <c:ser>
          <c:idx val="0"/>
          <c:order val="0"/>
          <c:tx>
            <c:v>Частота</c:v>
          </c:tx>
          <c:dLbls>
            <c:showVal val="1"/>
          </c:dLbls>
          <c:cat>
            <c:strRef>
              <c:f>Лист9!$J$220:$J$235</c:f>
              <c:strCache>
                <c:ptCount val="16"/>
                <c:pt idx="0">
                  <c:v>29,000</c:v>
                </c:pt>
                <c:pt idx="1">
                  <c:v>31,370</c:v>
                </c:pt>
                <c:pt idx="2">
                  <c:v>33,740</c:v>
                </c:pt>
                <c:pt idx="3">
                  <c:v>36,110</c:v>
                </c:pt>
                <c:pt idx="4">
                  <c:v>38,480</c:v>
                </c:pt>
                <c:pt idx="5">
                  <c:v>40,849</c:v>
                </c:pt>
                <c:pt idx="6">
                  <c:v>43,219</c:v>
                </c:pt>
                <c:pt idx="7">
                  <c:v>45,589</c:v>
                </c:pt>
                <c:pt idx="8">
                  <c:v>47,959</c:v>
                </c:pt>
                <c:pt idx="9">
                  <c:v>50,329</c:v>
                </c:pt>
                <c:pt idx="10">
                  <c:v>52,699</c:v>
                </c:pt>
                <c:pt idx="11">
                  <c:v>55,069</c:v>
                </c:pt>
                <c:pt idx="12">
                  <c:v>57,439</c:v>
                </c:pt>
                <c:pt idx="13">
                  <c:v>59,809</c:v>
                </c:pt>
                <c:pt idx="14">
                  <c:v>62,178</c:v>
                </c:pt>
                <c:pt idx="15">
                  <c:v>Еще</c:v>
                </c:pt>
              </c:strCache>
            </c:strRef>
          </c:cat>
          <c:val>
            <c:numRef>
              <c:f>Лист9!$K$220:$K$235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9</c:v>
                </c:pt>
                <c:pt idx="5">
                  <c:v>13</c:v>
                </c:pt>
                <c:pt idx="6">
                  <c:v>16</c:v>
                </c:pt>
                <c:pt idx="7">
                  <c:v>23</c:v>
                </c:pt>
                <c:pt idx="8">
                  <c:v>29</c:v>
                </c:pt>
                <c:pt idx="9">
                  <c:v>32</c:v>
                </c:pt>
                <c:pt idx="10">
                  <c:v>24</c:v>
                </c:pt>
                <c:pt idx="11">
                  <c:v>22</c:v>
                </c:pt>
                <c:pt idx="12">
                  <c:v>11</c:v>
                </c:pt>
                <c:pt idx="13">
                  <c:v>8</c:v>
                </c:pt>
                <c:pt idx="14">
                  <c:v>6</c:v>
                </c:pt>
                <c:pt idx="15">
                  <c:v>1</c:v>
                </c:pt>
              </c:numCache>
            </c:numRef>
          </c:val>
        </c:ser>
        <c:dLbls>
          <c:showVal val="1"/>
        </c:dLbls>
        <c:gapWidth val="75"/>
        <c:axId val="132843008"/>
        <c:axId val="132844544"/>
      </c:barChart>
      <c:lineChart>
        <c:grouping val="standard"/>
        <c:ser>
          <c:idx val="1"/>
          <c:order val="1"/>
          <c:tx>
            <c:v>Интегральный %</c:v>
          </c:tx>
          <c:dLbls>
            <c:showVal val="1"/>
          </c:dLbls>
          <c:cat>
            <c:strRef>
              <c:f>Лист9!$J$220:$J$235</c:f>
              <c:strCache>
                <c:ptCount val="16"/>
                <c:pt idx="0">
                  <c:v>29,000</c:v>
                </c:pt>
                <c:pt idx="1">
                  <c:v>31,370</c:v>
                </c:pt>
                <c:pt idx="2">
                  <c:v>33,740</c:v>
                </c:pt>
                <c:pt idx="3">
                  <c:v>36,110</c:v>
                </c:pt>
                <c:pt idx="4">
                  <c:v>38,480</c:v>
                </c:pt>
                <c:pt idx="5">
                  <c:v>40,849</c:v>
                </c:pt>
                <c:pt idx="6">
                  <c:v>43,219</c:v>
                </c:pt>
                <c:pt idx="7">
                  <c:v>45,589</c:v>
                </c:pt>
                <c:pt idx="8">
                  <c:v>47,959</c:v>
                </c:pt>
                <c:pt idx="9">
                  <c:v>50,329</c:v>
                </c:pt>
                <c:pt idx="10">
                  <c:v>52,699</c:v>
                </c:pt>
                <c:pt idx="11">
                  <c:v>55,069</c:v>
                </c:pt>
                <c:pt idx="12">
                  <c:v>57,439</c:v>
                </c:pt>
                <c:pt idx="13">
                  <c:v>59,809</c:v>
                </c:pt>
                <c:pt idx="14">
                  <c:v>62,178</c:v>
                </c:pt>
                <c:pt idx="15">
                  <c:v>Еще</c:v>
                </c:pt>
              </c:strCache>
            </c:strRef>
          </c:cat>
          <c:val>
            <c:numRef>
              <c:f>Лист9!$L$220:$L$235</c:f>
              <c:numCache>
                <c:formatCode>0.00%</c:formatCode>
                <c:ptCount val="16"/>
                <c:pt idx="0">
                  <c:v>0</c:v>
                </c:pt>
                <c:pt idx="1">
                  <c:v>5.0000000000000001E-3</c:v>
                </c:pt>
                <c:pt idx="2">
                  <c:v>1.4999999999999999E-2</c:v>
                </c:pt>
                <c:pt idx="3">
                  <c:v>0.03</c:v>
                </c:pt>
                <c:pt idx="4">
                  <c:v>7.4999999999999997E-2</c:v>
                </c:pt>
                <c:pt idx="5">
                  <c:v>0.14000000000000001</c:v>
                </c:pt>
                <c:pt idx="6">
                  <c:v>0.22</c:v>
                </c:pt>
                <c:pt idx="7">
                  <c:v>0.33500000000000002</c:v>
                </c:pt>
                <c:pt idx="8">
                  <c:v>0.48</c:v>
                </c:pt>
                <c:pt idx="9">
                  <c:v>0.64</c:v>
                </c:pt>
                <c:pt idx="10">
                  <c:v>0.76</c:v>
                </c:pt>
                <c:pt idx="11">
                  <c:v>0.87</c:v>
                </c:pt>
                <c:pt idx="12">
                  <c:v>0.92500000000000004</c:v>
                </c:pt>
                <c:pt idx="13">
                  <c:v>0.96499999999999997</c:v>
                </c:pt>
                <c:pt idx="14">
                  <c:v>0.995</c:v>
                </c:pt>
                <c:pt idx="15">
                  <c:v>1</c:v>
                </c:pt>
              </c:numCache>
            </c:numRef>
          </c:val>
        </c:ser>
        <c:dLbls>
          <c:showVal val="1"/>
        </c:dLbls>
        <c:marker val="1"/>
        <c:axId val="132864256"/>
        <c:axId val="132862720"/>
      </c:lineChart>
      <c:catAx>
        <c:axId val="132843008"/>
        <c:scaling>
          <c:orientation val="minMax"/>
        </c:scaling>
        <c:axPos val="b"/>
        <c:majorGridlines/>
        <c:majorTickMark val="none"/>
        <c:tickLblPos val="nextTo"/>
        <c:crossAx val="132844544"/>
        <c:crosses val="autoZero"/>
        <c:auto val="1"/>
        <c:lblAlgn val="ctr"/>
        <c:lblOffset val="100"/>
      </c:catAx>
      <c:valAx>
        <c:axId val="1328445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2843008"/>
        <c:crosses val="autoZero"/>
        <c:crossBetween val="between"/>
      </c:valAx>
      <c:valAx>
        <c:axId val="132862720"/>
        <c:scaling>
          <c:orientation val="minMax"/>
        </c:scaling>
        <c:axPos val="r"/>
        <c:numFmt formatCode="0.00%" sourceLinked="1"/>
        <c:tickLblPos val="nextTo"/>
        <c:crossAx val="132864256"/>
        <c:crosses val="max"/>
        <c:crossBetween val="between"/>
      </c:valAx>
      <c:catAx>
        <c:axId val="132864256"/>
        <c:scaling>
          <c:orientation val="minMax"/>
        </c:scaling>
        <c:delete val="1"/>
        <c:axPos val="b"/>
        <c:tickLblPos val="nextTo"/>
        <c:crossAx val="132862720"/>
        <c:crosses val="autoZero"/>
        <c:auto val="1"/>
        <c:lblAlgn val="ctr"/>
        <c:lblOffset val="100"/>
      </c:cat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Лист9!$AG$2:$AG$7</c:f>
              <c:numCache>
                <c:formatCode>General</c:formatCode>
                <c:ptCount val="6"/>
                <c:pt idx="0">
                  <c:v>43</c:v>
                </c:pt>
                <c:pt idx="1">
                  <c:v>25</c:v>
                </c:pt>
                <c:pt idx="2">
                  <c:v>39</c:v>
                </c:pt>
                <c:pt idx="3">
                  <c:v>43</c:v>
                </c:pt>
                <c:pt idx="4">
                  <c:v>24</c:v>
                </c:pt>
                <c:pt idx="5">
                  <c:v>26</c:v>
                </c:pt>
              </c:numCache>
            </c:numRef>
          </c:val>
        </c:ser>
        <c:dLbls>
          <c:showVal val="1"/>
        </c:dLbls>
        <c:gapWidth val="75"/>
        <c:axId val="132879104"/>
        <c:axId val="132880640"/>
      </c:barChart>
      <c:catAx>
        <c:axId val="132879104"/>
        <c:scaling>
          <c:orientation val="minMax"/>
        </c:scaling>
        <c:axPos val="b"/>
        <c:majorTickMark val="none"/>
        <c:tickLblPos val="nextTo"/>
        <c:crossAx val="132880640"/>
        <c:crosses val="autoZero"/>
        <c:auto val="1"/>
        <c:lblAlgn val="ctr"/>
        <c:lblOffset val="100"/>
      </c:catAx>
      <c:valAx>
        <c:axId val="132880640"/>
        <c:scaling>
          <c:orientation val="minMax"/>
        </c:scaling>
        <c:axPos val="l"/>
        <c:numFmt formatCode="General" sourceLinked="1"/>
        <c:majorTickMark val="none"/>
        <c:tickLblPos val="nextTo"/>
        <c:crossAx val="13287910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Лист10!$T$7:$T$206</c:f>
              <c:numCache>
                <c:formatCode>0.000</c:formatCode>
                <c:ptCount val="200"/>
                <c:pt idx="0">
                  <c:v>20.705918979644775</c:v>
                </c:pt>
                <c:pt idx="1">
                  <c:v>20.555319690704344</c:v>
                </c:pt>
                <c:pt idx="2">
                  <c:v>20.011817550659181</c:v>
                </c:pt>
                <c:pt idx="3">
                  <c:v>20.479007530212403</c:v>
                </c:pt>
                <c:pt idx="4">
                  <c:v>20.200931072235107</c:v>
                </c:pt>
                <c:pt idx="5">
                  <c:v>19.785910558700561</c:v>
                </c:pt>
                <c:pt idx="6">
                  <c:v>19.992833757400511</c:v>
                </c:pt>
                <c:pt idx="7">
                  <c:v>20.195602512359621</c:v>
                </c:pt>
                <c:pt idx="8">
                  <c:v>19.887525367736817</c:v>
                </c:pt>
                <c:pt idx="9">
                  <c:v>20.060446739196777</c:v>
                </c:pt>
                <c:pt idx="10">
                  <c:v>20.30731554031372</c:v>
                </c:pt>
                <c:pt idx="11">
                  <c:v>20.77775945663452</c:v>
                </c:pt>
                <c:pt idx="12">
                  <c:v>21.7440486907959</c:v>
                </c:pt>
                <c:pt idx="13">
                  <c:v>21.486609268188477</c:v>
                </c:pt>
                <c:pt idx="14">
                  <c:v>20.585534572601318</c:v>
                </c:pt>
                <c:pt idx="15">
                  <c:v>21.813094806671142</c:v>
                </c:pt>
                <c:pt idx="16">
                  <c:v>22.529809379577635</c:v>
                </c:pt>
                <c:pt idx="17">
                  <c:v>23.375158882141115</c:v>
                </c:pt>
                <c:pt idx="18">
                  <c:v>23.435927677154542</c:v>
                </c:pt>
                <c:pt idx="19">
                  <c:v>24.25143027305603</c:v>
                </c:pt>
                <c:pt idx="20">
                  <c:v>24.664409112930297</c:v>
                </c:pt>
                <c:pt idx="21">
                  <c:v>25.332121515274046</c:v>
                </c:pt>
                <c:pt idx="22">
                  <c:v>24.862890100479127</c:v>
                </c:pt>
                <c:pt idx="23">
                  <c:v>25.210868883132935</c:v>
                </c:pt>
                <c:pt idx="24">
                  <c:v>25.702329397201538</c:v>
                </c:pt>
                <c:pt idx="25">
                  <c:v>25.556845617294311</c:v>
                </c:pt>
                <c:pt idx="26">
                  <c:v>26.03330578804016</c:v>
                </c:pt>
                <c:pt idx="27">
                  <c:v>26.225185251235963</c:v>
                </c:pt>
                <c:pt idx="28">
                  <c:v>26.452224302291871</c:v>
                </c:pt>
                <c:pt idx="29">
                  <c:v>26.129103422164917</c:v>
                </c:pt>
                <c:pt idx="30">
                  <c:v>26.934617471694946</c:v>
                </c:pt>
                <c:pt idx="31">
                  <c:v>26.627654695510863</c:v>
                </c:pt>
                <c:pt idx="32">
                  <c:v>26.550958013534547</c:v>
                </c:pt>
                <c:pt idx="33">
                  <c:v>26.463415908813477</c:v>
                </c:pt>
                <c:pt idx="34">
                  <c:v>26.019355297088623</c:v>
                </c:pt>
                <c:pt idx="35">
                  <c:v>26.049602222442626</c:v>
                </c:pt>
                <c:pt idx="36">
                  <c:v>27.223330879211424</c:v>
                </c:pt>
                <c:pt idx="37">
                  <c:v>27.417212104797365</c:v>
                </c:pt>
                <c:pt idx="38">
                  <c:v>27.411832141876221</c:v>
                </c:pt>
                <c:pt idx="39">
                  <c:v>27.356292486190796</c:v>
                </c:pt>
                <c:pt idx="40">
                  <c:v>27.555486154556277</c:v>
                </c:pt>
                <c:pt idx="41">
                  <c:v>27.750525140762328</c:v>
                </c:pt>
                <c:pt idx="42">
                  <c:v>27.801928853988649</c:v>
                </c:pt>
                <c:pt idx="43">
                  <c:v>27.481967496871949</c:v>
                </c:pt>
                <c:pt idx="44">
                  <c:v>27.151160955429077</c:v>
                </c:pt>
                <c:pt idx="45">
                  <c:v>27.581778717041018</c:v>
                </c:pt>
                <c:pt idx="46">
                  <c:v>27.501550579071044</c:v>
                </c:pt>
                <c:pt idx="47">
                  <c:v>27.064804172515871</c:v>
                </c:pt>
                <c:pt idx="48">
                  <c:v>27.469575691223145</c:v>
                </c:pt>
                <c:pt idx="49">
                  <c:v>27.150618553161621</c:v>
                </c:pt>
                <c:pt idx="50">
                  <c:v>27.383292865753177</c:v>
                </c:pt>
                <c:pt idx="51">
                  <c:v>27.479022884368895</c:v>
                </c:pt>
                <c:pt idx="52">
                  <c:v>27.188541507720949</c:v>
                </c:pt>
                <c:pt idx="53">
                  <c:v>26.88721423149109</c:v>
                </c:pt>
                <c:pt idx="54">
                  <c:v>27.183363199234009</c:v>
                </c:pt>
                <c:pt idx="55">
                  <c:v>27.234245967864993</c:v>
                </c:pt>
                <c:pt idx="56">
                  <c:v>27.280973815917967</c:v>
                </c:pt>
                <c:pt idx="57">
                  <c:v>27.816856241226198</c:v>
                </c:pt>
                <c:pt idx="58">
                  <c:v>28.215794134140015</c:v>
                </c:pt>
                <c:pt idx="59">
                  <c:v>28.369465827941895</c:v>
                </c:pt>
                <c:pt idx="60">
                  <c:v>28.166619014739993</c:v>
                </c:pt>
                <c:pt idx="61">
                  <c:v>28.938079738616942</c:v>
                </c:pt>
                <c:pt idx="62">
                  <c:v>28.118601417541505</c:v>
                </c:pt>
                <c:pt idx="63">
                  <c:v>29.093010950088498</c:v>
                </c:pt>
                <c:pt idx="64">
                  <c:v>30.196055173873901</c:v>
                </c:pt>
                <c:pt idx="65">
                  <c:v>31.381729316711429</c:v>
                </c:pt>
                <c:pt idx="66">
                  <c:v>31.454926395416258</c:v>
                </c:pt>
                <c:pt idx="67">
                  <c:v>31.258389806747438</c:v>
                </c:pt>
                <c:pt idx="68">
                  <c:v>31.316586542129514</c:v>
                </c:pt>
                <c:pt idx="69">
                  <c:v>31.737838983535767</c:v>
                </c:pt>
                <c:pt idx="70">
                  <c:v>31.435362768173221</c:v>
                </c:pt>
                <c:pt idx="71">
                  <c:v>31.474404478073119</c:v>
                </c:pt>
                <c:pt idx="72">
                  <c:v>31.656927919387819</c:v>
                </c:pt>
                <c:pt idx="73">
                  <c:v>31.7269745349884</c:v>
                </c:pt>
                <c:pt idx="74">
                  <c:v>32.425656080245972</c:v>
                </c:pt>
                <c:pt idx="75">
                  <c:v>31.941388082504275</c:v>
                </c:pt>
                <c:pt idx="76">
                  <c:v>32.008751535415648</c:v>
                </c:pt>
                <c:pt idx="77">
                  <c:v>32.571960544586183</c:v>
                </c:pt>
                <c:pt idx="78">
                  <c:v>32.991534042358396</c:v>
                </c:pt>
                <c:pt idx="79">
                  <c:v>33.039742469787598</c:v>
                </c:pt>
                <c:pt idx="80">
                  <c:v>33.231432628631595</c:v>
                </c:pt>
                <c:pt idx="81">
                  <c:v>33.397430562973028</c:v>
                </c:pt>
                <c:pt idx="82">
                  <c:v>33.339699602127077</c:v>
                </c:pt>
                <c:pt idx="83">
                  <c:v>34.036702203750608</c:v>
                </c:pt>
                <c:pt idx="84">
                  <c:v>34.831181287765503</c:v>
                </c:pt>
                <c:pt idx="85">
                  <c:v>34.973869514465335</c:v>
                </c:pt>
                <c:pt idx="86">
                  <c:v>35.105711841583258</c:v>
                </c:pt>
                <c:pt idx="87">
                  <c:v>34.998978948593141</c:v>
                </c:pt>
                <c:pt idx="88">
                  <c:v>34.881400632858274</c:v>
                </c:pt>
                <c:pt idx="89">
                  <c:v>35.197190284729004</c:v>
                </c:pt>
                <c:pt idx="90">
                  <c:v>34.789251041412356</c:v>
                </c:pt>
                <c:pt idx="91">
                  <c:v>34.22282972335816</c:v>
                </c:pt>
                <c:pt idx="92">
                  <c:v>35.065469360351564</c:v>
                </c:pt>
                <c:pt idx="93">
                  <c:v>34.264473724365232</c:v>
                </c:pt>
                <c:pt idx="94">
                  <c:v>34.592113018035889</c:v>
                </c:pt>
                <c:pt idx="95">
                  <c:v>34.307275485992434</c:v>
                </c:pt>
                <c:pt idx="96">
                  <c:v>34.972278022766119</c:v>
                </c:pt>
                <c:pt idx="97">
                  <c:v>35.126434898376466</c:v>
                </c:pt>
                <c:pt idx="98">
                  <c:v>36.143647480010983</c:v>
                </c:pt>
                <c:pt idx="99">
                  <c:v>36.41559362411499</c:v>
                </c:pt>
                <c:pt idx="100">
                  <c:v>35.050595474243167</c:v>
                </c:pt>
                <c:pt idx="101">
                  <c:v>35.541962051391607</c:v>
                </c:pt>
                <c:pt idx="102">
                  <c:v>36.357230281829835</c:v>
                </c:pt>
                <c:pt idx="103">
                  <c:v>36.68319110870361</c:v>
                </c:pt>
                <c:pt idx="104">
                  <c:v>36.483458995819092</c:v>
                </c:pt>
                <c:pt idx="105">
                  <c:v>36.559998226165774</c:v>
                </c:pt>
                <c:pt idx="106">
                  <c:v>36.992902183532721</c:v>
                </c:pt>
                <c:pt idx="107">
                  <c:v>37.274015045166017</c:v>
                </c:pt>
                <c:pt idx="108">
                  <c:v>36.918183612823483</c:v>
                </c:pt>
                <c:pt idx="109">
                  <c:v>37.449875831604004</c:v>
                </c:pt>
                <c:pt idx="110">
                  <c:v>37.344623279571536</c:v>
                </c:pt>
                <c:pt idx="111">
                  <c:v>37.728525543212896</c:v>
                </c:pt>
                <c:pt idx="112">
                  <c:v>38.608272647857667</c:v>
                </c:pt>
                <c:pt idx="113">
                  <c:v>39.609963941574094</c:v>
                </c:pt>
                <c:pt idx="114">
                  <c:v>39.607500314712524</c:v>
                </c:pt>
                <c:pt idx="115">
                  <c:v>40.748518657684329</c:v>
                </c:pt>
                <c:pt idx="116">
                  <c:v>40.480162048339849</c:v>
                </c:pt>
                <c:pt idx="117">
                  <c:v>41.294435119628908</c:v>
                </c:pt>
                <c:pt idx="118">
                  <c:v>41.112709331512448</c:v>
                </c:pt>
                <c:pt idx="119">
                  <c:v>41.279192447662354</c:v>
                </c:pt>
                <c:pt idx="120">
                  <c:v>41.567619514465335</c:v>
                </c:pt>
                <c:pt idx="121">
                  <c:v>41.219102287292486</c:v>
                </c:pt>
                <c:pt idx="122">
                  <c:v>41.8597393989563</c:v>
                </c:pt>
                <c:pt idx="123">
                  <c:v>42.129011678695676</c:v>
                </c:pt>
                <c:pt idx="124">
                  <c:v>42.887438058853149</c:v>
                </c:pt>
                <c:pt idx="125">
                  <c:v>42.774499368667605</c:v>
                </c:pt>
                <c:pt idx="126">
                  <c:v>42.916294240951544</c:v>
                </c:pt>
                <c:pt idx="127">
                  <c:v>42.655565595626832</c:v>
                </c:pt>
                <c:pt idx="128">
                  <c:v>42.079258012771604</c:v>
                </c:pt>
                <c:pt idx="129">
                  <c:v>43.646432161331177</c:v>
                </c:pt>
                <c:pt idx="130">
                  <c:v>43.694604825973514</c:v>
                </c:pt>
                <c:pt idx="131">
                  <c:v>43.379568243026739</c:v>
                </c:pt>
                <c:pt idx="132">
                  <c:v>44.412740564346315</c:v>
                </c:pt>
                <c:pt idx="133">
                  <c:v>43.935067224502561</c:v>
                </c:pt>
                <c:pt idx="134">
                  <c:v>43.95323920249939</c:v>
                </c:pt>
                <c:pt idx="135">
                  <c:v>44.093355131149295</c:v>
                </c:pt>
                <c:pt idx="136">
                  <c:v>45.09652676582337</c:v>
                </c:pt>
                <c:pt idx="137">
                  <c:v>44.987221574783327</c:v>
                </c:pt>
                <c:pt idx="138">
                  <c:v>45.006551313400266</c:v>
                </c:pt>
                <c:pt idx="139">
                  <c:v>44.749456167221069</c:v>
                </c:pt>
                <c:pt idx="140">
                  <c:v>44.988206338882449</c:v>
                </c:pt>
                <c:pt idx="141">
                  <c:v>44.419212961196905</c:v>
                </c:pt>
                <c:pt idx="142">
                  <c:v>44.360911941528322</c:v>
                </c:pt>
                <c:pt idx="143">
                  <c:v>45.276918458938596</c:v>
                </c:pt>
                <c:pt idx="144">
                  <c:v>44.836406707763672</c:v>
                </c:pt>
                <c:pt idx="145">
                  <c:v>44.744103622436526</c:v>
                </c:pt>
                <c:pt idx="146">
                  <c:v>45.773744487762457</c:v>
                </c:pt>
                <c:pt idx="147">
                  <c:v>46.432020521163942</c:v>
                </c:pt>
                <c:pt idx="148">
                  <c:v>46.313871431350705</c:v>
                </c:pt>
                <c:pt idx="149">
                  <c:v>46.824357509613037</c:v>
                </c:pt>
                <c:pt idx="150">
                  <c:v>47.19789905548096</c:v>
                </c:pt>
                <c:pt idx="151">
                  <c:v>47.45896401405335</c:v>
                </c:pt>
                <c:pt idx="152">
                  <c:v>47.36351046562195</c:v>
                </c:pt>
                <c:pt idx="153">
                  <c:v>47.976785469055173</c:v>
                </c:pt>
                <c:pt idx="154">
                  <c:v>47.866331577301025</c:v>
                </c:pt>
                <c:pt idx="155">
                  <c:v>47.900984716415408</c:v>
                </c:pt>
                <c:pt idx="156">
                  <c:v>47.690371179580694</c:v>
                </c:pt>
                <c:pt idx="157">
                  <c:v>47.710023736953737</c:v>
                </c:pt>
                <c:pt idx="158">
                  <c:v>47.858311223983762</c:v>
                </c:pt>
                <c:pt idx="159">
                  <c:v>48.394122123718262</c:v>
                </c:pt>
                <c:pt idx="160">
                  <c:v>49.160198879241946</c:v>
                </c:pt>
                <c:pt idx="161">
                  <c:v>49.915429973602294</c:v>
                </c:pt>
                <c:pt idx="162">
                  <c:v>51.314142799377443</c:v>
                </c:pt>
                <c:pt idx="163">
                  <c:v>51.187163400650029</c:v>
                </c:pt>
                <c:pt idx="164">
                  <c:v>51.423239469528198</c:v>
                </c:pt>
                <c:pt idx="165">
                  <c:v>50.796106290817264</c:v>
                </c:pt>
                <c:pt idx="166">
                  <c:v>51.282761240005492</c:v>
                </c:pt>
                <c:pt idx="167">
                  <c:v>51.499682283401491</c:v>
                </c:pt>
                <c:pt idx="168">
                  <c:v>51.041649389266972</c:v>
                </c:pt>
                <c:pt idx="169">
                  <c:v>51.079461812973022</c:v>
                </c:pt>
                <c:pt idx="170">
                  <c:v>51.473638963699344</c:v>
                </c:pt>
                <c:pt idx="171">
                  <c:v>52.496451282501219</c:v>
                </c:pt>
                <c:pt idx="172">
                  <c:v>53.008417701721193</c:v>
                </c:pt>
                <c:pt idx="173">
                  <c:v>52.281808662414555</c:v>
                </c:pt>
                <c:pt idx="174">
                  <c:v>53.04435396194458</c:v>
                </c:pt>
                <c:pt idx="175">
                  <c:v>53.450381231307986</c:v>
                </c:pt>
                <c:pt idx="176">
                  <c:v>53.071827554702757</c:v>
                </c:pt>
                <c:pt idx="177">
                  <c:v>53.315217828750612</c:v>
                </c:pt>
                <c:pt idx="178">
                  <c:v>53.054453420639042</c:v>
                </c:pt>
                <c:pt idx="179">
                  <c:v>53.282843351364136</c:v>
                </c:pt>
                <c:pt idx="180">
                  <c:v>52.905447435379031</c:v>
                </c:pt>
                <c:pt idx="181">
                  <c:v>52.946893358230589</c:v>
                </c:pt>
                <c:pt idx="182">
                  <c:v>53.085815763473512</c:v>
                </c:pt>
                <c:pt idx="183">
                  <c:v>53.979471969604496</c:v>
                </c:pt>
                <c:pt idx="184">
                  <c:v>54.868973255157471</c:v>
                </c:pt>
                <c:pt idx="185">
                  <c:v>54.247628879547122</c:v>
                </c:pt>
                <c:pt idx="186">
                  <c:v>52.989340209960936</c:v>
                </c:pt>
                <c:pt idx="187">
                  <c:v>52.48578510284424</c:v>
                </c:pt>
                <c:pt idx="188">
                  <c:v>53.625711727142338</c:v>
                </c:pt>
                <c:pt idx="189">
                  <c:v>53.239945888519287</c:v>
                </c:pt>
                <c:pt idx="190">
                  <c:v>54.482814979553225</c:v>
                </c:pt>
                <c:pt idx="191">
                  <c:v>54.323160552978521</c:v>
                </c:pt>
                <c:pt idx="192">
                  <c:v>54.918239688873292</c:v>
                </c:pt>
                <c:pt idx="193">
                  <c:v>54.376374530792241</c:v>
                </c:pt>
                <c:pt idx="194">
                  <c:v>54.79234504699707</c:v>
                </c:pt>
                <c:pt idx="195">
                  <c:v>55.43858189582825</c:v>
                </c:pt>
                <c:pt idx="196">
                  <c:v>55.339552307128912</c:v>
                </c:pt>
                <c:pt idx="197">
                  <c:v>56.103578424453737</c:v>
                </c:pt>
                <c:pt idx="198">
                  <c:v>57.489548254013066</c:v>
                </c:pt>
                <c:pt idx="199">
                  <c:v>57.497462272644043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Лист10!$U$7:$U$206</c:f>
              <c:numCache>
                <c:formatCode>0.000</c:formatCode>
                <c:ptCount val="200"/>
                <c:pt idx="0">
                  <c:v>19.370969486236572</c:v>
                </c:pt>
                <c:pt idx="1">
                  <c:v>19.629462385177611</c:v>
                </c:pt>
                <c:pt idx="2">
                  <c:v>20.016589975357057</c:v>
                </c:pt>
                <c:pt idx="3">
                  <c:v>20.001194286346436</c:v>
                </c:pt>
                <c:pt idx="4">
                  <c:v>19.888168334960937</c:v>
                </c:pt>
                <c:pt idx="5">
                  <c:v>19.490561914443969</c:v>
                </c:pt>
                <c:pt idx="6">
                  <c:v>18.449319982528685</c:v>
                </c:pt>
                <c:pt idx="7">
                  <c:v>19.466400718688966</c:v>
                </c:pt>
                <c:pt idx="8">
                  <c:v>20.472635555267335</c:v>
                </c:pt>
                <c:pt idx="9">
                  <c:v>21.107505321502686</c:v>
                </c:pt>
                <c:pt idx="10">
                  <c:v>21.864319038391113</c:v>
                </c:pt>
                <c:pt idx="11">
                  <c:v>21.749767684936522</c:v>
                </c:pt>
                <c:pt idx="12">
                  <c:v>21.232692813873292</c:v>
                </c:pt>
                <c:pt idx="13">
                  <c:v>20.970351505279542</c:v>
                </c:pt>
                <c:pt idx="14">
                  <c:v>21.351491928100586</c:v>
                </c:pt>
                <c:pt idx="15">
                  <c:v>21.339729738235473</c:v>
                </c:pt>
                <c:pt idx="16">
                  <c:v>22.191023015975951</c:v>
                </c:pt>
                <c:pt idx="17">
                  <c:v>21.905371999740602</c:v>
                </c:pt>
                <c:pt idx="18">
                  <c:v>22.241664934158326</c:v>
                </c:pt>
                <c:pt idx="19">
                  <c:v>22.573803424835205</c:v>
                </c:pt>
                <c:pt idx="20">
                  <c:v>22.105987739562988</c:v>
                </c:pt>
                <c:pt idx="21">
                  <c:v>22.368438148498534</c:v>
                </c:pt>
                <c:pt idx="22">
                  <c:v>22.385622119903566</c:v>
                </c:pt>
                <c:pt idx="23">
                  <c:v>22.664230871200562</c:v>
                </c:pt>
                <c:pt idx="24">
                  <c:v>23.299204111099243</c:v>
                </c:pt>
                <c:pt idx="25">
                  <c:v>24.297233295440673</c:v>
                </c:pt>
                <c:pt idx="26">
                  <c:v>23.784416580200194</c:v>
                </c:pt>
                <c:pt idx="27">
                  <c:v>24.680661058425905</c:v>
                </c:pt>
                <c:pt idx="28">
                  <c:v>24.785633611679078</c:v>
                </c:pt>
                <c:pt idx="29">
                  <c:v>25.120872497558594</c:v>
                </c:pt>
                <c:pt idx="30">
                  <c:v>25.350325298309325</c:v>
                </c:pt>
                <c:pt idx="31">
                  <c:v>25.436142826080321</c:v>
                </c:pt>
                <c:pt idx="32">
                  <c:v>25.150595283508302</c:v>
                </c:pt>
                <c:pt idx="33">
                  <c:v>24.916679191589356</c:v>
                </c:pt>
                <c:pt idx="34">
                  <c:v>25.413029193878174</c:v>
                </c:pt>
                <c:pt idx="35">
                  <c:v>26.164112997055053</c:v>
                </c:pt>
                <c:pt idx="36">
                  <c:v>26.778252267837523</c:v>
                </c:pt>
                <c:pt idx="37">
                  <c:v>27.279914712905885</c:v>
                </c:pt>
                <c:pt idx="38">
                  <c:v>27.144632863998414</c:v>
                </c:pt>
                <c:pt idx="39">
                  <c:v>26.498505353927612</c:v>
                </c:pt>
                <c:pt idx="40">
                  <c:v>25.848223161697391</c:v>
                </c:pt>
                <c:pt idx="41">
                  <c:v>25.819884920120238</c:v>
                </c:pt>
                <c:pt idx="42">
                  <c:v>25.287391996383668</c:v>
                </c:pt>
                <c:pt idx="43">
                  <c:v>25.244053411483765</c:v>
                </c:pt>
                <c:pt idx="44">
                  <c:v>26.094928979873657</c:v>
                </c:pt>
                <c:pt idx="45">
                  <c:v>26.934958887100223</c:v>
                </c:pt>
                <c:pt idx="46">
                  <c:v>26.942777776718138</c:v>
                </c:pt>
                <c:pt idx="47">
                  <c:v>27.705330467224123</c:v>
                </c:pt>
                <c:pt idx="48">
                  <c:v>28.4637282371521</c:v>
                </c:pt>
                <c:pt idx="49">
                  <c:v>28.085181713104248</c:v>
                </c:pt>
                <c:pt idx="50">
                  <c:v>27.695789527893069</c:v>
                </c:pt>
                <c:pt idx="51">
                  <c:v>27.435032272338866</c:v>
                </c:pt>
                <c:pt idx="52">
                  <c:v>27.163429355621339</c:v>
                </c:pt>
                <c:pt idx="53">
                  <c:v>27.020461368560792</c:v>
                </c:pt>
                <c:pt idx="54">
                  <c:v>28.132226943969727</c:v>
                </c:pt>
                <c:pt idx="55">
                  <c:v>27.841469001770022</c:v>
                </c:pt>
                <c:pt idx="56">
                  <c:v>28.305444622039794</c:v>
                </c:pt>
                <c:pt idx="57">
                  <c:v>27.632475948333742</c:v>
                </c:pt>
                <c:pt idx="58">
                  <c:v>28.347030448913575</c:v>
                </c:pt>
                <c:pt idx="59">
                  <c:v>29.221538782119751</c:v>
                </c:pt>
                <c:pt idx="60">
                  <c:v>29.350780439376834</c:v>
                </c:pt>
                <c:pt idx="61">
                  <c:v>30.343078041076659</c:v>
                </c:pt>
                <c:pt idx="62">
                  <c:v>31.831220722198488</c:v>
                </c:pt>
                <c:pt idx="63">
                  <c:v>31.941307592391965</c:v>
                </c:pt>
                <c:pt idx="64">
                  <c:v>31.41444993019104</c:v>
                </c:pt>
                <c:pt idx="65">
                  <c:v>31.775115680694583</c:v>
                </c:pt>
                <c:pt idx="66">
                  <c:v>32.264416122436522</c:v>
                </c:pt>
                <c:pt idx="67">
                  <c:v>32.977291679382326</c:v>
                </c:pt>
                <c:pt idx="68">
                  <c:v>32.686012554168698</c:v>
                </c:pt>
                <c:pt idx="69">
                  <c:v>33.016677379608154</c:v>
                </c:pt>
                <c:pt idx="70">
                  <c:v>32.077608299255374</c:v>
                </c:pt>
                <c:pt idx="71">
                  <c:v>33.267174386978148</c:v>
                </c:pt>
                <c:pt idx="72">
                  <c:v>34.01620707511902</c:v>
                </c:pt>
                <c:pt idx="73">
                  <c:v>34.893874692916867</c:v>
                </c:pt>
                <c:pt idx="74">
                  <c:v>34.893486261367798</c:v>
                </c:pt>
                <c:pt idx="75">
                  <c:v>34.521732759475711</c:v>
                </c:pt>
                <c:pt idx="76">
                  <c:v>33.873554372787474</c:v>
                </c:pt>
                <c:pt idx="77">
                  <c:v>33.854010915756227</c:v>
                </c:pt>
                <c:pt idx="78">
                  <c:v>34.323621797561643</c:v>
                </c:pt>
                <c:pt idx="79">
                  <c:v>34.054657220840454</c:v>
                </c:pt>
                <c:pt idx="80">
                  <c:v>34.774846982955935</c:v>
                </c:pt>
                <c:pt idx="81">
                  <c:v>34.858092451095587</c:v>
                </c:pt>
                <c:pt idx="82">
                  <c:v>35.063281869888307</c:v>
                </c:pt>
                <c:pt idx="83">
                  <c:v>35.264316606521604</c:v>
                </c:pt>
                <c:pt idx="84">
                  <c:v>35.22008490562439</c:v>
                </c:pt>
                <c:pt idx="85">
                  <c:v>36.335807037353518</c:v>
                </c:pt>
                <c:pt idx="86">
                  <c:v>36.706262493133551</c:v>
                </c:pt>
                <c:pt idx="87">
                  <c:v>36.838142490386964</c:v>
                </c:pt>
                <c:pt idx="88">
                  <c:v>36.200288581848142</c:v>
                </c:pt>
                <c:pt idx="89">
                  <c:v>36.051589012145996</c:v>
                </c:pt>
                <c:pt idx="90">
                  <c:v>35.26594514846802</c:v>
                </c:pt>
                <c:pt idx="91">
                  <c:v>35.735034847259527</c:v>
                </c:pt>
                <c:pt idx="92">
                  <c:v>36.567180252075197</c:v>
                </c:pt>
                <c:pt idx="93">
                  <c:v>37.755690622329709</c:v>
                </c:pt>
                <c:pt idx="94">
                  <c:v>37.338414907455444</c:v>
                </c:pt>
                <c:pt idx="95">
                  <c:v>37.777503919601443</c:v>
                </c:pt>
                <c:pt idx="96">
                  <c:v>38.345227861404425</c:v>
                </c:pt>
                <c:pt idx="97">
                  <c:v>38.534895753860475</c:v>
                </c:pt>
                <c:pt idx="98">
                  <c:v>39.025142240524289</c:v>
                </c:pt>
                <c:pt idx="99">
                  <c:v>40.270122289657593</c:v>
                </c:pt>
                <c:pt idx="100">
                  <c:v>40.878158044815066</c:v>
                </c:pt>
                <c:pt idx="101">
                  <c:v>40.373716974258429</c:v>
                </c:pt>
                <c:pt idx="102">
                  <c:v>41.232331609725954</c:v>
                </c:pt>
                <c:pt idx="103">
                  <c:v>40.954001951217649</c:v>
                </c:pt>
                <c:pt idx="104">
                  <c:v>40.797616243362427</c:v>
                </c:pt>
                <c:pt idx="105">
                  <c:v>40.637075853347781</c:v>
                </c:pt>
                <c:pt idx="106">
                  <c:v>40.598479413986212</c:v>
                </c:pt>
                <c:pt idx="107">
                  <c:v>40.922938680648805</c:v>
                </c:pt>
                <c:pt idx="108">
                  <c:v>40.767710733413693</c:v>
                </c:pt>
                <c:pt idx="109">
                  <c:v>41.475538730621338</c:v>
                </c:pt>
                <c:pt idx="110">
                  <c:v>41.906941604614261</c:v>
                </c:pt>
                <c:pt idx="111">
                  <c:v>41.896666908264166</c:v>
                </c:pt>
                <c:pt idx="112">
                  <c:v>42.38223752975464</c:v>
                </c:pt>
                <c:pt idx="113">
                  <c:v>42.356962490081784</c:v>
                </c:pt>
                <c:pt idx="114">
                  <c:v>42.194743156433105</c:v>
                </c:pt>
                <c:pt idx="115">
                  <c:v>42.287257385253909</c:v>
                </c:pt>
                <c:pt idx="116">
                  <c:v>41.742827320098883</c:v>
                </c:pt>
                <c:pt idx="117">
                  <c:v>41.953131055831911</c:v>
                </c:pt>
                <c:pt idx="118">
                  <c:v>41.292069482803342</c:v>
                </c:pt>
                <c:pt idx="119">
                  <c:v>42.228484630584717</c:v>
                </c:pt>
                <c:pt idx="120">
                  <c:v>43.419633102416995</c:v>
                </c:pt>
                <c:pt idx="121">
                  <c:v>43.473837280273443</c:v>
                </c:pt>
                <c:pt idx="122">
                  <c:v>43.915564632415773</c:v>
                </c:pt>
                <c:pt idx="123">
                  <c:v>44.087558078765866</c:v>
                </c:pt>
                <c:pt idx="124">
                  <c:v>43.084597587585449</c:v>
                </c:pt>
                <c:pt idx="125">
                  <c:v>42.944693040847781</c:v>
                </c:pt>
                <c:pt idx="126">
                  <c:v>43.80063357353211</c:v>
                </c:pt>
                <c:pt idx="127">
                  <c:v>43.778518056869508</c:v>
                </c:pt>
                <c:pt idx="128">
                  <c:v>44.119458246231076</c:v>
                </c:pt>
                <c:pt idx="129">
                  <c:v>44.847921848297119</c:v>
                </c:pt>
                <c:pt idx="130">
                  <c:v>45.205020141601565</c:v>
                </c:pt>
                <c:pt idx="131">
                  <c:v>45.785693788528448</c:v>
                </c:pt>
                <c:pt idx="132">
                  <c:v>46.862212514877321</c:v>
                </c:pt>
                <c:pt idx="133">
                  <c:v>47.560675430297849</c:v>
                </c:pt>
                <c:pt idx="134">
                  <c:v>47.489404201507568</c:v>
                </c:pt>
                <c:pt idx="135">
                  <c:v>47.67286653518677</c:v>
                </c:pt>
                <c:pt idx="136">
                  <c:v>47.219384574890142</c:v>
                </c:pt>
                <c:pt idx="137">
                  <c:v>46.95032367706299</c:v>
                </c:pt>
                <c:pt idx="138">
                  <c:v>47.177108097076413</c:v>
                </c:pt>
                <c:pt idx="139">
                  <c:v>48.032527685165405</c:v>
                </c:pt>
                <c:pt idx="140">
                  <c:v>48.111522150039676</c:v>
                </c:pt>
                <c:pt idx="141">
                  <c:v>48.819151544570929</c:v>
                </c:pt>
                <c:pt idx="142">
                  <c:v>48.515935277938844</c:v>
                </c:pt>
                <c:pt idx="143">
                  <c:v>48.474143552780149</c:v>
                </c:pt>
                <c:pt idx="144">
                  <c:v>49.42150616645813</c:v>
                </c:pt>
                <c:pt idx="145">
                  <c:v>49.731924486160281</c:v>
                </c:pt>
                <c:pt idx="146">
                  <c:v>50.164286756515509</c:v>
                </c:pt>
                <c:pt idx="147">
                  <c:v>51.092494583129884</c:v>
                </c:pt>
                <c:pt idx="148">
                  <c:v>51.775435733795163</c:v>
                </c:pt>
                <c:pt idx="149">
                  <c:v>51.688642978668213</c:v>
                </c:pt>
                <c:pt idx="150">
                  <c:v>52.300797653198245</c:v>
                </c:pt>
                <c:pt idx="151">
                  <c:v>52.300475502014166</c:v>
                </c:pt>
                <c:pt idx="152">
                  <c:v>52.030419445037843</c:v>
                </c:pt>
                <c:pt idx="153">
                  <c:v>51.749517726898191</c:v>
                </c:pt>
                <c:pt idx="154">
                  <c:v>51.331671714782715</c:v>
                </c:pt>
                <c:pt idx="155">
                  <c:v>51.168559265136722</c:v>
                </c:pt>
                <c:pt idx="156">
                  <c:v>52.868502521514898</c:v>
                </c:pt>
                <c:pt idx="157">
                  <c:v>52.924810504913331</c:v>
                </c:pt>
                <c:pt idx="158">
                  <c:v>53.37533264160156</c:v>
                </c:pt>
                <c:pt idx="159">
                  <c:v>53.682219505310059</c:v>
                </c:pt>
                <c:pt idx="160">
                  <c:v>53.617741775512698</c:v>
                </c:pt>
                <c:pt idx="161">
                  <c:v>53.175207519531249</c:v>
                </c:pt>
                <c:pt idx="162">
                  <c:v>52.96293935775757</c:v>
                </c:pt>
                <c:pt idx="163">
                  <c:v>52.435092258453373</c:v>
                </c:pt>
                <c:pt idx="164">
                  <c:v>52.77030086517334</c:v>
                </c:pt>
                <c:pt idx="165">
                  <c:v>53.366934251785281</c:v>
                </c:pt>
                <c:pt idx="166">
                  <c:v>53.952721738815306</c:v>
                </c:pt>
                <c:pt idx="167">
                  <c:v>54.401564931869508</c:v>
                </c:pt>
                <c:pt idx="168">
                  <c:v>54.972352075576786</c:v>
                </c:pt>
                <c:pt idx="169">
                  <c:v>54.538984537124634</c:v>
                </c:pt>
                <c:pt idx="170">
                  <c:v>55.727560949325564</c:v>
                </c:pt>
                <c:pt idx="171">
                  <c:v>56.279193067550658</c:v>
                </c:pt>
                <c:pt idx="172">
                  <c:v>56.851137971878053</c:v>
                </c:pt>
                <c:pt idx="173">
                  <c:v>56.286138820648198</c:v>
                </c:pt>
                <c:pt idx="174">
                  <c:v>55.944715023040771</c:v>
                </c:pt>
                <c:pt idx="175">
                  <c:v>56.231925916671756</c:v>
                </c:pt>
                <c:pt idx="176">
                  <c:v>56.21139302253723</c:v>
                </c:pt>
                <c:pt idx="177">
                  <c:v>56.553915834426881</c:v>
                </c:pt>
                <c:pt idx="178">
                  <c:v>57.385592985153203</c:v>
                </c:pt>
                <c:pt idx="179">
                  <c:v>57.345905303955078</c:v>
                </c:pt>
                <c:pt idx="180">
                  <c:v>57.669273090362552</c:v>
                </c:pt>
                <c:pt idx="181">
                  <c:v>58.247374439239501</c:v>
                </c:pt>
                <c:pt idx="182">
                  <c:v>57.954110717773439</c:v>
                </c:pt>
                <c:pt idx="183">
                  <c:v>58.884422349929814</c:v>
                </c:pt>
                <c:pt idx="184">
                  <c:v>58.943368673324585</c:v>
                </c:pt>
                <c:pt idx="185">
                  <c:v>59.491469335556033</c:v>
                </c:pt>
                <c:pt idx="186">
                  <c:v>59.300994539260863</c:v>
                </c:pt>
                <c:pt idx="187">
                  <c:v>59.466884469985963</c:v>
                </c:pt>
                <c:pt idx="188">
                  <c:v>59.761409330368046</c:v>
                </c:pt>
                <c:pt idx="189">
                  <c:v>59.974776029586792</c:v>
                </c:pt>
                <c:pt idx="190">
                  <c:v>59.683988046646121</c:v>
                </c:pt>
                <c:pt idx="191">
                  <c:v>59.515144014358526</c:v>
                </c:pt>
                <c:pt idx="192">
                  <c:v>59.709355688095094</c:v>
                </c:pt>
                <c:pt idx="193">
                  <c:v>60.164992141723637</c:v>
                </c:pt>
                <c:pt idx="194">
                  <c:v>60.875361919403076</c:v>
                </c:pt>
                <c:pt idx="195">
                  <c:v>61.809307050704959</c:v>
                </c:pt>
                <c:pt idx="196">
                  <c:v>62.239097261428839</c:v>
                </c:pt>
                <c:pt idx="197">
                  <c:v>63.290831661224367</c:v>
                </c:pt>
                <c:pt idx="198">
                  <c:v>63.572831916809086</c:v>
                </c:pt>
                <c:pt idx="199">
                  <c:v>62.609565734863281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Лист10!$V$7:$V$206</c:f>
              <c:numCache>
                <c:formatCode>0.000</c:formatCode>
                <c:ptCount val="200"/>
                <c:pt idx="0">
                  <c:v>19.399789524078368</c:v>
                </c:pt>
                <c:pt idx="1">
                  <c:v>18.928213977813719</c:v>
                </c:pt>
                <c:pt idx="2">
                  <c:v>18.64889488220215</c:v>
                </c:pt>
                <c:pt idx="3">
                  <c:v>18.498210716247559</c:v>
                </c:pt>
                <c:pt idx="4">
                  <c:v>19.571101665496826</c:v>
                </c:pt>
                <c:pt idx="5">
                  <c:v>20.272627544403075</c:v>
                </c:pt>
                <c:pt idx="6">
                  <c:v>19.837209129333495</c:v>
                </c:pt>
                <c:pt idx="7">
                  <c:v>19.789313888549806</c:v>
                </c:pt>
                <c:pt idx="8">
                  <c:v>19.604474353790284</c:v>
                </c:pt>
                <c:pt idx="9">
                  <c:v>19.408789157867432</c:v>
                </c:pt>
                <c:pt idx="10">
                  <c:v>19.208949279785156</c:v>
                </c:pt>
                <c:pt idx="11">
                  <c:v>19.631053590774535</c:v>
                </c:pt>
                <c:pt idx="12">
                  <c:v>20.181792593002321</c:v>
                </c:pt>
                <c:pt idx="13">
                  <c:v>19.588896322250367</c:v>
                </c:pt>
                <c:pt idx="14">
                  <c:v>19.624634981155396</c:v>
                </c:pt>
                <c:pt idx="15">
                  <c:v>19.477584314346313</c:v>
                </c:pt>
                <c:pt idx="16">
                  <c:v>20.060799741744994</c:v>
                </c:pt>
                <c:pt idx="17">
                  <c:v>20.633169746398927</c:v>
                </c:pt>
                <c:pt idx="18">
                  <c:v>21.068595218658448</c:v>
                </c:pt>
                <c:pt idx="19">
                  <c:v>21.132655620574951</c:v>
                </c:pt>
                <c:pt idx="20">
                  <c:v>20.685870361328124</c:v>
                </c:pt>
                <c:pt idx="21">
                  <c:v>20.469351196289061</c:v>
                </c:pt>
                <c:pt idx="22">
                  <c:v>20.273144817352296</c:v>
                </c:pt>
                <c:pt idx="23">
                  <c:v>20.807204771041871</c:v>
                </c:pt>
                <c:pt idx="24">
                  <c:v>21.095998048782349</c:v>
                </c:pt>
                <c:pt idx="25">
                  <c:v>21.380636644363403</c:v>
                </c:pt>
                <c:pt idx="26">
                  <c:v>21.395541572570799</c:v>
                </c:pt>
                <c:pt idx="27">
                  <c:v>21.165179824829103</c:v>
                </c:pt>
                <c:pt idx="28">
                  <c:v>20.743186759948731</c:v>
                </c:pt>
                <c:pt idx="29">
                  <c:v>21.20871639251709</c:v>
                </c:pt>
                <c:pt idx="30">
                  <c:v>21.037301731109618</c:v>
                </c:pt>
                <c:pt idx="31">
                  <c:v>21.728943252563475</c:v>
                </c:pt>
                <c:pt idx="32">
                  <c:v>22.542528247833253</c:v>
                </c:pt>
                <c:pt idx="33">
                  <c:v>22.351958560943604</c:v>
                </c:pt>
                <c:pt idx="34">
                  <c:v>23.283332824707031</c:v>
                </c:pt>
                <c:pt idx="35">
                  <c:v>24.077762794494628</c:v>
                </c:pt>
                <c:pt idx="36">
                  <c:v>23.89250555038452</c:v>
                </c:pt>
                <c:pt idx="37">
                  <c:v>23.570304489135744</c:v>
                </c:pt>
                <c:pt idx="38">
                  <c:v>23.471678066253663</c:v>
                </c:pt>
                <c:pt idx="39">
                  <c:v>23.501687049865723</c:v>
                </c:pt>
                <c:pt idx="40">
                  <c:v>23.527540874481204</c:v>
                </c:pt>
                <c:pt idx="41">
                  <c:v>23.972237014770506</c:v>
                </c:pt>
                <c:pt idx="42">
                  <c:v>24.279988384246828</c:v>
                </c:pt>
                <c:pt idx="43">
                  <c:v>24.342473793029786</c:v>
                </c:pt>
                <c:pt idx="44">
                  <c:v>24.768014430999756</c:v>
                </c:pt>
                <c:pt idx="45">
                  <c:v>25.448288631439212</c:v>
                </c:pt>
                <c:pt idx="46">
                  <c:v>25.257197761535643</c:v>
                </c:pt>
                <c:pt idx="47">
                  <c:v>26.289682245254518</c:v>
                </c:pt>
                <c:pt idx="48">
                  <c:v>25.950801420211793</c:v>
                </c:pt>
                <c:pt idx="49">
                  <c:v>26.601075172424316</c:v>
                </c:pt>
                <c:pt idx="50">
                  <c:v>26.512773227691653</c:v>
                </c:pt>
                <c:pt idx="51">
                  <c:v>26.780836009979247</c:v>
                </c:pt>
                <c:pt idx="52">
                  <c:v>26.67753372192383</c:v>
                </c:pt>
                <c:pt idx="53">
                  <c:v>26.937287139892579</c:v>
                </c:pt>
                <c:pt idx="54">
                  <c:v>26.889297008514404</c:v>
                </c:pt>
                <c:pt idx="55">
                  <c:v>26.963250827789309</c:v>
                </c:pt>
                <c:pt idx="56">
                  <c:v>27.400260353088377</c:v>
                </c:pt>
                <c:pt idx="57">
                  <c:v>27.72479329109192</c:v>
                </c:pt>
                <c:pt idx="58">
                  <c:v>28.177960920333863</c:v>
                </c:pt>
                <c:pt idx="59">
                  <c:v>28.728605031967163</c:v>
                </c:pt>
                <c:pt idx="60">
                  <c:v>28.901193094253543</c:v>
                </c:pt>
                <c:pt idx="61">
                  <c:v>29.569626712799071</c:v>
                </c:pt>
                <c:pt idx="62">
                  <c:v>30.09442481994629</c:v>
                </c:pt>
                <c:pt idx="63">
                  <c:v>29.747857856750485</c:v>
                </c:pt>
                <c:pt idx="64">
                  <c:v>28.764346599578857</c:v>
                </c:pt>
                <c:pt idx="65">
                  <c:v>28.535568904876712</c:v>
                </c:pt>
                <c:pt idx="66">
                  <c:v>27.802636528015135</c:v>
                </c:pt>
                <c:pt idx="67">
                  <c:v>27.254125213623048</c:v>
                </c:pt>
                <c:pt idx="68">
                  <c:v>28.803090381622312</c:v>
                </c:pt>
                <c:pt idx="69">
                  <c:v>29.480690956115723</c:v>
                </c:pt>
                <c:pt idx="70">
                  <c:v>29.147445392608645</c:v>
                </c:pt>
                <c:pt idx="71">
                  <c:v>29.07562437057495</c:v>
                </c:pt>
                <c:pt idx="72">
                  <c:v>28.992957687377931</c:v>
                </c:pt>
                <c:pt idx="73">
                  <c:v>28.773346710205075</c:v>
                </c:pt>
                <c:pt idx="74">
                  <c:v>28.675679683685303</c:v>
                </c:pt>
                <c:pt idx="75">
                  <c:v>29.073858451843265</c:v>
                </c:pt>
                <c:pt idx="76">
                  <c:v>29.726770305633544</c:v>
                </c:pt>
                <c:pt idx="77">
                  <c:v>29.609948253631593</c:v>
                </c:pt>
                <c:pt idx="78">
                  <c:v>29.747859764099118</c:v>
                </c:pt>
                <c:pt idx="79">
                  <c:v>30.147195816040039</c:v>
                </c:pt>
                <c:pt idx="80">
                  <c:v>30.973209095001224</c:v>
                </c:pt>
                <c:pt idx="81">
                  <c:v>31.662278556823736</c:v>
                </c:pt>
                <c:pt idx="82">
                  <c:v>32.340501880645753</c:v>
                </c:pt>
                <c:pt idx="83">
                  <c:v>32.647360134124753</c:v>
                </c:pt>
                <c:pt idx="84">
                  <c:v>31.94337272644043</c:v>
                </c:pt>
                <c:pt idx="85">
                  <c:v>31.96965141296387</c:v>
                </c:pt>
                <c:pt idx="86">
                  <c:v>32.390144252777105</c:v>
                </c:pt>
                <c:pt idx="87">
                  <c:v>33.167002296447755</c:v>
                </c:pt>
                <c:pt idx="88">
                  <c:v>33.07249479293823</c:v>
                </c:pt>
                <c:pt idx="89">
                  <c:v>33.099931240081787</c:v>
                </c:pt>
                <c:pt idx="90">
                  <c:v>33.357633781433108</c:v>
                </c:pt>
                <c:pt idx="91">
                  <c:v>33.370069885253912</c:v>
                </c:pt>
                <c:pt idx="92">
                  <c:v>33.245561695098878</c:v>
                </c:pt>
                <c:pt idx="93">
                  <c:v>34.438264656066892</c:v>
                </c:pt>
                <c:pt idx="94">
                  <c:v>34.494022846221924</c:v>
                </c:pt>
                <c:pt idx="95">
                  <c:v>35.038935852050784</c:v>
                </c:pt>
                <c:pt idx="96">
                  <c:v>35.579693698883062</c:v>
                </c:pt>
                <c:pt idx="97">
                  <c:v>35.74239549636841</c:v>
                </c:pt>
                <c:pt idx="98">
                  <c:v>36.400942611694333</c:v>
                </c:pt>
                <c:pt idx="99">
                  <c:v>37.548644304275513</c:v>
                </c:pt>
                <c:pt idx="100">
                  <c:v>37.590559911727908</c:v>
                </c:pt>
                <c:pt idx="101">
                  <c:v>37.995531225204473</c:v>
                </c:pt>
                <c:pt idx="102">
                  <c:v>38.124077653884889</c:v>
                </c:pt>
                <c:pt idx="103">
                  <c:v>37.881259012222287</c:v>
                </c:pt>
                <c:pt idx="104">
                  <c:v>37.760384321212769</c:v>
                </c:pt>
                <c:pt idx="105">
                  <c:v>39.50256533622742</c:v>
                </c:pt>
                <c:pt idx="106">
                  <c:v>39.804213190078741</c:v>
                </c:pt>
                <c:pt idx="107">
                  <c:v>40.734496212005617</c:v>
                </c:pt>
                <c:pt idx="108">
                  <c:v>40.653933334350583</c:v>
                </c:pt>
                <c:pt idx="109">
                  <c:v>41.202005624771118</c:v>
                </c:pt>
                <c:pt idx="110">
                  <c:v>41.504811239242557</c:v>
                </c:pt>
                <c:pt idx="111">
                  <c:v>41.405093336105352</c:v>
                </c:pt>
                <c:pt idx="112">
                  <c:v>40.934010362625123</c:v>
                </c:pt>
                <c:pt idx="113">
                  <c:v>40.952081727981565</c:v>
                </c:pt>
                <c:pt idx="114">
                  <c:v>41.357676267623901</c:v>
                </c:pt>
                <c:pt idx="115">
                  <c:v>41.493536901474002</c:v>
                </c:pt>
                <c:pt idx="116">
                  <c:v>42.758032464981085</c:v>
                </c:pt>
                <c:pt idx="117">
                  <c:v>43.011682367324831</c:v>
                </c:pt>
                <c:pt idx="118">
                  <c:v>42.261177587509152</c:v>
                </c:pt>
                <c:pt idx="119">
                  <c:v>43.062304258346558</c:v>
                </c:pt>
                <c:pt idx="120">
                  <c:v>43.226486635208133</c:v>
                </c:pt>
                <c:pt idx="121">
                  <c:v>43.152093553543097</c:v>
                </c:pt>
                <c:pt idx="122">
                  <c:v>42.832434034347536</c:v>
                </c:pt>
                <c:pt idx="123">
                  <c:v>42.610250997543332</c:v>
                </c:pt>
                <c:pt idx="124">
                  <c:v>43.510011911392212</c:v>
                </c:pt>
                <c:pt idx="125">
                  <c:v>42.905618143081668</c:v>
                </c:pt>
                <c:pt idx="126">
                  <c:v>43.157589101791388</c:v>
                </c:pt>
                <c:pt idx="127">
                  <c:v>43.538194990158082</c:v>
                </c:pt>
                <c:pt idx="128">
                  <c:v>43.407955217361447</c:v>
                </c:pt>
                <c:pt idx="129">
                  <c:v>43.906350612640381</c:v>
                </c:pt>
                <c:pt idx="130">
                  <c:v>44.400591087341311</c:v>
                </c:pt>
                <c:pt idx="131">
                  <c:v>44.649565124511724</c:v>
                </c:pt>
                <c:pt idx="132">
                  <c:v>44.496015644073488</c:v>
                </c:pt>
                <c:pt idx="133">
                  <c:v>44.167512226104733</c:v>
                </c:pt>
                <c:pt idx="134">
                  <c:v>45.202064514160156</c:v>
                </c:pt>
                <c:pt idx="135">
                  <c:v>45.624140214920047</c:v>
                </c:pt>
                <c:pt idx="136">
                  <c:v>45.409271383285528</c:v>
                </c:pt>
                <c:pt idx="137">
                  <c:v>45.683556890487672</c:v>
                </c:pt>
                <c:pt idx="138">
                  <c:v>45.453687715530393</c:v>
                </c:pt>
                <c:pt idx="139">
                  <c:v>45.345762491226196</c:v>
                </c:pt>
                <c:pt idx="140">
                  <c:v>45.866472196578982</c:v>
                </c:pt>
                <c:pt idx="141">
                  <c:v>46.243546628952032</c:v>
                </c:pt>
                <c:pt idx="142">
                  <c:v>45.749255990982057</c:v>
                </c:pt>
                <c:pt idx="143">
                  <c:v>46.64248876571655</c:v>
                </c:pt>
                <c:pt idx="144">
                  <c:v>46.765987396240234</c:v>
                </c:pt>
                <c:pt idx="145">
                  <c:v>47.252541732788089</c:v>
                </c:pt>
                <c:pt idx="146">
                  <c:v>48.657937908172613</c:v>
                </c:pt>
                <c:pt idx="147">
                  <c:v>49.191969251632692</c:v>
                </c:pt>
                <c:pt idx="148">
                  <c:v>48.215154695510861</c:v>
                </c:pt>
                <c:pt idx="149">
                  <c:v>47.468606233596802</c:v>
                </c:pt>
                <c:pt idx="150">
                  <c:v>47.242370557785037</c:v>
                </c:pt>
                <c:pt idx="151">
                  <c:v>47.246400976181036</c:v>
                </c:pt>
                <c:pt idx="152">
                  <c:v>47.00516495704651</c:v>
                </c:pt>
                <c:pt idx="153">
                  <c:v>48.259774255752561</c:v>
                </c:pt>
                <c:pt idx="154">
                  <c:v>48.870748281478882</c:v>
                </c:pt>
                <c:pt idx="155">
                  <c:v>49.110357475280765</c:v>
                </c:pt>
                <c:pt idx="156">
                  <c:v>48.339120769500738</c:v>
                </c:pt>
                <c:pt idx="157">
                  <c:v>48.329308605194093</c:v>
                </c:pt>
                <c:pt idx="158">
                  <c:v>48.378963279724118</c:v>
                </c:pt>
                <c:pt idx="159">
                  <c:v>48.791673898696899</c:v>
                </c:pt>
                <c:pt idx="160">
                  <c:v>49.326328229904178</c:v>
                </c:pt>
                <c:pt idx="161">
                  <c:v>50.356828117370604</c:v>
                </c:pt>
                <c:pt idx="162">
                  <c:v>49.883173084259035</c:v>
                </c:pt>
                <c:pt idx="163">
                  <c:v>49.398672389984135</c:v>
                </c:pt>
                <c:pt idx="164">
                  <c:v>50.308385848999023</c:v>
                </c:pt>
                <c:pt idx="165">
                  <c:v>51.207253646850589</c:v>
                </c:pt>
                <c:pt idx="166">
                  <c:v>51.703597927093504</c:v>
                </c:pt>
                <c:pt idx="167">
                  <c:v>51.95467576980591</c:v>
                </c:pt>
                <c:pt idx="168">
                  <c:v>51.701598930358891</c:v>
                </c:pt>
                <c:pt idx="169">
                  <c:v>51.437676429748535</c:v>
                </c:pt>
                <c:pt idx="170">
                  <c:v>52.036809635162356</c:v>
                </c:pt>
                <c:pt idx="171">
                  <c:v>52.264578008651732</c:v>
                </c:pt>
                <c:pt idx="172">
                  <c:v>53.411187982559206</c:v>
                </c:pt>
                <c:pt idx="173">
                  <c:v>53.312531518936161</c:v>
                </c:pt>
                <c:pt idx="174">
                  <c:v>53.342509984970093</c:v>
                </c:pt>
                <c:pt idx="175">
                  <c:v>52.969964933395389</c:v>
                </c:pt>
                <c:pt idx="176">
                  <c:v>52.85215344429016</c:v>
                </c:pt>
                <c:pt idx="177">
                  <c:v>53.097397899627687</c:v>
                </c:pt>
                <c:pt idx="178">
                  <c:v>53.230165290832524</c:v>
                </c:pt>
                <c:pt idx="179">
                  <c:v>53.593199014663696</c:v>
                </c:pt>
                <c:pt idx="180">
                  <c:v>54.210966062545779</c:v>
                </c:pt>
                <c:pt idx="181">
                  <c:v>54.191788816452025</c:v>
                </c:pt>
                <c:pt idx="182">
                  <c:v>54.294555521011354</c:v>
                </c:pt>
                <c:pt idx="183">
                  <c:v>54.893167781829838</c:v>
                </c:pt>
                <c:pt idx="184">
                  <c:v>56.051246643066406</c:v>
                </c:pt>
                <c:pt idx="185">
                  <c:v>56.470750284194949</c:v>
                </c:pt>
                <c:pt idx="186">
                  <c:v>56.518888616561888</c:v>
                </c:pt>
                <c:pt idx="187">
                  <c:v>56.290602064132692</c:v>
                </c:pt>
                <c:pt idx="188">
                  <c:v>56.058160829544072</c:v>
                </c:pt>
                <c:pt idx="189">
                  <c:v>55.947663545608521</c:v>
                </c:pt>
                <c:pt idx="190">
                  <c:v>57.06743235588074</c:v>
                </c:pt>
                <c:pt idx="191">
                  <c:v>57.441934967041021</c:v>
                </c:pt>
                <c:pt idx="192">
                  <c:v>58.179493045806886</c:v>
                </c:pt>
                <c:pt idx="193">
                  <c:v>58.171784687042241</c:v>
                </c:pt>
                <c:pt idx="194">
                  <c:v>59.159921646118164</c:v>
                </c:pt>
                <c:pt idx="195">
                  <c:v>59.902792406082156</c:v>
                </c:pt>
                <c:pt idx="196">
                  <c:v>59.243139410018927</c:v>
                </c:pt>
                <c:pt idx="197">
                  <c:v>59.267907714843751</c:v>
                </c:pt>
                <c:pt idx="198">
                  <c:v>59.655731487274174</c:v>
                </c:pt>
                <c:pt idx="199">
                  <c:v>59.931078672409058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Лист10!$W$7:$W$206</c:f>
              <c:numCache>
                <c:formatCode>0.000</c:formatCode>
                <c:ptCount val="200"/>
                <c:pt idx="0">
                  <c:v>19.638402652740478</c:v>
                </c:pt>
                <c:pt idx="1">
                  <c:v>20.265959882736205</c:v>
                </c:pt>
                <c:pt idx="2">
                  <c:v>20.889362192153932</c:v>
                </c:pt>
                <c:pt idx="3">
                  <c:v>21.008610057830811</c:v>
                </c:pt>
                <c:pt idx="4">
                  <c:v>20.882591247558594</c:v>
                </c:pt>
                <c:pt idx="5">
                  <c:v>20.98683853149414</c:v>
                </c:pt>
                <c:pt idx="6">
                  <c:v>20.845819377899169</c:v>
                </c:pt>
                <c:pt idx="7">
                  <c:v>21.466225004196168</c:v>
                </c:pt>
                <c:pt idx="8">
                  <c:v>21.816896486282349</c:v>
                </c:pt>
                <c:pt idx="9">
                  <c:v>22.6567223072052</c:v>
                </c:pt>
                <c:pt idx="10">
                  <c:v>21.859603834152221</c:v>
                </c:pt>
                <c:pt idx="11">
                  <c:v>21.387531423568724</c:v>
                </c:pt>
                <c:pt idx="12">
                  <c:v>21.778514719009401</c:v>
                </c:pt>
                <c:pt idx="13">
                  <c:v>22.025862979888917</c:v>
                </c:pt>
                <c:pt idx="14">
                  <c:v>22.167425155639648</c:v>
                </c:pt>
                <c:pt idx="15">
                  <c:v>22.165352058410644</c:v>
                </c:pt>
                <c:pt idx="16">
                  <c:v>21.791913890838622</c:v>
                </c:pt>
                <c:pt idx="17">
                  <c:v>21.540419673919679</c:v>
                </c:pt>
                <c:pt idx="18">
                  <c:v>22.019191551208497</c:v>
                </c:pt>
                <c:pt idx="19">
                  <c:v>23.126598596572876</c:v>
                </c:pt>
                <c:pt idx="20">
                  <c:v>23.723159742355346</c:v>
                </c:pt>
                <c:pt idx="21">
                  <c:v>22.581145429611205</c:v>
                </c:pt>
                <c:pt idx="22">
                  <c:v>22.428285455703737</c:v>
                </c:pt>
                <c:pt idx="23">
                  <c:v>22.138481187820435</c:v>
                </c:pt>
                <c:pt idx="24">
                  <c:v>21.40030837059021</c:v>
                </c:pt>
                <c:pt idx="25">
                  <c:v>21.657980871200561</c:v>
                </c:pt>
                <c:pt idx="26">
                  <c:v>21.037597084045409</c:v>
                </c:pt>
                <c:pt idx="27">
                  <c:v>21.280269241333009</c:v>
                </c:pt>
                <c:pt idx="28">
                  <c:v>20.917155551910401</c:v>
                </c:pt>
                <c:pt idx="29">
                  <c:v>21.043196201324463</c:v>
                </c:pt>
                <c:pt idx="30">
                  <c:v>21.266713333129882</c:v>
                </c:pt>
                <c:pt idx="31">
                  <c:v>22.244964027404784</c:v>
                </c:pt>
                <c:pt idx="32">
                  <c:v>23.219060039520265</c:v>
                </c:pt>
                <c:pt idx="33">
                  <c:v>22.682310390472413</c:v>
                </c:pt>
                <c:pt idx="34">
                  <c:v>21.50861644744873</c:v>
                </c:pt>
                <c:pt idx="35">
                  <c:v>21.463557434082031</c:v>
                </c:pt>
                <c:pt idx="36">
                  <c:v>21.407652759552001</c:v>
                </c:pt>
                <c:pt idx="37">
                  <c:v>21.925695514678956</c:v>
                </c:pt>
                <c:pt idx="38">
                  <c:v>21.698471832275391</c:v>
                </c:pt>
                <c:pt idx="39">
                  <c:v>22.568724632263184</c:v>
                </c:pt>
                <c:pt idx="40">
                  <c:v>23.193710994720462</c:v>
                </c:pt>
                <c:pt idx="41">
                  <c:v>23.681753063201903</c:v>
                </c:pt>
                <c:pt idx="42">
                  <c:v>23.05731830596924</c:v>
                </c:pt>
                <c:pt idx="43">
                  <c:v>23.163149642944337</c:v>
                </c:pt>
                <c:pt idx="44">
                  <c:v>23.023714542388916</c:v>
                </c:pt>
                <c:pt idx="45">
                  <c:v>23.247335147857669</c:v>
                </c:pt>
                <c:pt idx="46">
                  <c:v>22.966801071166991</c:v>
                </c:pt>
                <c:pt idx="47">
                  <c:v>22.808210945129396</c:v>
                </c:pt>
                <c:pt idx="48">
                  <c:v>23.012676525115968</c:v>
                </c:pt>
                <c:pt idx="49">
                  <c:v>23.104665279388428</c:v>
                </c:pt>
                <c:pt idx="50">
                  <c:v>23.754976463317874</c:v>
                </c:pt>
                <c:pt idx="51">
                  <c:v>24.62886276245117</c:v>
                </c:pt>
                <c:pt idx="52">
                  <c:v>24.99859437942505</c:v>
                </c:pt>
                <c:pt idx="53">
                  <c:v>25.990270423889161</c:v>
                </c:pt>
                <c:pt idx="54">
                  <c:v>26.212212085723877</c:v>
                </c:pt>
                <c:pt idx="55">
                  <c:v>25.188887310028079</c:v>
                </c:pt>
                <c:pt idx="56">
                  <c:v>25.028618717193602</c:v>
                </c:pt>
                <c:pt idx="57">
                  <c:v>25.623083209991456</c:v>
                </c:pt>
                <c:pt idx="58">
                  <c:v>25.713393020629884</c:v>
                </c:pt>
                <c:pt idx="59">
                  <c:v>26.058436393737793</c:v>
                </c:pt>
                <c:pt idx="60">
                  <c:v>27.000956249237063</c:v>
                </c:pt>
                <c:pt idx="61">
                  <c:v>27.572111034393309</c:v>
                </c:pt>
                <c:pt idx="62">
                  <c:v>27.132420158386232</c:v>
                </c:pt>
                <c:pt idx="63">
                  <c:v>27.024466323852536</c:v>
                </c:pt>
                <c:pt idx="64">
                  <c:v>26.905666828155518</c:v>
                </c:pt>
                <c:pt idx="65">
                  <c:v>26.649923038482669</c:v>
                </c:pt>
                <c:pt idx="66">
                  <c:v>26.016123199462889</c:v>
                </c:pt>
                <c:pt idx="67">
                  <c:v>26.378168678283693</c:v>
                </c:pt>
                <c:pt idx="68">
                  <c:v>27.368849086761472</c:v>
                </c:pt>
                <c:pt idx="69">
                  <c:v>26.715894222259521</c:v>
                </c:pt>
                <c:pt idx="70">
                  <c:v>26.691574287414554</c:v>
                </c:pt>
                <c:pt idx="71">
                  <c:v>26.554777526855467</c:v>
                </c:pt>
                <c:pt idx="72">
                  <c:v>27.148246860504152</c:v>
                </c:pt>
                <c:pt idx="73">
                  <c:v>27.730871009826657</c:v>
                </c:pt>
                <c:pt idx="74">
                  <c:v>28.176550388336182</c:v>
                </c:pt>
                <c:pt idx="75">
                  <c:v>28.376963806152347</c:v>
                </c:pt>
                <c:pt idx="76">
                  <c:v>27.870119953155516</c:v>
                </c:pt>
                <c:pt idx="77">
                  <c:v>28.219641304016115</c:v>
                </c:pt>
                <c:pt idx="78">
                  <c:v>28.463376331329343</c:v>
                </c:pt>
                <c:pt idx="79">
                  <c:v>28.9373779296875</c:v>
                </c:pt>
                <c:pt idx="80">
                  <c:v>29.166112613677981</c:v>
                </c:pt>
                <c:pt idx="81">
                  <c:v>29.390692615509039</c:v>
                </c:pt>
                <c:pt idx="82">
                  <c:v>29.471637344360353</c:v>
                </c:pt>
                <c:pt idx="83">
                  <c:v>29.18121700286865</c:v>
                </c:pt>
                <c:pt idx="84">
                  <c:v>28.879951477050781</c:v>
                </c:pt>
                <c:pt idx="85">
                  <c:v>29.840110015869143</c:v>
                </c:pt>
                <c:pt idx="86">
                  <c:v>29.789422893524176</c:v>
                </c:pt>
                <c:pt idx="87">
                  <c:v>30.601791954040529</c:v>
                </c:pt>
                <c:pt idx="88">
                  <c:v>30.5361044883728</c:v>
                </c:pt>
                <c:pt idx="89">
                  <c:v>31.036574840545654</c:v>
                </c:pt>
                <c:pt idx="90">
                  <c:v>31.532890510559085</c:v>
                </c:pt>
                <c:pt idx="91">
                  <c:v>32.518360519409185</c:v>
                </c:pt>
                <c:pt idx="92">
                  <c:v>32.398044681549074</c:v>
                </c:pt>
                <c:pt idx="93">
                  <c:v>32.266883182525632</c:v>
                </c:pt>
                <c:pt idx="94">
                  <c:v>32.233198165893555</c:v>
                </c:pt>
                <c:pt idx="95">
                  <c:v>31.95424671173096</c:v>
                </c:pt>
                <c:pt idx="96">
                  <c:v>31.671140575408941</c:v>
                </c:pt>
                <c:pt idx="97">
                  <c:v>32.877188777923585</c:v>
                </c:pt>
                <c:pt idx="98">
                  <c:v>33.4462926864624</c:v>
                </c:pt>
                <c:pt idx="99">
                  <c:v>33.770130157470703</c:v>
                </c:pt>
                <c:pt idx="100">
                  <c:v>33.457023334503177</c:v>
                </c:pt>
                <c:pt idx="101">
                  <c:v>34.398650550842291</c:v>
                </c:pt>
                <c:pt idx="102">
                  <c:v>34.398599720001222</c:v>
                </c:pt>
                <c:pt idx="103">
                  <c:v>33.996025371551511</c:v>
                </c:pt>
                <c:pt idx="104">
                  <c:v>33.848184585571289</c:v>
                </c:pt>
                <c:pt idx="105">
                  <c:v>34.563399505615237</c:v>
                </c:pt>
                <c:pt idx="106">
                  <c:v>34.666137599945074</c:v>
                </c:pt>
                <c:pt idx="107">
                  <c:v>34.499141788482667</c:v>
                </c:pt>
                <c:pt idx="108">
                  <c:v>35.086879539489743</c:v>
                </c:pt>
                <c:pt idx="109">
                  <c:v>35.537672996520996</c:v>
                </c:pt>
                <c:pt idx="110">
                  <c:v>34.984311771392825</c:v>
                </c:pt>
                <c:pt idx="111">
                  <c:v>35.55289449691773</c:v>
                </c:pt>
                <c:pt idx="112">
                  <c:v>36.110631561279298</c:v>
                </c:pt>
                <c:pt idx="113">
                  <c:v>36.429793167114255</c:v>
                </c:pt>
                <c:pt idx="114">
                  <c:v>35.877589702606201</c:v>
                </c:pt>
                <c:pt idx="115">
                  <c:v>35.619273853302005</c:v>
                </c:pt>
                <c:pt idx="116">
                  <c:v>36.356803321838385</c:v>
                </c:pt>
                <c:pt idx="117">
                  <c:v>36.216276741027833</c:v>
                </c:pt>
                <c:pt idx="118">
                  <c:v>36.306016254425046</c:v>
                </c:pt>
                <c:pt idx="119">
                  <c:v>36.650489330291748</c:v>
                </c:pt>
                <c:pt idx="120">
                  <c:v>36.35801811218262</c:v>
                </c:pt>
                <c:pt idx="121">
                  <c:v>36.320280456542974</c:v>
                </c:pt>
                <c:pt idx="122">
                  <c:v>36.278388595581056</c:v>
                </c:pt>
                <c:pt idx="123">
                  <c:v>35.991229820251462</c:v>
                </c:pt>
                <c:pt idx="124">
                  <c:v>36.801548004150391</c:v>
                </c:pt>
                <c:pt idx="125">
                  <c:v>36.740500640869143</c:v>
                </c:pt>
                <c:pt idx="126">
                  <c:v>37.168608093261724</c:v>
                </c:pt>
                <c:pt idx="127">
                  <c:v>37.358139610290529</c:v>
                </c:pt>
                <c:pt idx="128">
                  <c:v>37.466513442993161</c:v>
                </c:pt>
                <c:pt idx="129">
                  <c:v>37.937942504882813</c:v>
                </c:pt>
                <c:pt idx="130">
                  <c:v>38.031315994262698</c:v>
                </c:pt>
                <c:pt idx="131">
                  <c:v>37.620534324646002</c:v>
                </c:pt>
                <c:pt idx="132">
                  <c:v>37.964486694335939</c:v>
                </c:pt>
                <c:pt idx="133">
                  <c:v>38.038704681396482</c:v>
                </c:pt>
                <c:pt idx="134">
                  <c:v>37.367656707763672</c:v>
                </c:pt>
                <c:pt idx="135">
                  <c:v>38.458032798767093</c:v>
                </c:pt>
                <c:pt idx="136">
                  <c:v>39.404773616790777</c:v>
                </c:pt>
                <c:pt idx="137">
                  <c:v>39.714570140838624</c:v>
                </c:pt>
                <c:pt idx="138">
                  <c:v>40.887422370910642</c:v>
                </c:pt>
                <c:pt idx="139">
                  <c:v>41.315008163452148</c:v>
                </c:pt>
                <c:pt idx="140">
                  <c:v>40.105649185180667</c:v>
                </c:pt>
                <c:pt idx="141">
                  <c:v>40.322967910766607</c:v>
                </c:pt>
                <c:pt idx="142">
                  <c:v>39.934501266479494</c:v>
                </c:pt>
                <c:pt idx="143">
                  <c:v>39.902398872375485</c:v>
                </c:pt>
                <c:pt idx="144">
                  <c:v>39.998931884765625</c:v>
                </c:pt>
                <c:pt idx="145">
                  <c:v>40.717408370971683</c:v>
                </c:pt>
                <c:pt idx="146">
                  <c:v>41.166151428222662</c:v>
                </c:pt>
                <c:pt idx="147">
                  <c:v>41.369627571105958</c:v>
                </c:pt>
                <c:pt idx="148">
                  <c:v>40.936159896850583</c:v>
                </c:pt>
                <c:pt idx="149">
                  <c:v>41.264116287231445</c:v>
                </c:pt>
                <c:pt idx="150">
                  <c:v>41.081227493286136</c:v>
                </c:pt>
                <c:pt idx="151">
                  <c:v>41.387492561340338</c:v>
                </c:pt>
                <c:pt idx="152">
                  <c:v>42.189603424072267</c:v>
                </c:pt>
                <c:pt idx="153">
                  <c:v>43.487559127807614</c:v>
                </c:pt>
                <c:pt idx="154">
                  <c:v>43.337146282196045</c:v>
                </c:pt>
                <c:pt idx="155">
                  <c:v>42.549788665771487</c:v>
                </c:pt>
                <c:pt idx="156">
                  <c:v>42.782743835449224</c:v>
                </c:pt>
                <c:pt idx="157">
                  <c:v>43.378755187988283</c:v>
                </c:pt>
                <c:pt idx="158">
                  <c:v>44.198341655731198</c:v>
                </c:pt>
                <c:pt idx="159">
                  <c:v>44.146563053131104</c:v>
                </c:pt>
                <c:pt idx="160">
                  <c:v>44.216728401184085</c:v>
                </c:pt>
                <c:pt idx="161">
                  <c:v>44.149949455261229</c:v>
                </c:pt>
                <c:pt idx="162">
                  <c:v>44.572324371337892</c:v>
                </c:pt>
                <c:pt idx="163">
                  <c:v>45.123334693908696</c:v>
                </c:pt>
                <c:pt idx="164">
                  <c:v>45.663499355316162</c:v>
                </c:pt>
                <c:pt idx="165">
                  <c:v>46.332299423217776</c:v>
                </c:pt>
                <c:pt idx="166">
                  <c:v>46.629733943939208</c:v>
                </c:pt>
                <c:pt idx="167">
                  <c:v>46.221056079864503</c:v>
                </c:pt>
                <c:pt idx="168">
                  <c:v>45.941013145446782</c:v>
                </c:pt>
                <c:pt idx="169">
                  <c:v>45.650124549865723</c:v>
                </c:pt>
                <c:pt idx="170">
                  <c:v>45.620660018920901</c:v>
                </c:pt>
                <c:pt idx="171">
                  <c:v>45.947560691833495</c:v>
                </c:pt>
                <c:pt idx="172">
                  <c:v>46.903096294403078</c:v>
                </c:pt>
                <c:pt idx="173">
                  <c:v>47.34778623580933</c:v>
                </c:pt>
                <c:pt idx="174">
                  <c:v>47.288321495056152</c:v>
                </c:pt>
                <c:pt idx="175">
                  <c:v>47.350800704956058</c:v>
                </c:pt>
                <c:pt idx="176">
                  <c:v>48.276335620880126</c:v>
                </c:pt>
                <c:pt idx="177">
                  <c:v>48.589393711090089</c:v>
                </c:pt>
                <c:pt idx="178">
                  <c:v>48.531086730957036</c:v>
                </c:pt>
                <c:pt idx="179">
                  <c:v>48.070256233215332</c:v>
                </c:pt>
                <c:pt idx="180">
                  <c:v>48.16105766296387</c:v>
                </c:pt>
                <c:pt idx="181">
                  <c:v>47.747703933715819</c:v>
                </c:pt>
                <c:pt idx="182">
                  <c:v>48.690714931488039</c:v>
                </c:pt>
                <c:pt idx="183">
                  <c:v>48.762360382080082</c:v>
                </c:pt>
                <c:pt idx="184">
                  <c:v>49.323160648345947</c:v>
                </c:pt>
                <c:pt idx="185">
                  <c:v>49.012595367431643</c:v>
                </c:pt>
                <c:pt idx="186">
                  <c:v>49.823974514007567</c:v>
                </c:pt>
                <c:pt idx="187">
                  <c:v>50.26398859024048</c:v>
                </c:pt>
                <c:pt idx="188">
                  <c:v>49.92757778167725</c:v>
                </c:pt>
                <c:pt idx="189">
                  <c:v>50.219801902770996</c:v>
                </c:pt>
                <c:pt idx="190">
                  <c:v>51.501180362701419</c:v>
                </c:pt>
                <c:pt idx="191">
                  <c:v>52.043983840942388</c:v>
                </c:pt>
                <c:pt idx="192">
                  <c:v>51.575941181182863</c:v>
                </c:pt>
                <c:pt idx="193">
                  <c:v>52.041267204284672</c:v>
                </c:pt>
                <c:pt idx="194">
                  <c:v>52.128536701202393</c:v>
                </c:pt>
                <c:pt idx="195">
                  <c:v>52.711651992797854</c:v>
                </c:pt>
                <c:pt idx="196">
                  <c:v>52.54950037002564</c:v>
                </c:pt>
                <c:pt idx="197">
                  <c:v>53.117615318298341</c:v>
                </c:pt>
                <c:pt idx="198">
                  <c:v>52.440463352203373</c:v>
                </c:pt>
                <c:pt idx="199">
                  <c:v>53.024735927581787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Лист10!$X$7:$X$206</c:f>
              <c:numCache>
                <c:formatCode>0.000</c:formatCode>
                <c:ptCount val="200"/>
                <c:pt idx="0">
                  <c:v>20.440637302398681</c:v>
                </c:pt>
                <c:pt idx="1">
                  <c:v>20.744330549240111</c:v>
                </c:pt>
                <c:pt idx="2">
                  <c:v>22.037177896499635</c:v>
                </c:pt>
                <c:pt idx="3">
                  <c:v>22.458660411834718</c:v>
                </c:pt>
                <c:pt idx="4">
                  <c:v>21.869297027587891</c:v>
                </c:pt>
                <c:pt idx="5">
                  <c:v>21.510199737548827</c:v>
                </c:pt>
                <c:pt idx="6">
                  <c:v>21.975004100799559</c:v>
                </c:pt>
                <c:pt idx="7">
                  <c:v>22.296173191070558</c:v>
                </c:pt>
                <c:pt idx="8">
                  <c:v>22.245977210998536</c:v>
                </c:pt>
                <c:pt idx="9">
                  <c:v>23.317725419998169</c:v>
                </c:pt>
                <c:pt idx="10">
                  <c:v>24.119739484786987</c:v>
                </c:pt>
                <c:pt idx="11">
                  <c:v>24.176487112045287</c:v>
                </c:pt>
                <c:pt idx="12">
                  <c:v>24.09629044532776</c:v>
                </c:pt>
                <c:pt idx="13">
                  <c:v>24.403617191314698</c:v>
                </c:pt>
                <c:pt idx="14">
                  <c:v>24.573999404907227</c:v>
                </c:pt>
                <c:pt idx="15">
                  <c:v>25.233536195755004</c:v>
                </c:pt>
                <c:pt idx="16">
                  <c:v>24.888918066024779</c:v>
                </c:pt>
                <c:pt idx="17">
                  <c:v>25.166243886947633</c:v>
                </c:pt>
                <c:pt idx="18">
                  <c:v>24.43941502571106</c:v>
                </c:pt>
                <c:pt idx="19">
                  <c:v>24.145954370498657</c:v>
                </c:pt>
                <c:pt idx="20">
                  <c:v>25.372806501388549</c:v>
                </c:pt>
                <c:pt idx="21">
                  <c:v>25.962714338302611</c:v>
                </c:pt>
                <c:pt idx="22">
                  <c:v>25.776197290420534</c:v>
                </c:pt>
                <c:pt idx="23">
                  <c:v>26.718315172195435</c:v>
                </c:pt>
                <c:pt idx="24">
                  <c:v>26.782377004623413</c:v>
                </c:pt>
                <c:pt idx="25">
                  <c:v>26.209494543075561</c:v>
                </c:pt>
                <c:pt idx="26">
                  <c:v>26.625766420364378</c:v>
                </c:pt>
                <c:pt idx="27">
                  <c:v>27.170673465728761</c:v>
                </c:pt>
                <c:pt idx="28">
                  <c:v>27.078635978698731</c:v>
                </c:pt>
                <c:pt idx="29">
                  <c:v>26.741332054138184</c:v>
                </c:pt>
                <c:pt idx="30">
                  <c:v>27.158761692047118</c:v>
                </c:pt>
                <c:pt idx="31">
                  <c:v>27.173667812347411</c:v>
                </c:pt>
                <c:pt idx="32">
                  <c:v>27.372994995117189</c:v>
                </c:pt>
                <c:pt idx="33">
                  <c:v>27.435378122329713</c:v>
                </c:pt>
                <c:pt idx="34">
                  <c:v>28.259185552597046</c:v>
                </c:pt>
                <c:pt idx="35">
                  <c:v>28.439357709884643</c:v>
                </c:pt>
                <c:pt idx="36">
                  <c:v>28.248164796829222</c:v>
                </c:pt>
                <c:pt idx="37">
                  <c:v>28.546126222610475</c:v>
                </c:pt>
                <c:pt idx="38">
                  <c:v>29.339932966232301</c:v>
                </c:pt>
                <c:pt idx="39">
                  <c:v>29.755683898925781</c:v>
                </c:pt>
                <c:pt idx="40">
                  <c:v>30.534490299224856</c:v>
                </c:pt>
                <c:pt idx="41">
                  <c:v>30.700819873809813</c:v>
                </c:pt>
                <c:pt idx="42">
                  <c:v>30.495784378051759</c:v>
                </c:pt>
                <c:pt idx="43">
                  <c:v>30.514323997497559</c:v>
                </c:pt>
                <c:pt idx="44">
                  <c:v>30.528708934783936</c:v>
                </c:pt>
                <c:pt idx="45">
                  <c:v>29.984251689910892</c:v>
                </c:pt>
                <c:pt idx="46">
                  <c:v>30.796159172058104</c:v>
                </c:pt>
                <c:pt idx="47">
                  <c:v>31.736701822280885</c:v>
                </c:pt>
                <c:pt idx="48">
                  <c:v>32.16639857292175</c:v>
                </c:pt>
                <c:pt idx="49">
                  <c:v>32.224730253219604</c:v>
                </c:pt>
                <c:pt idx="50">
                  <c:v>32.905005884170535</c:v>
                </c:pt>
                <c:pt idx="51">
                  <c:v>33.21391668319702</c:v>
                </c:pt>
                <c:pt idx="52">
                  <c:v>32.74640235900879</c:v>
                </c:pt>
                <c:pt idx="53">
                  <c:v>32.907522964477536</c:v>
                </c:pt>
                <c:pt idx="54">
                  <c:v>34.057797908782959</c:v>
                </c:pt>
                <c:pt idx="55">
                  <c:v>34.46949763298035</c:v>
                </c:pt>
                <c:pt idx="56">
                  <c:v>34.370351457595824</c:v>
                </c:pt>
                <c:pt idx="57">
                  <c:v>34.634261226654054</c:v>
                </c:pt>
                <c:pt idx="58">
                  <c:v>34.823703575134275</c:v>
                </c:pt>
                <c:pt idx="59">
                  <c:v>35.135089874267578</c:v>
                </c:pt>
                <c:pt idx="60">
                  <c:v>35.075111103057864</c:v>
                </c:pt>
                <c:pt idx="61">
                  <c:v>35.371497058868407</c:v>
                </c:pt>
                <c:pt idx="62">
                  <c:v>34.796517944335939</c:v>
                </c:pt>
                <c:pt idx="63">
                  <c:v>35.609062242507932</c:v>
                </c:pt>
                <c:pt idx="64">
                  <c:v>35.651872396469116</c:v>
                </c:pt>
                <c:pt idx="65">
                  <c:v>36.183836889266971</c:v>
                </c:pt>
                <c:pt idx="66">
                  <c:v>37.078857088088988</c:v>
                </c:pt>
                <c:pt idx="67">
                  <c:v>37.728611087799074</c:v>
                </c:pt>
                <c:pt idx="68">
                  <c:v>37.241420555114743</c:v>
                </c:pt>
                <c:pt idx="69">
                  <c:v>36.610594749450684</c:v>
                </c:pt>
                <c:pt idx="70">
                  <c:v>36.873983097076419</c:v>
                </c:pt>
                <c:pt idx="71">
                  <c:v>37.064048671722411</c:v>
                </c:pt>
                <c:pt idx="72">
                  <c:v>37.382749176025392</c:v>
                </c:pt>
                <c:pt idx="73">
                  <c:v>38.823393630981442</c:v>
                </c:pt>
                <c:pt idx="74">
                  <c:v>39.494304180145264</c:v>
                </c:pt>
                <c:pt idx="75">
                  <c:v>39.793850135803225</c:v>
                </c:pt>
                <c:pt idx="76">
                  <c:v>39.582549953460692</c:v>
                </c:pt>
                <c:pt idx="77">
                  <c:v>40.132674789428712</c:v>
                </c:pt>
                <c:pt idx="78">
                  <c:v>40.671953487396237</c:v>
                </c:pt>
                <c:pt idx="79">
                  <c:v>41.574288368225098</c:v>
                </c:pt>
                <c:pt idx="80">
                  <c:v>41.598566722869876</c:v>
                </c:pt>
                <c:pt idx="81">
                  <c:v>41.61869039535523</c:v>
                </c:pt>
                <c:pt idx="82">
                  <c:v>41.260758018493654</c:v>
                </c:pt>
                <c:pt idx="83">
                  <c:v>40.765881347656247</c:v>
                </c:pt>
                <c:pt idx="84">
                  <c:v>41.721004962921143</c:v>
                </c:pt>
                <c:pt idx="85">
                  <c:v>42.039184284210208</c:v>
                </c:pt>
                <c:pt idx="86">
                  <c:v>41.954840087890631</c:v>
                </c:pt>
                <c:pt idx="87">
                  <c:v>42.625229454040529</c:v>
                </c:pt>
                <c:pt idx="88">
                  <c:v>42.417562770843503</c:v>
                </c:pt>
                <c:pt idx="89">
                  <c:v>41.572951793670654</c:v>
                </c:pt>
                <c:pt idx="90">
                  <c:v>42.217495155334475</c:v>
                </c:pt>
                <c:pt idx="91">
                  <c:v>42.490673446655279</c:v>
                </c:pt>
                <c:pt idx="92">
                  <c:v>43.126907444000246</c:v>
                </c:pt>
                <c:pt idx="93">
                  <c:v>42.517875003814694</c:v>
                </c:pt>
                <c:pt idx="94">
                  <c:v>43.037477493286133</c:v>
                </c:pt>
                <c:pt idx="95">
                  <c:v>42.780655097961429</c:v>
                </c:pt>
                <c:pt idx="96">
                  <c:v>43.152467632293707</c:v>
                </c:pt>
                <c:pt idx="97">
                  <c:v>43.083747243881227</c:v>
                </c:pt>
                <c:pt idx="98">
                  <c:v>43.776451158523557</c:v>
                </c:pt>
                <c:pt idx="99">
                  <c:v>44.325520038604736</c:v>
                </c:pt>
                <c:pt idx="100">
                  <c:v>44.003223609924319</c:v>
                </c:pt>
                <c:pt idx="101">
                  <c:v>44.543982887268072</c:v>
                </c:pt>
                <c:pt idx="102">
                  <c:v>45.206686115264894</c:v>
                </c:pt>
                <c:pt idx="103">
                  <c:v>45.86523513793945</c:v>
                </c:pt>
                <c:pt idx="104">
                  <c:v>46.512938022613525</c:v>
                </c:pt>
                <c:pt idx="105">
                  <c:v>46.422065925598147</c:v>
                </c:pt>
                <c:pt idx="106">
                  <c:v>46.585926914215094</c:v>
                </c:pt>
                <c:pt idx="107">
                  <c:v>46.84726438522339</c:v>
                </c:pt>
                <c:pt idx="108">
                  <c:v>46.730545806884763</c:v>
                </c:pt>
                <c:pt idx="109">
                  <c:v>47.109672546386719</c:v>
                </c:pt>
                <c:pt idx="110">
                  <c:v>48.274851512908938</c:v>
                </c:pt>
                <c:pt idx="111">
                  <c:v>49.068665885925299</c:v>
                </c:pt>
                <c:pt idx="112">
                  <c:v>49.851634120941164</c:v>
                </c:pt>
                <c:pt idx="113">
                  <c:v>50.263237285614011</c:v>
                </c:pt>
                <c:pt idx="114">
                  <c:v>51.670685768127441</c:v>
                </c:pt>
                <c:pt idx="115">
                  <c:v>52.332867813110354</c:v>
                </c:pt>
                <c:pt idx="116">
                  <c:v>52.092525863647467</c:v>
                </c:pt>
                <c:pt idx="117">
                  <c:v>51.106917953491212</c:v>
                </c:pt>
                <c:pt idx="118">
                  <c:v>50.984365749359128</c:v>
                </c:pt>
                <c:pt idx="119">
                  <c:v>51.249336719512939</c:v>
                </c:pt>
                <c:pt idx="120">
                  <c:v>51.377363395690921</c:v>
                </c:pt>
                <c:pt idx="121">
                  <c:v>51.994544410705572</c:v>
                </c:pt>
                <c:pt idx="122">
                  <c:v>52.107570743560792</c:v>
                </c:pt>
                <c:pt idx="123">
                  <c:v>51.912854003906247</c:v>
                </c:pt>
                <c:pt idx="124">
                  <c:v>51.346771717071533</c:v>
                </c:pt>
                <c:pt idx="125">
                  <c:v>51.637054157257083</c:v>
                </c:pt>
                <c:pt idx="126">
                  <c:v>52.055971527099615</c:v>
                </c:pt>
                <c:pt idx="127">
                  <c:v>52.362412071228029</c:v>
                </c:pt>
                <c:pt idx="128">
                  <c:v>52.399118709564206</c:v>
                </c:pt>
                <c:pt idx="129">
                  <c:v>52.924979686737061</c:v>
                </c:pt>
                <c:pt idx="130">
                  <c:v>52.313896369934085</c:v>
                </c:pt>
                <c:pt idx="131">
                  <c:v>52.331447982788092</c:v>
                </c:pt>
                <c:pt idx="132">
                  <c:v>52.838153934478761</c:v>
                </c:pt>
                <c:pt idx="133">
                  <c:v>53.575126457214353</c:v>
                </c:pt>
                <c:pt idx="134">
                  <c:v>53.832411289215088</c:v>
                </c:pt>
                <c:pt idx="135">
                  <c:v>53.819962215423587</c:v>
                </c:pt>
                <c:pt idx="136">
                  <c:v>53.491934204101568</c:v>
                </c:pt>
                <c:pt idx="137">
                  <c:v>53.659751510620119</c:v>
                </c:pt>
                <c:pt idx="138">
                  <c:v>54.183933544158933</c:v>
                </c:pt>
                <c:pt idx="139">
                  <c:v>55.336750984191895</c:v>
                </c:pt>
                <c:pt idx="140">
                  <c:v>56.352624130249026</c:v>
                </c:pt>
                <c:pt idx="141">
                  <c:v>55.256019973754888</c:v>
                </c:pt>
                <c:pt idx="142">
                  <c:v>55.522471523284914</c:v>
                </c:pt>
                <c:pt idx="143">
                  <c:v>55.278077411651608</c:v>
                </c:pt>
                <c:pt idx="144">
                  <c:v>55.029528617858887</c:v>
                </c:pt>
                <c:pt idx="145">
                  <c:v>55.402923774719241</c:v>
                </c:pt>
                <c:pt idx="146">
                  <c:v>55.272164249420172</c:v>
                </c:pt>
                <c:pt idx="147">
                  <c:v>55.630559062957765</c:v>
                </c:pt>
                <c:pt idx="148">
                  <c:v>55.383168029785153</c:v>
                </c:pt>
                <c:pt idx="149">
                  <c:v>55.195243835449219</c:v>
                </c:pt>
                <c:pt idx="150">
                  <c:v>55.604796123504642</c:v>
                </c:pt>
                <c:pt idx="151">
                  <c:v>56.142983341217047</c:v>
                </c:pt>
                <c:pt idx="152">
                  <c:v>56.803114509582521</c:v>
                </c:pt>
                <c:pt idx="153">
                  <c:v>56.326301383972165</c:v>
                </c:pt>
                <c:pt idx="154">
                  <c:v>55.338642597198486</c:v>
                </c:pt>
                <c:pt idx="155">
                  <c:v>55.47961874008179</c:v>
                </c:pt>
                <c:pt idx="156">
                  <c:v>55.483650588989263</c:v>
                </c:pt>
                <c:pt idx="157">
                  <c:v>55.742416000366212</c:v>
                </c:pt>
                <c:pt idx="158">
                  <c:v>56.129816341400144</c:v>
                </c:pt>
                <c:pt idx="159">
                  <c:v>56.240791797637939</c:v>
                </c:pt>
                <c:pt idx="160">
                  <c:v>56.980402183532718</c:v>
                </c:pt>
                <c:pt idx="161">
                  <c:v>57.083068275451659</c:v>
                </c:pt>
                <c:pt idx="162">
                  <c:v>58.002945041656496</c:v>
                </c:pt>
                <c:pt idx="163">
                  <c:v>58.153087902069096</c:v>
                </c:pt>
                <c:pt idx="164">
                  <c:v>58.057964324951172</c:v>
                </c:pt>
                <c:pt idx="165">
                  <c:v>57.325896453857425</c:v>
                </c:pt>
                <c:pt idx="166">
                  <c:v>57.715773010253905</c:v>
                </c:pt>
                <c:pt idx="167">
                  <c:v>57.60149440765381</c:v>
                </c:pt>
                <c:pt idx="168">
                  <c:v>57.476370143890385</c:v>
                </c:pt>
                <c:pt idx="169">
                  <c:v>58.1126708984375</c:v>
                </c:pt>
                <c:pt idx="170">
                  <c:v>58.377606105804446</c:v>
                </c:pt>
                <c:pt idx="171">
                  <c:v>58.366116666793822</c:v>
                </c:pt>
                <c:pt idx="172">
                  <c:v>58.850472068786623</c:v>
                </c:pt>
                <c:pt idx="173">
                  <c:v>59.330673027038578</c:v>
                </c:pt>
                <c:pt idx="174">
                  <c:v>59.167238712310791</c:v>
                </c:pt>
                <c:pt idx="175">
                  <c:v>59.702751827239993</c:v>
                </c:pt>
                <c:pt idx="176">
                  <c:v>60.727419281005858</c:v>
                </c:pt>
                <c:pt idx="177">
                  <c:v>60.380721664428712</c:v>
                </c:pt>
                <c:pt idx="178">
                  <c:v>60.155967998504643</c:v>
                </c:pt>
                <c:pt idx="179">
                  <c:v>60.559849739074707</c:v>
                </c:pt>
                <c:pt idx="180">
                  <c:v>60.687306118011477</c:v>
                </c:pt>
                <c:pt idx="181">
                  <c:v>61.443397426605223</c:v>
                </c:pt>
                <c:pt idx="182">
                  <c:v>61.188643074035646</c:v>
                </c:pt>
                <c:pt idx="183">
                  <c:v>61.195313262939457</c:v>
                </c:pt>
                <c:pt idx="184">
                  <c:v>62.065039157867432</c:v>
                </c:pt>
                <c:pt idx="185">
                  <c:v>62.423919391632083</c:v>
                </c:pt>
                <c:pt idx="186">
                  <c:v>63.278644943237303</c:v>
                </c:pt>
                <c:pt idx="187">
                  <c:v>63.755314445495607</c:v>
                </c:pt>
                <c:pt idx="188">
                  <c:v>64.7903063774109</c:v>
                </c:pt>
                <c:pt idx="189">
                  <c:v>65.055564403533936</c:v>
                </c:pt>
                <c:pt idx="190">
                  <c:v>66.075555992126468</c:v>
                </c:pt>
                <c:pt idx="191">
                  <c:v>65.856972122192388</c:v>
                </c:pt>
                <c:pt idx="192">
                  <c:v>65.994752979278559</c:v>
                </c:pt>
                <c:pt idx="193">
                  <c:v>65.495589542388927</c:v>
                </c:pt>
                <c:pt idx="194">
                  <c:v>65.359481811523438</c:v>
                </c:pt>
                <c:pt idx="195">
                  <c:v>65.478107643127444</c:v>
                </c:pt>
                <c:pt idx="196">
                  <c:v>66.959789180755621</c:v>
                </c:pt>
                <c:pt idx="197">
                  <c:v>67.297835445404047</c:v>
                </c:pt>
                <c:pt idx="198">
                  <c:v>67.530095863342297</c:v>
                </c:pt>
                <c:pt idx="199">
                  <c:v>67.618721008300781</c:v>
                </c:pt>
              </c:numCache>
            </c:numRef>
          </c:val>
        </c:ser>
        <c:marker val="1"/>
        <c:axId val="132916352"/>
        <c:axId val="132917888"/>
      </c:lineChart>
      <c:catAx>
        <c:axId val="132916352"/>
        <c:scaling>
          <c:orientation val="minMax"/>
        </c:scaling>
        <c:axPos val="b"/>
        <c:tickLblPos val="nextTo"/>
        <c:crossAx val="132917888"/>
        <c:crosses val="autoZero"/>
        <c:auto val="1"/>
        <c:lblAlgn val="ctr"/>
        <c:lblOffset val="100"/>
      </c:catAx>
      <c:valAx>
        <c:axId val="132917888"/>
        <c:scaling>
          <c:orientation val="minMax"/>
        </c:scaling>
        <c:axPos val="l"/>
        <c:majorGridlines/>
        <c:numFmt formatCode="0.000" sourceLinked="1"/>
        <c:tickLblPos val="nextTo"/>
        <c:crossAx val="1329163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Лист11!$J$4:$J$7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Лист11!$L$4:$L$7</c:f>
              <c:numCache>
                <c:formatCode>General</c:formatCode>
                <c:ptCount val="4"/>
                <c:pt idx="0">
                  <c:v>23</c:v>
                </c:pt>
                <c:pt idx="1">
                  <c:v>43</c:v>
                </c:pt>
                <c:pt idx="2">
                  <c:v>113</c:v>
                </c:pt>
                <c:pt idx="3">
                  <c:v>21</c:v>
                </c:pt>
              </c:numCache>
            </c:numRef>
          </c:val>
        </c:ser>
        <c:dLbls>
          <c:showVal val="1"/>
        </c:dLbls>
        <c:gapWidth val="75"/>
        <c:axId val="133541888"/>
        <c:axId val="133543424"/>
      </c:barChart>
      <c:catAx>
        <c:axId val="133541888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133543424"/>
        <c:crosses val="autoZero"/>
        <c:auto val="1"/>
        <c:lblAlgn val="ctr"/>
        <c:lblOffset val="100"/>
      </c:catAx>
      <c:valAx>
        <c:axId val="13354342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35418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Лист11!$F$13:$F$212</c:f>
              <c:numCache>
                <c:formatCode>General</c:formatCode>
                <c:ptCount val="200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6</c:v>
                </c:pt>
                <c:pt idx="23">
                  <c:v>3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4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4</c:v>
                </c:pt>
                <c:pt idx="33">
                  <c:v>5</c:v>
                </c:pt>
                <c:pt idx="34">
                  <c:v>5</c:v>
                </c:pt>
                <c:pt idx="35">
                  <c:v>3</c:v>
                </c:pt>
                <c:pt idx="36">
                  <c:v>5</c:v>
                </c:pt>
                <c:pt idx="37">
                  <c:v>6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4</c:v>
                </c:pt>
                <c:pt idx="42">
                  <c:v>4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6</c:v>
                </c:pt>
                <c:pt idx="63">
                  <c:v>5</c:v>
                </c:pt>
                <c:pt idx="64">
                  <c:v>4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6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5</c:v>
                </c:pt>
                <c:pt idx="81">
                  <c:v>3</c:v>
                </c:pt>
                <c:pt idx="82">
                  <c:v>5</c:v>
                </c:pt>
                <c:pt idx="83">
                  <c:v>3</c:v>
                </c:pt>
                <c:pt idx="84">
                  <c:v>6</c:v>
                </c:pt>
                <c:pt idx="85">
                  <c:v>4</c:v>
                </c:pt>
                <c:pt idx="86">
                  <c:v>6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3</c:v>
                </c:pt>
                <c:pt idx="98">
                  <c:v>3</c:v>
                </c:pt>
                <c:pt idx="99">
                  <c:v>5</c:v>
                </c:pt>
                <c:pt idx="100">
                  <c:v>5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4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4</c:v>
                </c:pt>
                <c:pt idx="117">
                  <c:v>6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3</c:v>
                </c:pt>
                <c:pt idx="126">
                  <c:v>4</c:v>
                </c:pt>
                <c:pt idx="127">
                  <c:v>5</c:v>
                </c:pt>
                <c:pt idx="128">
                  <c:v>3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6</c:v>
                </c:pt>
                <c:pt idx="135">
                  <c:v>4</c:v>
                </c:pt>
                <c:pt idx="136">
                  <c:v>6</c:v>
                </c:pt>
                <c:pt idx="137">
                  <c:v>3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6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5</c:v>
                </c:pt>
                <c:pt idx="161">
                  <c:v>4</c:v>
                </c:pt>
                <c:pt idx="162">
                  <c:v>5</c:v>
                </c:pt>
                <c:pt idx="163">
                  <c:v>4</c:v>
                </c:pt>
                <c:pt idx="164">
                  <c:v>6</c:v>
                </c:pt>
                <c:pt idx="165">
                  <c:v>5</c:v>
                </c:pt>
                <c:pt idx="166">
                  <c:v>4</c:v>
                </c:pt>
                <c:pt idx="167">
                  <c:v>5</c:v>
                </c:pt>
                <c:pt idx="168">
                  <c:v>5</c:v>
                </c:pt>
                <c:pt idx="169">
                  <c:v>6</c:v>
                </c:pt>
                <c:pt idx="170">
                  <c:v>4</c:v>
                </c:pt>
                <c:pt idx="171">
                  <c:v>4</c:v>
                </c:pt>
                <c:pt idx="172">
                  <c:v>3</c:v>
                </c:pt>
                <c:pt idx="173">
                  <c:v>6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5</c:v>
                </c:pt>
                <c:pt idx="181">
                  <c:v>6</c:v>
                </c:pt>
                <c:pt idx="182">
                  <c:v>4</c:v>
                </c:pt>
                <c:pt idx="183">
                  <c:v>5</c:v>
                </c:pt>
                <c:pt idx="184">
                  <c:v>3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4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5</c:v>
                </c:pt>
                <c:pt idx="194">
                  <c:v>3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Лист11!$G$13:$G$212</c:f>
              <c:numCache>
                <c:formatCode>General</c:formatCode>
                <c:ptCount val="200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4</c:v>
                </c:pt>
                <c:pt idx="17">
                  <c:v>4</c:v>
                </c:pt>
                <c:pt idx="18">
                  <c:v>6</c:v>
                </c:pt>
                <c:pt idx="19">
                  <c:v>5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4</c:v>
                </c:pt>
                <c:pt idx="26">
                  <c:v>6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6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4</c:v>
                </c:pt>
                <c:pt idx="38">
                  <c:v>6</c:v>
                </c:pt>
                <c:pt idx="39">
                  <c:v>4</c:v>
                </c:pt>
                <c:pt idx="40">
                  <c:v>6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3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6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6</c:v>
                </c:pt>
                <c:pt idx="81">
                  <c:v>3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6</c:v>
                </c:pt>
                <c:pt idx="98">
                  <c:v>3</c:v>
                </c:pt>
                <c:pt idx="99">
                  <c:v>5</c:v>
                </c:pt>
                <c:pt idx="100">
                  <c:v>3</c:v>
                </c:pt>
                <c:pt idx="101">
                  <c:v>6</c:v>
                </c:pt>
                <c:pt idx="102">
                  <c:v>3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5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6</c:v>
                </c:pt>
                <c:pt idx="114">
                  <c:v>4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4</c:v>
                </c:pt>
                <c:pt idx="120">
                  <c:v>3</c:v>
                </c:pt>
                <c:pt idx="121">
                  <c:v>5</c:v>
                </c:pt>
                <c:pt idx="122">
                  <c:v>4</c:v>
                </c:pt>
                <c:pt idx="123">
                  <c:v>5</c:v>
                </c:pt>
                <c:pt idx="124">
                  <c:v>6</c:v>
                </c:pt>
                <c:pt idx="125">
                  <c:v>3</c:v>
                </c:pt>
                <c:pt idx="126">
                  <c:v>5</c:v>
                </c:pt>
                <c:pt idx="127">
                  <c:v>5</c:v>
                </c:pt>
                <c:pt idx="128">
                  <c:v>3</c:v>
                </c:pt>
                <c:pt idx="129">
                  <c:v>4</c:v>
                </c:pt>
                <c:pt idx="130">
                  <c:v>5</c:v>
                </c:pt>
                <c:pt idx="131">
                  <c:v>4</c:v>
                </c:pt>
                <c:pt idx="132">
                  <c:v>4</c:v>
                </c:pt>
                <c:pt idx="133">
                  <c:v>5</c:v>
                </c:pt>
                <c:pt idx="134">
                  <c:v>4</c:v>
                </c:pt>
                <c:pt idx="135">
                  <c:v>5</c:v>
                </c:pt>
                <c:pt idx="136">
                  <c:v>6</c:v>
                </c:pt>
                <c:pt idx="137">
                  <c:v>3</c:v>
                </c:pt>
                <c:pt idx="138">
                  <c:v>5</c:v>
                </c:pt>
                <c:pt idx="139">
                  <c:v>4</c:v>
                </c:pt>
                <c:pt idx="140">
                  <c:v>5</c:v>
                </c:pt>
                <c:pt idx="141">
                  <c:v>6</c:v>
                </c:pt>
                <c:pt idx="142">
                  <c:v>5</c:v>
                </c:pt>
                <c:pt idx="143">
                  <c:v>4</c:v>
                </c:pt>
                <c:pt idx="144">
                  <c:v>6</c:v>
                </c:pt>
                <c:pt idx="145">
                  <c:v>5</c:v>
                </c:pt>
                <c:pt idx="146">
                  <c:v>3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5</c:v>
                </c:pt>
                <c:pt idx="151">
                  <c:v>5</c:v>
                </c:pt>
                <c:pt idx="152">
                  <c:v>6</c:v>
                </c:pt>
                <c:pt idx="153">
                  <c:v>5</c:v>
                </c:pt>
                <c:pt idx="154">
                  <c:v>3</c:v>
                </c:pt>
                <c:pt idx="155">
                  <c:v>5</c:v>
                </c:pt>
                <c:pt idx="156">
                  <c:v>5</c:v>
                </c:pt>
                <c:pt idx="157">
                  <c:v>6</c:v>
                </c:pt>
                <c:pt idx="158">
                  <c:v>5</c:v>
                </c:pt>
                <c:pt idx="159">
                  <c:v>3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5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6</c:v>
                </c:pt>
                <c:pt idx="170">
                  <c:v>5</c:v>
                </c:pt>
                <c:pt idx="171">
                  <c:v>5</c:v>
                </c:pt>
                <c:pt idx="172">
                  <c:v>3</c:v>
                </c:pt>
                <c:pt idx="173">
                  <c:v>4</c:v>
                </c:pt>
                <c:pt idx="174">
                  <c:v>3</c:v>
                </c:pt>
                <c:pt idx="175">
                  <c:v>6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3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4</c:v>
                </c:pt>
                <c:pt idx="188">
                  <c:v>6</c:v>
                </c:pt>
                <c:pt idx="189">
                  <c:v>6</c:v>
                </c:pt>
                <c:pt idx="190">
                  <c:v>5</c:v>
                </c:pt>
                <c:pt idx="191">
                  <c:v>4</c:v>
                </c:pt>
                <c:pt idx="192">
                  <c:v>5</c:v>
                </c:pt>
                <c:pt idx="193">
                  <c:v>5</c:v>
                </c:pt>
                <c:pt idx="194">
                  <c:v>3</c:v>
                </c:pt>
                <c:pt idx="195">
                  <c:v>4</c:v>
                </c:pt>
                <c:pt idx="196">
                  <c:v>6</c:v>
                </c:pt>
                <c:pt idx="197">
                  <c:v>3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</c:ser>
        <c:marker val="1"/>
        <c:axId val="133761280"/>
        <c:axId val="133775360"/>
      </c:lineChart>
      <c:catAx>
        <c:axId val="133761280"/>
        <c:scaling>
          <c:orientation val="minMax"/>
        </c:scaling>
        <c:axPos val="b"/>
        <c:tickLblPos val="nextTo"/>
        <c:crossAx val="133775360"/>
        <c:crosses val="autoZero"/>
        <c:auto val="1"/>
        <c:lblAlgn val="ctr"/>
        <c:lblOffset val="100"/>
      </c:catAx>
      <c:valAx>
        <c:axId val="133775360"/>
        <c:scaling>
          <c:orientation val="minMax"/>
        </c:scaling>
        <c:axPos val="l"/>
        <c:majorGridlines/>
        <c:numFmt formatCode="General" sourceLinked="1"/>
        <c:tickLblPos val="nextTo"/>
        <c:crossAx val="1337612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Лист11!$L$18:$L$19</c:f>
              <c:numCache>
                <c:formatCode>General</c:formatCode>
                <c:ptCount val="2"/>
                <c:pt idx="0">
                  <c:v>66</c:v>
                </c:pt>
                <c:pt idx="1">
                  <c:v>134</c:v>
                </c:pt>
              </c:numCache>
            </c:numRef>
          </c:val>
        </c:ser>
        <c:dLbls>
          <c:showVal val="1"/>
        </c:dLbls>
        <c:gapWidth val="75"/>
        <c:axId val="133803392"/>
        <c:axId val="133809280"/>
      </c:barChart>
      <c:catAx>
        <c:axId val="133803392"/>
        <c:scaling>
          <c:orientation val="minMax"/>
        </c:scaling>
        <c:axPos val="b"/>
        <c:majorGridlines/>
        <c:majorTickMark val="none"/>
        <c:tickLblPos val="nextTo"/>
        <c:crossAx val="133809280"/>
        <c:crosses val="autoZero"/>
        <c:auto val="1"/>
        <c:lblAlgn val="ctr"/>
        <c:lblOffset val="100"/>
      </c:catAx>
      <c:valAx>
        <c:axId val="13380928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38033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barChart>
        <c:barDir val="col"/>
        <c:grouping val="clustered"/>
        <c:ser>
          <c:idx val="0"/>
          <c:order val="0"/>
          <c:tx>
            <c:v>Ряд 1</c:v>
          </c:tx>
          <c:dLbls>
            <c:showVal val="1"/>
          </c:dLbls>
          <c:val>
            <c:numRef>
              <c:f>Лист12!$S$1:$S$16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9</c:v>
                </c:pt>
                <c:pt idx="3">
                  <c:v>5</c:v>
                </c:pt>
                <c:pt idx="4">
                  <c:v>11</c:v>
                </c:pt>
                <c:pt idx="5">
                  <c:v>28</c:v>
                </c:pt>
                <c:pt idx="6">
                  <c:v>19</c:v>
                </c:pt>
                <c:pt idx="7">
                  <c:v>32</c:v>
                </c:pt>
                <c:pt idx="8">
                  <c:v>20</c:v>
                </c:pt>
                <c:pt idx="9">
                  <c:v>28</c:v>
                </c:pt>
                <c:pt idx="10">
                  <c:v>15</c:v>
                </c:pt>
                <c:pt idx="11">
                  <c:v>16</c:v>
                </c:pt>
                <c:pt idx="12">
                  <c:v>6</c:v>
                </c:pt>
                <c:pt idx="13">
                  <c:v>3</c:v>
                </c:pt>
                <c:pt idx="14">
                  <c:v>6</c:v>
                </c:pt>
                <c:pt idx="15">
                  <c:v>0</c:v>
                </c:pt>
              </c:numCache>
            </c:numRef>
          </c:val>
        </c:ser>
        <c:dLbls>
          <c:showVal val="1"/>
        </c:dLbls>
        <c:gapWidth val="75"/>
        <c:axId val="133815680"/>
        <c:axId val="133985408"/>
      </c:barChart>
      <c:catAx>
        <c:axId val="133815680"/>
        <c:scaling>
          <c:orientation val="minMax"/>
        </c:scaling>
        <c:axPos val="b"/>
        <c:majorGridlines/>
        <c:majorTickMark val="none"/>
        <c:tickLblPos val="nextTo"/>
        <c:crossAx val="133985408"/>
        <c:crosses val="autoZero"/>
        <c:auto val="1"/>
        <c:lblAlgn val="ctr"/>
        <c:lblOffset val="100"/>
      </c:catAx>
      <c:valAx>
        <c:axId val="1339854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3815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Лист13!$B$2:$B$22</c:f>
              <c:numCache>
                <c:formatCode>General</c:formatCode>
                <c:ptCount val="21"/>
                <c:pt idx="0">
                  <c:v>0.46743858238120328</c:v>
                </c:pt>
                <c:pt idx="1">
                  <c:v>0.13532278250546792</c:v>
                </c:pt>
                <c:pt idx="2">
                  <c:v>0.95981325325692168</c:v>
                </c:pt>
                <c:pt idx="3">
                  <c:v>3.112913126862793E-3</c:v>
                </c:pt>
                <c:pt idx="4">
                  <c:v>0.45416509766349922</c:v>
                </c:pt>
                <c:pt idx="5">
                  <c:v>0.49140614378192859</c:v>
                </c:pt>
                <c:pt idx="6">
                  <c:v>0.77975897201307554</c:v>
                </c:pt>
                <c:pt idx="7">
                  <c:v>0.63364948803999699</c:v>
                </c:pt>
                <c:pt idx="8">
                  <c:v>0.6707009478822592</c:v>
                </c:pt>
                <c:pt idx="9">
                  <c:v>0.83221083563447817</c:v>
                </c:pt>
                <c:pt idx="10">
                  <c:v>0.57087308504925538</c:v>
                </c:pt>
                <c:pt idx="11">
                  <c:v>0.6421174479281746</c:v>
                </c:pt>
                <c:pt idx="12">
                  <c:v>0.82103436659701234</c:v>
                </c:pt>
                <c:pt idx="13">
                  <c:v>0.68855155129825185</c:v>
                </c:pt>
                <c:pt idx="14">
                  <c:v>0.45321381415843409</c:v>
                </c:pt>
                <c:pt idx="15">
                  <c:v>0.31462312640212531</c:v>
                </c:pt>
                <c:pt idx="16">
                  <c:v>0.91082497895757197</c:v>
                </c:pt>
                <c:pt idx="17">
                  <c:v>0.28289260211041523</c:v>
                </c:pt>
                <c:pt idx="18">
                  <c:v>0.402585357347919</c:v>
                </c:pt>
                <c:pt idx="19">
                  <c:v>0.71301573539534235</c:v>
                </c:pt>
                <c:pt idx="20">
                  <c:v>0.42456479785500889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Лист13!$C$2:$C$22</c:f>
              <c:numCache>
                <c:formatCode>General</c:formatCode>
                <c:ptCount val="21"/>
                <c:pt idx="0">
                  <c:v>0.87569587824117523</c:v>
                </c:pt>
                <c:pt idx="1">
                  <c:v>0.74794568365864644</c:v>
                </c:pt>
                <c:pt idx="2">
                  <c:v>0.29892016415813494</c:v>
                </c:pt>
                <c:pt idx="3">
                  <c:v>0.99315187691345663</c:v>
                </c:pt>
                <c:pt idx="4">
                  <c:v>0.16686337945084562</c:v>
                </c:pt>
                <c:pt idx="5">
                  <c:v>0.88011535206277802</c:v>
                </c:pt>
                <c:pt idx="6">
                  <c:v>0.95102741532423973</c:v>
                </c:pt>
                <c:pt idx="7">
                  <c:v>0.51624937460191145</c:v>
                </c:pt>
                <c:pt idx="8">
                  <c:v>0.85395592492195682</c:v>
                </c:pt>
                <c:pt idx="9">
                  <c:v>0.54977184526876854</c:v>
                </c:pt>
                <c:pt idx="10">
                  <c:v>9.2871977404085593E-2</c:v>
                </c:pt>
                <c:pt idx="11">
                  <c:v>0.65374581969694368</c:v>
                </c:pt>
                <c:pt idx="12">
                  <c:v>0.19512786486748923</c:v>
                </c:pt>
                <c:pt idx="13">
                  <c:v>0.52234566713918351</c:v>
                </c:pt>
                <c:pt idx="14">
                  <c:v>0.48628669484489073</c:v>
                </c:pt>
                <c:pt idx="15">
                  <c:v>9.9326213599591817E-2</c:v>
                </c:pt>
                <c:pt idx="16">
                  <c:v>0.61890903805198505</c:v>
                </c:pt>
                <c:pt idx="17">
                  <c:v>0.67404045626120568</c:v>
                </c:pt>
                <c:pt idx="18">
                  <c:v>0.4845212088515396</c:v>
                </c:pt>
                <c:pt idx="19">
                  <c:v>0.80318851580759287</c:v>
                </c:pt>
                <c:pt idx="20">
                  <c:v>0.63297878367798166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Лист13!$D$2:$D$22</c:f>
              <c:numCache>
                <c:formatCode>General</c:formatCode>
                <c:ptCount val="21"/>
                <c:pt idx="0">
                  <c:v>0.45424118531700008</c:v>
                </c:pt>
                <c:pt idx="1">
                  <c:v>8.585732252694811E-2</c:v>
                </c:pt>
                <c:pt idx="2">
                  <c:v>0.12410300647457451</c:v>
                </c:pt>
                <c:pt idx="3">
                  <c:v>0.85321536494712547</c:v>
                </c:pt>
                <c:pt idx="4">
                  <c:v>0.31188572130694947</c:v>
                </c:pt>
                <c:pt idx="5">
                  <c:v>6.603227301221537E-2</c:v>
                </c:pt>
                <c:pt idx="6">
                  <c:v>0.87669690388570132</c:v>
                </c:pt>
                <c:pt idx="7">
                  <c:v>0.51379565039211972</c:v>
                </c:pt>
                <c:pt idx="8">
                  <c:v>0.18663259572317159</c:v>
                </c:pt>
                <c:pt idx="9">
                  <c:v>1.7757341585223019E-2</c:v>
                </c:pt>
                <c:pt idx="10">
                  <c:v>0.46222317812569802</c:v>
                </c:pt>
                <c:pt idx="11">
                  <c:v>0.54788580839737122</c:v>
                </c:pt>
                <c:pt idx="12">
                  <c:v>0.84937813744403101</c:v>
                </c:pt>
                <c:pt idx="13">
                  <c:v>4.6041416387974987E-2</c:v>
                </c:pt>
                <c:pt idx="14">
                  <c:v>0.52044906337763175</c:v>
                </c:pt>
                <c:pt idx="15">
                  <c:v>0.79132697196456037</c:v>
                </c:pt>
                <c:pt idx="16">
                  <c:v>0.25895280788295105</c:v>
                </c:pt>
                <c:pt idx="17">
                  <c:v>0.71413454649355401</c:v>
                </c:pt>
                <c:pt idx="18">
                  <c:v>0.87053769099277911</c:v>
                </c:pt>
                <c:pt idx="19">
                  <c:v>0.33227075106837156</c:v>
                </c:pt>
                <c:pt idx="20">
                  <c:v>0.64071518705728003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Лист13!$E$2:$E$22</c:f>
              <c:numCache>
                <c:formatCode>General</c:formatCode>
                <c:ptCount val="21"/>
                <c:pt idx="0">
                  <c:v>0.94051931872959438</c:v>
                </c:pt>
                <c:pt idx="1">
                  <c:v>8.4492716482835073E-2</c:v>
                </c:pt>
                <c:pt idx="2">
                  <c:v>9.0374778752411622E-2</c:v>
                </c:pt>
                <c:pt idx="3">
                  <c:v>0.33381936654547051</c:v>
                </c:pt>
                <c:pt idx="4">
                  <c:v>0.41181052772219928</c:v>
                </c:pt>
                <c:pt idx="5">
                  <c:v>0.15420416877598009</c:v>
                </c:pt>
                <c:pt idx="6">
                  <c:v>0.93365265803208342</c:v>
                </c:pt>
                <c:pt idx="7">
                  <c:v>0.95089051691660398</c:v>
                </c:pt>
                <c:pt idx="8">
                  <c:v>0.34161475672493857</c:v>
                </c:pt>
                <c:pt idx="9">
                  <c:v>0.82563001641982714</c:v>
                </c:pt>
                <c:pt idx="10">
                  <c:v>0.32417054174146998</c:v>
                </c:pt>
                <c:pt idx="11">
                  <c:v>0.5715222836995999</c:v>
                </c:pt>
                <c:pt idx="12">
                  <c:v>0.33419436513677181</c:v>
                </c:pt>
                <c:pt idx="13">
                  <c:v>0.44195295882394348</c:v>
                </c:pt>
                <c:pt idx="14">
                  <c:v>0.94223962181291476</c:v>
                </c:pt>
                <c:pt idx="15">
                  <c:v>0.1171965750837618</c:v>
                </c:pt>
                <c:pt idx="16">
                  <c:v>0.38624906206155729</c:v>
                </c:pt>
                <c:pt idx="17">
                  <c:v>0.41272130442868527</c:v>
                </c:pt>
                <c:pt idx="18">
                  <c:v>0.97778053125184083</c:v>
                </c:pt>
                <c:pt idx="19">
                  <c:v>0.3865353665666631</c:v>
                </c:pt>
                <c:pt idx="20">
                  <c:v>0.88099651912474908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Лист13!$F$2:$F$22</c:f>
              <c:numCache>
                <c:formatCode>General</c:formatCode>
                <c:ptCount val="21"/>
                <c:pt idx="0">
                  <c:v>0.69760455843236024</c:v>
                </c:pt>
                <c:pt idx="1">
                  <c:v>0.68775421844640672</c:v>
                </c:pt>
                <c:pt idx="2">
                  <c:v>0.66592457473761257</c:v>
                </c:pt>
                <c:pt idx="3">
                  <c:v>0.76442876141026161</c:v>
                </c:pt>
                <c:pt idx="4">
                  <c:v>0.33008157216936507</c:v>
                </c:pt>
                <c:pt idx="5">
                  <c:v>0.10344400965639711</c:v>
                </c:pt>
                <c:pt idx="6">
                  <c:v>0.26891946925417365</c:v>
                </c:pt>
                <c:pt idx="7">
                  <c:v>0.97040838915564276</c:v>
                </c:pt>
                <c:pt idx="8">
                  <c:v>0.92608474495435122</c:v>
                </c:pt>
                <c:pt idx="9">
                  <c:v>0.5825064769194801</c:v>
                </c:pt>
                <c:pt idx="10">
                  <c:v>0.42819177486952675</c:v>
                </c:pt>
                <c:pt idx="11">
                  <c:v>0.92945870816322085</c:v>
                </c:pt>
                <c:pt idx="12">
                  <c:v>0.69813651375973951</c:v>
                </c:pt>
                <c:pt idx="13">
                  <c:v>2.8456209395910648E-3</c:v>
                </c:pt>
                <c:pt idx="14">
                  <c:v>0.26664887192089015</c:v>
                </c:pt>
                <c:pt idx="15">
                  <c:v>0.37144571601678855</c:v>
                </c:pt>
                <c:pt idx="16">
                  <c:v>0.56480614494873382</c:v>
                </c:pt>
                <c:pt idx="17">
                  <c:v>0.72222895775677109</c:v>
                </c:pt>
                <c:pt idx="18">
                  <c:v>0.39131317645944841</c:v>
                </c:pt>
                <c:pt idx="19">
                  <c:v>0.41225404861009696</c:v>
                </c:pt>
                <c:pt idx="20">
                  <c:v>7.7681289529645703E-2</c:v>
                </c:pt>
              </c:numCache>
            </c:numRef>
          </c:val>
        </c:ser>
        <c:ser>
          <c:idx val="5"/>
          <c:order val="5"/>
          <c:tx>
            <c:v>Ряд6</c:v>
          </c:tx>
          <c:marker>
            <c:symbol val="none"/>
          </c:marker>
          <c:val>
            <c:numRef>
              <c:f>Лист13!$G$2:$G$22</c:f>
              <c:numCache>
                <c:formatCode>General</c:formatCode>
                <c:ptCount val="21"/>
                <c:pt idx="0">
                  <c:v>0.58995535453005488</c:v>
                </c:pt>
                <c:pt idx="1">
                  <c:v>0.39012069864640608</c:v>
                </c:pt>
                <c:pt idx="2">
                  <c:v>0.63008110115166027</c:v>
                </c:pt>
                <c:pt idx="3">
                  <c:v>0.79673122238732397</c:v>
                </c:pt>
                <c:pt idx="4">
                  <c:v>6.0547991516840538E-2</c:v>
                </c:pt>
                <c:pt idx="5">
                  <c:v>0.62064283428848199</c:v>
                </c:pt>
                <c:pt idx="6">
                  <c:v>0.40331380818553808</c:v>
                </c:pt>
                <c:pt idx="7">
                  <c:v>0.44465253667491211</c:v>
                </c:pt>
                <c:pt idx="8">
                  <c:v>0.50002436528210481</c:v>
                </c:pt>
                <c:pt idx="9">
                  <c:v>3.0872816999975683E-2</c:v>
                </c:pt>
                <c:pt idx="10">
                  <c:v>0.63550591831154435</c:v>
                </c:pt>
                <c:pt idx="11">
                  <c:v>0.41603409230269062</c:v>
                </c:pt>
                <c:pt idx="12">
                  <c:v>0.20692786972017085</c:v>
                </c:pt>
                <c:pt idx="13">
                  <c:v>0.5831041730892208</c:v>
                </c:pt>
                <c:pt idx="14">
                  <c:v>0.1110718267027071</c:v>
                </c:pt>
                <c:pt idx="15">
                  <c:v>0.78601958197164445</c:v>
                </c:pt>
                <c:pt idx="16">
                  <c:v>4.117245267232672E-2</c:v>
                </c:pt>
                <c:pt idx="17">
                  <c:v>0.52284488488535441</c:v>
                </c:pt>
                <c:pt idx="18">
                  <c:v>0.66966840280147677</c:v>
                </c:pt>
                <c:pt idx="19">
                  <c:v>0.54600985729149265</c:v>
                </c:pt>
                <c:pt idx="20">
                  <c:v>0.76250614195749589</c:v>
                </c:pt>
              </c:numCache>
            </c:numRef>
          </c:val>
        </c:ser>
        <c:ser>
          <c:idx val="6"/>
          <c:order val="6"/>
          <c:tx>
            <c:v>Ряд7</c:v>
          </c:tx>
          <c:marker>
            <c:symbol val="none"/>
          </c:marker>
          <c:val>
            <c:numRef>
              <c:f>Лист13!$H$2:$H$22</c:f>
              <c:numCache>
                <c:formatCode>General</c:formatCode>
                <c:ptCount val="21"/>
                <c:pt idx="0">
                  <c:v>4.0254548776313879</c:v>
                </c:pt>
                <c:pt idx="1">
                  <c:v>2.1314934222667103</c:v>
                </c:pt>
                <c:pt idx="2">
                  <c:v>2.7692168785313154</c:v>
                </c:pt>
                <c:pt idx="3">
                  <c:v>3.744459505330501</c:v>
                </c:pt>
                <c:pt idx="4">
                  <c:v>1.7353542898296992</c:v>
                </c:pt>
                <c:pt idx="5">
                  <c:v>2.3158447815777814</c:v>
                </c:pt>
                <c:pt idx="6">
                  <c:v>4.2133692266948115</c:v>
                </c:pt>
                <c:pt idx="7">
                  <c:v>4.029645955781187</c:v>
                </c:pt>
                <c:pt idx="8">
                  <c:v>3.4790133354887818</c:v>
                </c:pt>
                <c:pt idx="9">
                  <c:v>2.8387493328277529</c:v>
                </c:pt>
                <c:pt idx="10">
                  <c:v>2.5138364755015798</c:v>
                </c:pt>
                <c:pt idx="11">
                  <c:v>3.7607641601880006</c:v>
                </c:pt>
                <c:pt idx="12">
                  <c:v>3.1047991175252148</c:v>
                </c:pt>
                <c:pt idx="13">
                  <c:v>2.2848413876781657</c:v>
                </c:pt>
                <c:pt idx="14">
                  <c:v>2.7799098928174688</c:v>
                </c:pt>
                <c:pt idx="15">
                  <c:v>2.4799381850384723</c:v>
                </c:pt>
                <c:pt idx="16">
                  <c:v>2.7809144845751259</c:v>
                </c:pt>
                <c:pt idx="17">
                  <c:v>3.3288627519359855</c:v>
                </c:pt>
                <c:pt idx="18">
                  <c:v>3.7964063677050039</c:v>
                </c:pt>
                <c:pt idx="19">
                  <c:v>3.1932742747395597</c:v>
                </c:pt>
                <c:pt idx="20">
                  <c:v>3.419442719202161</c:v>
                </c:pt>
              </c:numCache>
            </c:numRef>
          </c:val>
        </c:ser>
        <c:axId val="134412544"/>
        <c:axId val="134168576"/>
      </c:radarChart>
      <c:catAx>
        <c:axId val="134412544"/>
        <c:scaling>
          <c:orientation val="minMax"/>
        </c:scaling>
        <c:axPos val="b"/>
        <c:majorGridlines/>
        <c:tickLblPos val="nextTo"/>
        <c:crossAx val="134168576"/>
        <c:crosses val="autoZero"/>
        <c:auto val="1"/>
        <c:lblAlgn val="ctr"/>
        <c:lblOffset val="100"/>
      </c:catAx>
      <c:valAx>
        <c:axId val="134168576"/>
        <c:scaling>
          <c:orientation val="minMax"/>
        </c:scaling>
        <c:axPos val="l"/>
        <c:majorGridlines/>
        <c:numFmt formatCode="General" sourceLinked="1"/>
        <c:tickLblPos val="nextTo"/>
        <c:crossAx val="13441254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Лист14!$E$18:$E$20</c:f>
              <c:numCache>
                <c:formatCode>General</c:formatCode>
                <c:ptCount val="3"/>
                <c:pt idx="0">
                  <c:v>4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</c:ser>
        <c:dLbls>
          <c:showVal val="1"/>
        </c:dLbls>
        <c:gapWidth val="75"/>
        <c:axId val="134487424"/>
        <c:axId val="134501504"/>
      </c:barChart>
      <c:catAx>
        <c:axId val="134487424"/>
        <c:scaling>
          <c:orientation val="minMax"/>
        </c:scaling>
        <c:axPos val="b"/>
        <c:majorTickMark val="none"/>
        <c:tickLblPos val="nextTo"/>
        <c:crossAx val="134501504"/>
        <c:crosses val="autoZero"/>
        <c:auto val="1"/>
        <c:lblAlgn val="ctr"/>
        <c:lblOffset val="100"/>
      </c:catAx>
      <c:valAx>
        <c:axId val="134501504"/>
        <c:scaling>
          <c:orientation val="minMax"/>
        </c:scaling>
        <c:axPos val="l"/>
        <c:numFmt formatCode="General" sourceLinked="1"/>
        <c:majorTickMark val="none"/>
        <c:tickLblPos val="nextTo"/>
        <c:crossAx val="134487424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Лист14!$S$3:$S$5</c:f>
              <c:numCache>
                <c:formatCode>General</c:formatCode>
                <c:ptCount val="3"/>
                <c:pt idx="0">
                  <c:v>5</c:v>
                </c:pt>
                <c:pt idx="1">
                  <c:v>18</c:v>
                </c:pt>
                <c:pt idx="2">
                  <c:v>6</c:v>
                </c:pt>
              </c:numCache>
            </c:numRef>
          </c:val>
        </c:ser>
        <c:dLbls>
          <c:showVal val="1"/>
        </c:dLbls>
        <c:gapWidth val="75"/>
        <c:axId val="134533888"/>
        <c:axId val="134535424"/>
      </c:barChart>
      <c:catAx>
        <c:axId val="134533888"/>
        <c:scaling>
          <c:orientation val="minMax"/>
        </c:scaling>
        <c:axPos val="b"/>
        <c:majorTickMark val="none"/>
        <c:tickLblPos val="nextTo"/>
        <c:crossAx val="134535424"/>
        <c:crosses val="autoZero"/>
        <c:auto val="1"/>
        <c:lblAlgn val="ctr"/>
        <c:lblOffset val="100"/>
      </c:catAx>
      <c:valAx>
        <c:axId val="134535424"/>
        <c:scaling>
          <c:orientation val="minMax"/>
        </c:scaling>
        <c:axPos val="l"/>
        <c:numFmt formatCode="General" sourceLinked="1"/>
        <c:majorTickMark val="none"/>
        <c:tickLblPos val="nextTo"/>
        <c:crossAx val="13453388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val>
            <c:numRef>
              <c:f>Лист15!$J$1:$J$25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</c:ser>
        <c:axId val="149578496"/>
        <c:axId val="149580032"/>
      </c:barChart>
      <c:catAx>
        <c:axId val="149578496"/>
        <c:scaling>
          <c:orientation val="minMax"/>
        </c:scaling>
        <c:axPos val="b"/>
        <c:tickLblPos val="nextTo"/>
        <c:crossAx val="149580032"/>
        <c:crosses val="autoZero"/>
        <c:auto val="1"/>
        <c:lblAlgn val="ctr"/>
        <c:lblOffset val="100"/>
      </c:catAx>
      <c:valAx>
        <c:axId val="149580032"/>
        <c:scaling>
          <c:orientation val="minMax"/>
        </c:scaling>
        <c:axPos val="l"/>
        <c:majorGridlines/>
        <c:numFmt formatCode="General" sourceLinked="1"/>
        <c:tickLblPos val="nextTo"/>
        <c:crossAx val="14957849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Функции вероятности законов </a:t>
            </a:r>
            <a:r>
              <a:rPr lang="en-US"/>
              <a:t>F(X)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Лист16!$S$6:$S$36</c:f>
              <c:numCache>
                <c:formatCode>0.000</c:formatCode>
                <c:ptCount val="31"/>
                <c:pt idx="0">
                  <c:v>0</c:v>
                </c:pt>
                <c:pt idx="1">
                  <c:v>6.5555555555555589E-2</c:v>
                </c:pt>
                <c:pt idx="2">
                  <c:v>0.12888888888888883</c:v>
                </c:pt>
                <c:pt idx="3">
                  <c:v>0.18999999999999995</c:v>
                </c:pt>
                <c:pt idx="4">
                  <c:v>0.24888888888888883</c:v>
                </c:pt>
                <c:pt idx="5">
                  <c:v>0.30555555555555547</c:v>
                </c:pt>
                <c:pt idx="6">
                  <c:v>0.35999999999999988</c:v>
                </c:pt>
                <c:pt idx="7">
                  <c:v>0.41222222222222216</c:v>
                </c:pt>
                <c:pt idx="8">
                  <c:v>0.46222222222222231</c:v>
                </c:pt>
                <c:pt idx="9">
                  <c:v>0.51</c:v>
                </c:pt>
                <c:pt idx="10">
                  <c:v>0.55555555555555558</c:v>
                </c:pt>
                <c:pt idx="11">
                  <c:v>0.59888888888888892</c:v>
                </c:pt>
                <c:pt idx="12">
                  <c:v>0.64</c:v>
                </c:pt>
                <c:pt idx="13">
                  <c:v>0.67888888888888888</c:v>
                </c:pt>
                <c:pt idx="14">
                  <c:v>0.7155555555555555</c:v>
                </c:pt>
                <c:pt idx="15">
                  <c:v>0.75</c:v>
                </c:pt>
                <c:pt idx="16">
                  <c:v>0.78222222222222215</c:v>
                </c:pt>
                <c:pt idx="17">
                  <c:v>0.81222222222222218</c:v>
                </c:pt>
                <c:pt idx="18">
                  <c:v>0.84</c:v>
                </c:pt>
                <c:pt idx="19">
                  <c:v>0.86555555555555563</c:v>
                </c:pt>
                <c:pt idx="20">
                  <c:v>0.88888888888888884</c:v>
                </c:pt>
                <c:pt idx="21">
                  <c:v>0.91</c:v>
                </c:pt>
                <c:pt idx="22">
                  <c:v>0.92888888888888888</c:v>
                </c:pt>
                <c:pt idx="23">
                  <c:v>0.94555555555555559</c:v>
                </c:pt>
                <c:pt idx="24">
                  <c:v>0.96</c:v>
                </c:pt>
                <c:pt idx="25">
                  <c:v>0.97222222222222221</c:v>
                </c:pt>
                <c:pt idx="26">
                  <c:v>0.98222222222222222</c:v>
                </c:pt>
                <c:pt idx="27">
                  <c:v>0.99</c:v>
                </c:pt>
                <c:pt idx="28">
                  <c:v>0.99555555555555553</c:v>
                </c:pt>
                <c:pt idx="29">
                  <c:v>0.99888888888888894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Лист16!$R$6:$R$36</c:f>
              <c:numCache>
                <c:formatCode>0.000</c:formatCode>
                <c:ptCount val="31"/>
                <c:pt idx="0">
                  <c:v>0</c:v>
                </c:pt>
                <c:pt idx="1">
                  <c:v>1.1111111111111111E-3</c:v>
                </c:pt>
                <c:pt idx="2">
                  <c:v>4.4444444444444444E-3</c:v>
                </c:pt>
                <c:pt idx="3">
                  <c:v>1.0000000000000002E-2</c:v>
                </c:pt>
                <c:pt idx="4">
                  <c:v>1.7777777777777778E-2</c:v>
                </c:pt>
                <c:pt idx="5">
                  <c:v>2.7777777777777776E-2</c:v>
                </c:pt>
                <c:pt idx="6">
                  <c:v>4.0000000000000008E-2</c:v>
                </c:pt>
                <c:pt idx="7">
                  <c:v>5.4444444444444448E-2</c:v>
                </c:pt>
                <c:pt idx="8">
                  <c:v>7.1111111111111111E-2</c:v>
                </c:pt>
                <c:pt idx="9">
                  <c:v>0.09</c:v>
                </c:pt>
                <c:pt idx="10">
                  <c:v>0.1111111111111111</c:v>
                </c:pt>
                <c:pt idx="11">
                  <c:v>0.13444444444444442</c:v>
                </c:pt>
                <c:pt idx="12">
                  <c:v>0.16000000000000003</c:v>
                </c:pt>
                <c:pt idx="13">
                  <c:v>0.18777777777777779</c:v>
                </c:pt>
                <c:pt idx="14">
                  <c:v>0.21777777777777779</c:v>
                </c:pt>
                <c:pt idx="15">
                  <c:v>0.25</c:v>
                </c:pt>
                <c:pt idx="16">
                  <c:v>0.28444444444444444</c:v>
                </c:pt>
                <c:pt idx="17">
                  <c:v>0.32111111111111107</c:v>
                </c:pt>
                <c:pt idx="18">
                  <c:v>0.36</c:v>
                </c:pt>
                <c:pt idx="19">
                  <c:v>0.40111111111111108</c:v>
                </c:pt>
                <c:pt idx="20">
                  <c:v>0.44444444444444442</c:v>
                </c:pt>
                <c:pt idx="21">
                  <c:v>0.48999999999999994</c:v>
                </c:pt>
                <c:pt idx="22">
                  <c:v>0.53777777777777769</c:v>
                </c:pt>
                <c:pt idx="23">
                  <c:v>0.58777777777777784</c:v>
                </c:pt>
                <c:pt idx="24">
                  <c:v>0.64000000000000012</c:v>
                </c:pt>
                <c:pt idx="25">
                  <c:v>0.69444444444444453</c:v>
                </c:pt>
                <c:pt idx="26">
                  <c:v>0.75111111111111117</c:v>
                </c:pt>
                <c:pt idx="27">
                  <c:v>0.81</c:v>
                </c:pt>
                <c:pt idx="28">
                  <c:v>0.87111111111111117</c:v>
                </c:pt>
                <c:pt idx="29">
                  <c:v>0.93444444444444441</c:v>
                </c:pt>
                <c:pt idx="30">
                  <c:v>1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cat>
            <c:numRef>
              <c:f>Лист16!$Q$6:$Q$36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Лист16!$U$40:$U$70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150105088"/>
        <c:axId val="150115072"/>
      </c:lineChart>
      <c:catAx>
        <c:axId val="150105088"/>
        <c:scaling>
          <c:orientation val="minMax"/>
        </c:scaling>
        <c:axPos val="b"/>
        <c:majorGridlines/>
        <c:numFmt formatCode="0.0" sourceLinked="1"/>
        <c:tickLblPos val="nextTo"/>
        <c:crossAx val="150115072"/>
        <c:crosses val="autoZero"/>
        <c:auto val="1"/>
        <c:lblAlgn val="ctr"/>
        <c:lblOffset val="100"/>
      </c:catAx>
      <c:valAx>
        <c:axId val="150115072"/>
        <c:scaling>
          <c:orientation val="minMax"/>
        </c:scaling>
        <c:axPos val="l"/>
        <c:majorGridlines/>
        <c:numFmt formatCode="0.000" sourceLinked="1"/>
        <c:tickLblPos val="nextTo"/>
        <c:crossAx val="1501050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Функции плотности вероятности </a:t>
            </a:r>
            <a:r>
              <a:rPr lang="en-US"/>
              <a:t>f(x)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Лист16!$AG$6:$AG$36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Лист16!$AI$6:$AI$36</c:f>
              <c:numCache>
                <c:formatCode>0.000</c:formatCode>
                <c:ptCount val="31"/>
                <c:pt idx="0">
                  <c:v>6.6666666666666666E-2</c:v>
                </c:pt>
                <c:pt idx="1">
                  <c:v>6.4444444444444443E-2</c:v>
                </c:pt>
                <c:pt idx="2">
                  <c:v>6.222222222222222E-2</c:v>
                </c:pt>
                <c:pt idx="3">
                  <c:v>0.06</c:v>
                </c:pt>
                <c:pt idx="4">
                  <c:v>5.7777777777777775E-2</c:v>
                </c:pt>
                <c:pt idx="5">
                  <c:v>5.5555555555555552E-2</c:v>
                </c:pt>
                <c:pt idx="6">
                  <c:v>5.3333333333333337E-2</c:v>
                </c:pt>
                <c:pt idx="7">
                  <c:v>5.1111111111111114E-2</c:v>
                </c:pt>
                <c:pt idx="8">
                  <c:v>4.8888888888888891E-2</c:v>
                </c:pt>
                <c:pt idx="9">
                  <c:v>4.6666666666666669E-2</c:v>
                </c:pt>
                <c:pt idx="10">
                  <c:v>4.4444444444444446E-2</c:v>
                </c:pt>
                <c:pt idx="11">
                  <c:v>4.2222222222222223E-2</c:v>
                </c:pt>
                <c:pt idx="12">
                  <c:v>0.04</c:v>
                </c:pt>
                <c:pt idx="13">
                  <c:v>3.7777777777777778E-2</c:v>
                </c:pt>
                <c:pt idx="14">
                  <c:v>3.5555555555555556E-2</c:v>
                </c:pt>
                <c:pt idx="15">
                  <c:v>3.3333333333333333E-2</c:v>
                </c:pt>
                <c:pt idx="16">
                  <c:v>3.111111111111111E-2</c:v>
                </c:pt>
                <c:pt idx="17">
                  <c:v>2.8888888888888888E-2</c:v>
                </c:pt>
                <c:pt idx="18">
                  <c:v>2.6666666666666668E-2</c:v>
                </c:pt>
                <c:pt idx="19">
                  <c:v>2.4444444444444446E-2</c:v>
                </c:pt>
                <c:pt idx="20">
                  <c:v>2.2222222222222223E-2</c:v>
                </c:pt>
                <c:pt idx="21">
                  <c:v>0.02</c:v>
                </c:pt>
                <c:pt idx="22">
                  <c:v>1.7777777777777778E-2</c:v>
                </c:pt>
                <c:pt idx="23">
                  <c:v>1.5555555555555555E-2</c:v>
                </c:pt>
                <c:pt idx="24">
                  <c:v>1.3333333333333334E-2</c:v>
                </c:pt>
                <c:pt idx="25">
                  <c:v>1.1111111111111112E-2</c:v>
                </c:pt>
                <c:pt idx="26">
                  <c:v>8.8888888888888889E-3</c:v>
                </c:pt>
                <c:pt idx="27">
                  <c:v>6.6666666666666671E-3</c:v>
                </c:pt>
                <c:pt idx="28">
                  <c:v>4.4444444444444444E-3</c:v>
                </c:pt>
                <c:pt idx="29">
                  <c:v>2.2222222222222222E-3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Лист16!$AG$6:$AG$36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Лист16!$AH$6:$AH$36</c:f>
              <c:numCache>
                <c:formatCode>0.000</c:formatCode>
                <c:ptCount val="31"/>
                <c:pt idx="0">
                  <c:v>0</c:v>
                </c:pt>
                <c:pt idx="1">
                  <c:v>2.2222222222222222E-3</c:v>
                </c:pt>
                <c:pt idx="2">
                  <c:v>4.4444444444444444E-3</c:v>
                </c:pt>
                <c:pt idx="3">
                  <c:v>6.6666666666666671E-3</c:v>
                </c:pt>
                <c:pt idx="4">
                  <c:v>8.8888888888888889E-3</c:v>
                </c:pt>
                <c:pt idx="5">
                  <c:v>1.1111111111111112E-2</c:v>
                </c:pt>
                <c:pt idx="6">
                  <c:v>1.3333333333333334E-2</c:v>
                </c:pt>
                <c:pt idx="7">
                  <c:v>1.5555555555555555E-2</c:v>
                </c:pt>
                <c:pt idx="8">
                  <c:v>1.7777777777777778E-2</c:v>
                </c:pt>
                <c:pt idx="9">
                  <c:v>0.02</c:v>
                </c:pt>
                <c:pt idx="10">
                  <c:v>2.2222222222222223E-2</c:v>
                </c:pt>
                <c:pt idx="11">
                  <c:v>2.4444444444444446E-2</c:v>
                </c:pt>
                <c:pt idx="12">
                  <c:v>2.6666666666666668E-2</c:v>
                </c:pt>
                <c:pt idx="13">
                  <c:v>2.8888888888888888E-2</c:v>
                </c:pt>
                <c:pt idx="14">
                  <c:v>3.111111111111111E-2</c:v>
                </c:pt>
                <c:pt idx="15">
                  <c:v>3.3333333333333333E-2</c:v>
                </c:pt>
                <c:pt idx="16">
                  <c:v>3.5555555555555556E-2</c:v>
                </c:pt>
                <c:pt idx="17">
                  <c:v>3.7777777777777778E-2</c:v>
                </c:pt>
                <c:pt idx="18">
                  <c:v>0.04</c:v>
                </c:pt>
                <c:pt idx="19">
                  <c:v>4.2222222222222223E-2</c:v>
                </c:pt>
                <c:pt idx="20">
                  <c:v>4.4444444444444446E-2</c:v>
                </c:pt>
                <c:pt idx="21">
                  <c:v>4.6666666666666669E-2</c:v>
                </c:pt>
                <c:pt idx="22">
                  <c:v>4.8888888888888891E-2</c:v>
                </c:pt>
                <c:pt idx="23">
                  <c:v>5.1111111111111114E-2</c:v>
                </c:pt>
                <c:pt idx="24">
                  <c:v>5.3333333333333337E-2</c:v>
                </c:pt>
                <c:pt idx="25">
                  <c:v>5.5555555555555552E-2</c:v>
                </c:pt>
                <c:pt idx="26">
                  <c:v>5.7777777777777775E-2</c:v>
                </c:pt>
                <c:pt idx="27">
                  <c:v>0.06</c:v>
                </c:pt>
                <c:pt idx="28">
                  <c:v>6.222222222222222E-2</c:v>
                </c:pt>
                <c:pt idx="29">
                  <c:v>6.4444444444444443E-2</c:v>
                </c:pt>
                <c:pt idx="30">
                  <c:v>6.6666666666666666E-2</c:v>
                </c:pt>
              </c:numCache>
            </c:numRef>
          </c:val>
        </c:ser>
        <c:marker val="1"/>
        <c:axId val="150288256"/>
        <c:axId val="150289792"/>
      </c:lineChart>
      <c:catAx>
        <c:axId val="150288256"/>
        <c:scaling>
          <c:orientation val="minMax"/>
        </c:scaling>
        <c:axPos val="b"/>
        <c:majorGridlines/>
        <c:numFmt formatCode="0.0" sourceLinked="1"/>
        <c:tickLblPos val="nextTo"/>
        <c:crossAx val="150289792"/>
        <c:crosses val="autoZero"/>
        <c:auto val="1"/>
        <c:lblAlgn val="ctr"/>
        <c:lblOffset val="100"/>
      </c:catAx>
      <c:valAx>
        <c:axId val="150289792"/>
        <c:scaling>
          <c:orientation val="minMax"/>
        </c:scaling>
        <c:axPos val="l"/>
        <c:majorGridlines/>
        <c:numFmt formatCode="0.000" sourceLinked="1"/>
        <c:tickLblPos val="nextTo"/>
        <c:crossAx val="1502882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Обратные функции </a:t>
            </a:r>
            <a:r>
              <a:rPr lang="en-US"/>
              <a:t>X(Y)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Лист16!$BG$6:$BG$36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Лист16!$BI$6:$BI$36</c:f>
              <c:numCache>
                <c:formatCode>0.000</c:formatCode>
                <c:ptCount val="31"/>
                <c:pt idx="0">
                  <c:v>15</c:v>
                </c:pt>
                <c:pt idx="1">
                  <c:v>15.50423759249475</c:v>
                </c:pt>
                <c:pt idx="2">
                  <c:v>16.017246507621124</c:v>
                </c:pt>
                <c:pt idx="3">
                  <c:v>16.539501058484586</c:v>
                </c:pt>
                <c:pt idx="4">
                  <c:v>17.071519912462119</c:v>
                </c:pt>
                <c:pt idx="5">
                  <c:v>17.613872124741693</c:v>
                </c:pt>
                <c:pt idx="6">
                  <c:v>18.167184270002526</c:v>
                </c:pt>
                <c:pt idx="7">
                  <c:v>18.732148926872608</c:v>
                </c:pt>
                <c:pt idx="8">
                  <c:v>19.309534842669741</c:v>
                </c:pt>
                <c:pt idx="9">
                  <c:v>19.900199203977735</c:v>
                </c:pt>
                <c:pt idx="10">
                  <c:v>20.505102572168219</c:v>
                </c:pt>
                <c:pt idx="11">
                  <c:v>21.125327227373354</c:v>
                </c:pt>
                <c:pt idx="12">
                  <c:v>21.762099922755496</c:v>
                </c:pt>
                <c:pt idx="13">
                  <c:v>22.416820418727571</c:v>
                </c:pt>
                <c:pt idx="14">
                  <c:v>23.091097699793355</c:v>
                </c:pt>
                <c:pt idx="15">
                  <c:v>23.786796564403573</c:v>
                </c:pt>
                <c:pt idx="16">
                  <c:v>24.506098468080804</c:v>
                </c:pt>
                <c:pt idx="17">
                  <c:v>25.251582341868499</c:v>
                </c:pt>
                <c:pt idx="18">
                  <c:v>26.026334038989724</c:v>
                </c:pt>
                <c:pt idx="19">
                  <c:v>26.834097875415047</c:v>
                </c:pt>
                <c:pt idx="20">
                  <c:v>27.679491924311225</c:v>
                </c:pt>
                <c:pt idx="21">
                  <c:v>28.568323274845014</c:v>
                </c:pt>
                <c:pt idx="22">
                  <c:v>29.508066615170328</c:v>
                </c:pt>
                <c:pt idx="23">
                  <c:v>30.508623253810562</c:v>
                </c:pt>
                <c:pt idx="24">
                  <c:v>31.583592135001261</c:v>
                </c:pt>
                <c:pt idx="25">
                  <c:v>32.752551286084106</c:v>
                </c:pt>
                <c:pt idx="26">
                  <c:v>34.045548849896676</c:v>
                </c:pt>
                <c:pt idx="27">
                  <c:v>35.513167019494858</c:v>
                </c:pt>
                <c:pt idx="28">
                  <c:v>37.254033307585161</c:v>
                </c:pt>
                <c:pt idx="29">
                  <c:v>39.522774424948331</c:v>
                </c:pt>
                <c:pt idx="30">
                  <c:v>44.999999683898636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Лист16!$BG$6:$BG$36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Лист16!$BH$6:$BH$36</c:f>
              <c:numCache>
                <c:formatCode>0.000</c:formatCode>
                <c:ptCount val="31"/>
                <c:pt idx="0">
                  <c:v>15</c:v>
                </c:pt>
                <c:pt idx="1">
                  <c:v>20.477225575051662</c:v>
                </c:pt>
                <c:pt idx="2">
                  <c:v>22.745966692414832</c:v>
                </c:pt>
                <c:pt idx="3">
                  <c:v>24.486832980505138</c:v>
                </c:pt>
                <c:pt idx="4">
                  <c:v>25.954451150103321</c:v>
                </c:pt>
                <c:pt idx="5">
                  <c:v>27.24744871391589</c:v>
                </c:pt>
                <c:pt idx="6">
                  <c:v>28.416407864998739</c:v>
                </c:pt>
                <c:pt idx="7">
                  <c:v>29.491376746189438</c:v>
                </c:pt>
                <c:pt idx="8">
                  <c:v>30.491933384829665</c:v>
                </c:pt>
                <c:pt idx="9">
                  <c:v>31.431676725154983</c:v>
                </c:pt>
                <c:pt idx="10">
                  <c:v>32.320508075688771</c:v>
                </c:pt>
                <c:pt idx="11">
                  <c:v>33.165902124584946</c:v>
                </c:pt>
                <c:pt idx="12">
                  <c:v>33.973665961010276</c:v>
                </c:pt>
                <c:pt idx="13">
                  <c:v>34.748417658131501</c:v>
                </c:pt>
                <c:pt idx="14">
                  <c:v>35.493901531919192</c:v>
                </c:pt>
                <c:pt idx="15">
                  <c:v>36.213203435596427</c:v>
                </c:pt>
                <c:pt idx="16">
                  <c:v>36.908902300206641</c:v>
                </c:pt>
                <c:pt idx="17">
                  <c:v>37.583179581272432</c:v>
                </c:pt>
                <c:pt idx="18">
                  <c:v>38.237900077244504</c:v>
                </c:pt>
                <c:pt idx="19">
                  <c:v>38.874672772626646</c:v>
                </c:pt>
                <c:pt idx="20">
                  <c:v>39.494897427831781</c:v>
                </c:pt>
                <c:pt idx="21">
                  <c:v>40.099800796022265</c:v>
                </c:pt>
                <c:pt idx="22">
                  <c:v>40.690465157330252</c:v>
                </c:pt>
                <c:pt idx="23">
                  <c:v>41.267851073127389</c:v>
                </c:pt>
                <c:pt idx="24">
                  <c:v>41.832815729997478</c:v>
                </c:pt>
                <c:pt idx="25">
                  <c:v>42.386127875258303</c:v>
                </c:pt>
                <c:pt idx="26">
                  <c:v>42.928480087537878</c:v>
                </c:pt>
                <c:pt idx="27">
                  <c:v>43.460498941515411</c:v>
                </c:pt>
                <c:pt idx="28">
                  <c:v>43.982753492378876</c:v>
                </c:pt>
                <c:pt idx="29">
                  <c:v>44.495762407505254</c:v>
                </c:pt>
                <c:pt idx="30">
                  <c:v>45</c:v>
                </c:pt>
              </c:numCache>
            </c:numRef>
          </c:val>
        </c:ser>
        <c:marker val="1"/>
        <c:axId val="150209280"/>
        <c:axId val="150210816"/>
      </c:lineChart>
      <c:catAx>
        <c:axId val="150209280"/>
        <c:scaling>
          <c:orientation val="minMax"/>
        </c:scaling>
        <c:axPos val="b"/>
        <c:majorGridlines/>
        <c:numFmt formatCode="0.000" sourceLinked="1"/>
        <c:tickLblPos val="nextTo"/>
        <c:crossAx val="150210816"/>
        <c:crosses val="autoZero"/>
        <c:auto val="1"/>
        <c:lblAlgn val="ctr"/>
        <c:lblOffset val="100"/>
      </c:catAx>
      <c:valAx>
        <c:axId val="150210816"/>
        <c:scaling>
          <c:orientation val="minMax"/>
        </c:scaling>
        <c:axPos val="l"/>
        <c:majorGridlines/>
        <c:numFmt formatCode="0.000" sourceLinked="1"/>
        <c:tickLblPos val="nextTo"/>
        <c:crossAx val="1502092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Функции вероятности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Лист16!$Q$40:$Q$70</c:f>
              <c:numCache>
                <c:formatCode>0.000</c:formatCode>
                <c:ptCount val="31"/>
                <c:pt idx="0">
                  <c:v>0</c:v>
                </c:pt>
                <c:pt idx="1">
                  <c:v>3.7037037037037037E-5</c:v>
                </c:pt>
                <c:pt idx="2">
                  <c:v>2.9629629629629629E-4</c:v>
                </c:pt>
                <c:pt idx="3">
                  <c:v>1.0000000000000002E-3</c:v>
                </c:pt>
                <c:pt idx="4">
                  <c:v>2.3703703703703703E-3</c:v>
                </c:pt>
                <c:pt idx="5">
                  <c:v>4.6296296296296294E-3</c:v>
                </c:pt>
                <c:pt idx="6">
                  <c:v>8.0000000000000019E-3</c:v>
                </c:pt>
                <c:pt idx="7">
                  <c:v>1.2703703703703705E-2</c:v>
                </c:pt>
                <c:pt idx="8">
                  <c:v>1.8962962962962963E-2</c:v>
                </c:pt>
                <c:pt idx="9">
                  <c:v>2.7E-2</c:v>
                </c:pt>
                <c:pt idx="10">
                  <c:v>3.7037037037037035E-2</c:v>
                </c:pt>
                <c:pt idx="11">
                  <c:v>4.9296296296296283E-2</c:v>
                </c:pt>
                <c:pt idx="12">
                  <c:v>6.4000000000000015E-2</c:v>
                </c:pt>
                <c:pt idx="13">
                  <c:v>8.1370370370370385E-2</c:v>
                </c:pt>
                <c:pt idx="14">
                  <c:v>0.10162962962962964</c:v>
                </c:pt>
                <c:pt idx="15">
                  <c:v>0.125</c:v>
                </c:pt>
                <c:pt idx="16">
                  <c:v>0.1517037037037037</c:v>
                </c:pt>
                <c:pt idx="17">
                  <c:v>0.18196296296296294</c:v>
                </c:pt>
                <c:pt idx="18">
                  <c:v>0.216</c:v>
                </c:pt>
                <c:pt idx="19">
                  <c:v>0.25403703703703701</c:v>
                </c:pt>
                <c:pt idx="20">
                  <c:v>0.29629629629629628</c:v>
                </c:pt>
                <c:pt idx="21">
                  <c:v>0.34299999999999992</c:v>
                </c:pt>
                <c:pt idx="22">
                  <c:v>0.39437037037037026</c:v>
                </c:pt>
                <c:pt idx="23">
                  <c:v>0.45062962962962971</c:v>
                </c:pt>
                <c:pt idx="24">
                  <c:v>0.51200000000000012</c:v>
                </c:pt>
                <c:pt idx="25">
                  <c:v>0.57870370370370383</c:v>
                </c:pt>
                <c:pt idx="26">
                  <c:v>0.65096296296296308</c:v>
                </c:pt>
                <c:pt idx="27">
                  <c:v>0.72900000000000009</c:v>
                </c:pt>
                <c:pt idx="28">
                  <c:v>0.81303703703703711</c:v>
                </c:pt>
                <c:pt idx="29">
                  <c:v>0.90329629629629626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Лист16!$S$40:$S$70</c:f>
              <c:numCache>
                <c:formatCode>0.000</c:formatCode>
                <c:ptCount val="31"/>
                <c:pt idx="0">
                  <c:v>0</c:v>
                </c:pt>
                <c:pt idx="1">
                  <c:v>9.6703703703703736E-2</c:v>
                </c:pt>
                <c:pt idx="2">
                  <c:v>0.18696296296296289</c:v>
                </c:pt>
                <c:pt idx="3">
                  <c:v>0.27099999999999991</c:v>
                </c:pt>
                <c:pt idx="4">
                  <c:v>0.34903703703703692</c:v>
                </c:pt>
                <c:pt idx="5">
                  <c:v>0.42129629629629617</c:v>
                </c:pt>
                <c:pt idx="6">
                  <c:v>0.48799999999999988</c:v>
                </c:pt>
                <c:pt idx="7">
                  <c:v>0.54937037037037029</c:v>
                </c:pt>
                <c:pt idx="8">
                  <c:v>0.60562962962962974</c:v>
                </c:pt>
                <c:pt idx="9">
                  <c:v>0.65700000000000003</c:v>
                </c:pt>
                <c:pt idx="10">
                  <c:v>0.70370370370370372</c:v>
                </c:pt>
                <c:pt idx="11">
                  <c:v>0.74596296296296294</c:v>
                </c:pt>
                <c:pt idx="12">
                  <c:v>0.78400000000000003</c:v>
                </c:pt>
                <c:pt idx="13">
                  <c:v>0.81803703703703712</c:v>
                </c:pt>
                <c:pt idx="14">
                  <c:v>0.84829629629629633</c:v>
                </c:pt>
                <c:pt idx="15">
                  <c:v>0.875</c:v>
                </c:pt>
                <c:pt idx="16">
                  <c:v>0.89837037037037037</c:v>
                </c:pt>
                <c:pt idx="17">
                  <c:v>0.91862962962962957</c:v>
                </c:pt>
                <c:pt idx="18">
                  <c:v>0.93599999999999994</c:v>
                </c:pt>
                <c:pt idx="19">
                  <c:v>0.95070370370370372</c:v>
                </c:pt>
                <c:pt idx="20">
                  <c:v>0.96296296296296302</c:v>
                </c:pt>
                <c:pt idx="21">
                  <c:v>0.97299999999999998</c:v>
                </c:pt>
                <c:pt idx="22">
                  <c:v>0.98103703703703704</c:v>
                </c:pt>
                <c:pt idx="23">
                  <c:v>0.98729629629629634</c:v>
                </c:pt>
                <c:pt idx="24">
                  <c:v>0.99199999999999999</c:v>
                </c:pt>
                <c:pt idx="25">
                  <c:v>0.99537037037037035</c:v>
                </c:pt>
                <c:pt idx="26">
                  <c:v>0.99762962962962964</c:v>
                </c:pt>
                <c:pt idx="27">
                  <c:v>0.999</c:v>
                </c:pt>
                <c:pt idx="28">
                  <c:v>0.99970370370370365</c:v>
                </c:pt>
                <c:pt idx="29">
                  <c:v>0.99996296296296294</c:v>
                </c:pt>
                <c:pt idx="30">
                  <c:v>1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Лист16!$U$40:$U$70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150266624"/>
        <c:axId val="150268160"/>
      </c:lineChart>
      <c:catAx>
        <c:axId val="150266624"/>
        <c:scaling>
          <c:orientation val="minMax"/>
        </c:scaling>
        <c:axPos val="b"/>
        <c:majorGridlines/>
        <c:numFmt formatCode="0.0" sourceLinked="1"/>
        <c:tickLblPos val="nextTo"/>
        <c:crossAx val="150268160"/>
        <c:crosses val="autoZero"/>
        <c:auto val="1"/>
        <c:lblAlgn val="ctr"/>
        <c:lblOffset val="100"/>
      </c:catAx>
      <c:valAx>
        <c:axId val="150268160"/>
        <c:scaling>
          <c:orientation val="minMax"/>
        </c:scaling>
        <c:axPos val="l"/>
        <c:majorGridlines/>
        <c:numFmt formatCode="0.000" sourceLinked="1"/>
        <c:tickLblPos val="nextTo"/>
        <c:crossAx val="1502666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Функции плотности вероятности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Лист16!$R$40:$R$70</c:f>
              <c:numCache>
                <c:formatCode>0.000</c:formatCode>
                <c:ptCount val="31"/>
                <c:pt idx="0">
                  <c:v>0</c:v>
                </c:pt>
                <c:pt idx="1">
                  <c:v>1.1111111111111112E-4</c:v>
                </c:pt>
                <c:pt idx="2">
                  <c:v>4.4444444444444447E-4</c:v>
                </c:pt>
                <c:pt idx="3">
                  <c:v>1.0000000000000002E-3</c:v>
                </c:pt>
                <c:pt idx="4">
                  <c:v>1.7777777777777779E-3</c:v>
                </c:pt>
                <c:pt idx="5">
                  <c:v>2.7777777777777779E-3</c:v>
                </c:pt>
                <c:pt idx="6">
                  <c:v>4.000000000000001E-3</c:v>
                </c:pt>
                <c:pt idx="7">
                  <c:v>5.4444444444444453E-3</c:v>
                </c:pt>
                <c:pt idx="8">
                  <c:v>7.1111111111111115E-3</c:v>
                </c:pt>
                <c:pt idx="9">
                  <c:v>8.9999999999999993E-3</c:v>
                </c:pt>
                <c:pt idx="10">
                  <c:v>1.1111111111111112E-2</c:v>
                </c:pt>
                <c:pt idx="11">
                  <c:v>1.3444444444444443E-2</c:v>
                </c:pt>
                <c:pt idx="12">
                  <c:v>1.6000000000000004E-2</c:v>
                </c:pt>
                <c:pt idx="13">
                  <c:v>1.8777777777777782E-2</c:v>
                </c:pt>
                <c:pt idx="14">
                  <c:v>2.1777777777777781E-2</c:v>
                </c:pt>
                <c:pt idx="15">
                  <c:v>2.5000000000000001E-2</c:v>
                </c:pt>
                <c:pt idx="16">
                  <c:v>2.8444444444444446E-2</c:v>
                </c:pt>
                <c:pt idx="17">
                  <c:v>3.2111111111111111E-2</c:v>
                </c:pt>
                <c:pt idx="18">
                  <c:v>3.5999999999999997E-2</c:v>
                </c:pt>
                <c:pt idx="19">
                  <c:v>4.0111111111111111E-2</c:v>
                </c:pt>
                <c:pt idx="20">
                  <c:v>4.4444444444444446E-2</c:v>
                </c:pt>
                <c:pt idx="21">
                  <c:v>4.8999999999999995E-2</c:v>
                </c:pt>
                <c:pt idx="22">
                  <c:v>5.3777777777777772E-2</c:v>
                </c:pt>
                <c:pt idx="23">
                  <c:v>5.877777777777779E-2</c:v>
                </c:pt>
                <c:pt idx="24">
                  <c:v>6.4000000000000015E-2</c:v>
                </c:pt>
                <c:pt idx="25">
                  <c:v>6.9444444444444461E-2</c:v>
                </c:pt>
                <c:pt idx="26">
                  <c:v>7.5111111111111128E-2</c:v>
                </c:pt>
                <c:pt idx="27">
                  <c:v>8.1000000000000016E-2</c:v>
                </c:pt>
                <c:pt idx="28">
                  <c:v>8.7111111111111125E-2</c:v>
                </c:pt>
                <c:pt idx="29">
                  <c:v>9.3444444444444441E-2</c:v>
                </c:pt>
                <c:pt idx="30">
                  <c:v>0.1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Лист16!$P$40:$P$70</c:f>
              <c:numCache>
                <c:formatCode>0.0</c:formatCode>
                <c:ptCount val="3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</c:numCache>
            </c:numRef>
          </c:cat>
          <c:val>
            <c:numRef>
              <c:f>Лист16!$T$40:$T$70</c:f>
              <c:numCache>
                <c:formatCode>0.000</c:formatCode>
                <c:ptCount val="31"/>
                <c:pt idx="0">
                  <c:v>0.1</c:v>
                </c:pt>
                <c:pt idx="1">
                  <c:v>9.3444444444444441E-2</c:v>
                </c:pt>
                <c:pt idx="2">
                  <c:v>8.7111111111111125E-2</c:v>
                </c:pt>
                <c:pt idx="3">
                  <c:v>8.1000000000000016E-2</c:v>
                </c:pt>
                <c:pt idx="4">
                  <c:v>7.5111111111111128E-2</c:v>
                </c:pt>
                <c:pt idx="5">
                  <c:v>6.9444444444444461E-2</c:v>
                </c:pt>
                <c:pt idx="6">
                  <c:v>6.4000000000000015E-2</c:v>
                </c:pt>
                <c:pt idx="7">
                  <c:v>5.877777777777779E-2</c:v>
                </c:pt>
                <c:pt idx="8">
                  <c:v>5.3777777777777772E-2</c:v>
                </c:pt>
                <c:pt idx="9">
                  <c:v>4.8999999999999995E-2</c:v>
                </c:pt>
                <c:pt idx="10">
                  <c:v>4.4444444444444446E-2</c:v>
                </c:pt>
                <c:pt idx="11">
                  <c:v>4.0111111111111111E-2</c:v>
                </c:pt>
                <c:pt idx="12">
                  <c:v>3.5999999999999997E-2</c:v>
                </c:pt>
                <c:pt idx="13">
                  <c:v>3.2111111111111111E-2</c:v>
                </c:pt>
                <c:pt idx="14">
                  <c:v>2.8444444444444446E-2</c:v>
                </c:pt>
                <c:pt idx="15">
                  <c:v>2.5000000000000001E-2</c:v>
                </c:pt>
                <c:pt idx="16">
                  <c:v>2.1777777777777781E-2</c:v>
                </c:pt>
                <c:pt idx="17">
                  <c:v>1.8777777777777782E-2</c:v>
                </c:pt>
                <c:pt idx="18">
                  <c:v>1.6000000000000004E-2</c:v>
                </c:pt>
                <c:pt idx="19">
                  <c:v>1.3444444444444443E-2</c:v>
                </c:pt>
                <c:pt idx="20">
                  <c:v>1.1111111111111112E-2</c:v>
                </c:pt>
                <c:pt idx="21">
                  <c:v>8.9999999999999993E-3</c:v>
                </c:pt>
                <c:pt idx="22">
                  <c:v>7.1111111111111115E-3</c:v>
                </c:pt>
                <c:pt idx="23">
                  <c:v>5.4444444444444453E-3</c:v>
                </c:pt>
                <c:pt idx="24">
                  <c:v>4.000000000000001E-3</c:v>
                </c:pt>
                <c:pt idx="25">
                  <c:v>2.7777777777777779E-3</c:v>
                </c:pt>
                <c:pt idx="26">
                  <c:v>1.7777777777777779E-3</c:v>
                </c:pt>
                <c:pt idx="27">
                  <c:v>1.0000000000000002E-3</c:v>
                </c:pt>
                <c:pt idx="28">
                  <c:v>4.4444444444444447E-4</c:v>
                </c:pt>
                <c:pt idx="29">
                  <c:v>1.1111111111111112E-4</c:v>
                </c:pt>
                <c:pt idx="30">
                  <c:v>0</c:v>
                </c:pt>
              </c:numCache>
            </c:numRef>
          </c:val>
        </c:ser>
        <c:marker val="1"/>
        <c:axId val="150564224"/>
        <c:axId val="150570112"/>
      </c:lineChart>
      <c:catAx>
        <c:axId val="150564224"/>
        <c:scaling>
          <c:orientation val="minMax"/>
        </c:scaling>
        <c:axPos val="b"/>
        <c:majorGridlines/>
        <c:numFmt formatCode="0.0" sourceLinked="1"/>
        <c:tickLblPos val="nextTo"/>
        <c:crossAx val="150570112"/>
        <c:crosses val="autoZero"/>
        <c:auto val="1"/>
        <c:lblAlgn val="ctr"/>
        <c:lblOffset val="100"/>
      </c:catAx>
      <c:valAx>
        <c:axId val="150570112"/>
        <c:scaling>
          <c:orientation val="minMax"/>
        </c:scaling>
        <c:axPos val="l"/>
        <c:majorGridlines/>
        <c:numFmt formatCode="0.000" sourceLinked="1"/>
        <c:tickLblPos val="nextTo"/>
        <c:crossAx val="1505642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Обратные функции</a:t>
            </a:r>
          </a:p>
        </c:rich>
      </c:tx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Лист16!$P$74:$P$104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Лист16!$Q$74:$Q$104</c:f>
              <c:numCache>
                <c:formatCode>0.000</c:formatCode>
                <c:ptCount val="31"/>
                <c:pt idx="0">
                  <c:v>15</c:v>
                </c:pt>
                <c:pt idx="1">
                  <c:v>24.654893846056297</c:v>
                </c:pt>
                <c:pt idx="2">
                  <c:v>27.164403991146798</c:v>
                </c:pt>
                <c:pt idx="3">
                  <c:v>28.924766500838338</c:v>
                </c:pt>
                <c:pt idx="4">
                  <c:v>30.326188647871064</c:v>
                </c:pt>
                <c:pt idx="5">
                  <c:v>31.509636244473135</c:v>
                </c:pt>
                <c:pt idx="6">
                  <c:v>32.544106429277193</c:v>
                </c:pt>
                <c:pt idx="7">
                  <c:v>33.469147504478329</c:v>
                </c:pt>
                <c:pt idx="8">
                  <c:v>34.309787692112593</c:v>
                </c:pt>
                <c:pt idx="9">
                  <c:v>35.082988502465085</c:v>
                </c:pt>
                <c:pt idx="10">
                  <c:v>35.800838230519041</c:v>
                </c:pt>
                <c:pt idx="11">
                  <c:v>36.472291690189408</c:v>
                </c:pt>
                <c:pt idx="12">
                  <c:v>37.104188991842321</c:v>
                </c:pt>
                <c:pt idx="13">
                  <c:v>37.701886806493846</c:v>
                </c:pt>
                <c:pt idx="14">
                  <c:v>38.269667714505616</c:v>
                </c:pt>
                <c:pt idx="15">
                  <c:v>38.81101577952299</c:v>
                </c:pt>
                <c:pt idx="16">
                  <c:v>39.328807982293597</c:v>
                </c:pt>
                <c:pt idx="17">
                  <c:v>39.825450806124046</c:v>
                </c:pt>
                <c:pt idx="18">
                  <c:v>40.302979959052479</c:v>
                </c:pt>
                <c:pt idx="19">
                  <c:v>40.763134657051978</c:v>
                </c:pt>
                <c:pt idx="20">
                  <c:v>41.207413942088962</c:v>
                </c:pt>
                <c:pt idx="21">
                  <c:v>41.637120052278021</c:v>
                </c:pt>
                <c:pt idx="22">
                  <c:v>42.053392289952399</c:v>
                </c:pt>
                <c:pt idx="23">
                  <c:v>42.457233802771583</c:v>
                </c:pt>
                <c:pt idx="24">
                  <c:v>42.849533001676676</c:v>
                </c:pt>
                <c:pt idx="25">
                  <c:v>43.231080866430858</c:v>
                </c:pt>
                <c:pt idx="26">
                  <c:v>43.602585059832293</c:v>
                </c:pt>
                <c:pt idx="27">
                  <c:v>43.96468153816889</c:v>
                </c:pt>
                <c:pt idx="28">
                  <c:v>44.317944177564755</c:v>
                </c:pt>
                <c:pt idx="29">
                  <c:v>44.662892813449503</c:v>
                </c:pt>
                <c:pt idx="30">
                  <c:v>45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numRef>
              <c:f>Лист16!$P$74:$P$104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0.16666666666666666</c:v>
                </c:pt>
                <c:pt idx="6">
                  <c:v>0.19999999999999998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0.33333333333333331</c:v>
                </c:pt>
                <c:pt idx="11">
                  <c:v>0.36666666666666664</c:v>
                </c:pt>
                <c:pt idx="12">
                  <c:v>0.39999999999999997</c:v>
                </c:pt>
                <c:pt idx="13">
                  <c:v>0.43333333333333329</c:v>
                </c:pt>
                <c:pt idx="14">
                  <c:v>0.46666666666666662</c:v>
                </c:pt>
                <c:pt idx="15">
                  <c:v>0.49999999999999994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0.66666666666666663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0.76666666666666661</c:v>
                </c:pt>
                <c:pt idx="24">
                  <c:v>0.79999999999999993</c:v>
                </c:pt>
                <c:pt idx="25">
                  <c:v>0.83333333333333326</c:v>
                </c:pt>
                <c:pt idx="26">
                  <c:v>0.86666666666666659</c:v>
                </c:pt>
                <c:pt idx="27">
                  <c:v>0.89999999999999991</c:v>
                </c:pt>
                <c:pt idx="28">
                  <c:v>0.93333333333333324</c:v>
                </c:pt>
                <c:pt idx="29">
                  <c:v>0.96666666666666656</c:v>
                </c:pt>
                <c:pt idx="30">
                  <c:v>0.99999999999999989</c:v>
                </c:pt>
              </c:numCache>
            </c:numRef>
          </c:cat>
          <c:val>
            <c:numRef>
              <c:f>Лист16!$R$74:$R$104</c:f>
              <c:numCache>
                <c:formatCode>0.000</c:formatCode>
                <c:ptCount val="31"/>
                <c:pt idx="0">
                  <c:v>15</c:v>
                </c:pt>
                <c:pt idx="1">
                  <c:v>15.337107186550494</c:v>
                </c:pt>
                <c:pt idx="2">
                  <c:v>15.682055822435245</c:v>
                </c:pt>
                <c:pt idx="3">
                  <c:v>16.035318461831107</c:v>
                </c:pt>
                <c:pt idx="4">
                  <c:v>16.397414940167703</c:v>
                </c:pt>
                <c:pt idx="5">
                  <c:v>16.768919133569142</c:v>
                </c:pt>
                <c:pt idx="6">
                  <c:v>17.150466998323324</c:v>
                </c:pt>
                <c:pt idx="7">
                  <c:v>17.54276619722841</c:v>
                </c:pt>
                <c:pt idx="8">
                  <c:v>17.946607710047598</c:v>
                </c:pt>
                <c:pt idx="9">
                  <c:v>18.362879947721982</c:v>
                </c:pt>
                <c:pt idx="10">
                  <c:v>18.792586057911034</c:v>
                </c:pt>
                <c:pt idx="11">
                  <c:v>19.236865342948018</c:v>
                </c:pt>
                <c:pt idx="12">
                  <c:v>19.697020040947521</c:v>
                </c:pt>
                <c:pt idx="13">
                  <c:v>20.174549193875954</c:v>
                </c:pt>
                <c:pt idx="14">
                  <c:v>20.671192017706396</c:v>
                </c:pt>
                <c:pt idx="15">
                  <c:v>21.188984220477007</c:v>
                </c:pt>
                <c:pt idx="16">
                  <c:v>21.730332285494381</c:v>
                </c:pt>
                <c:pt idx="17">
                  <c:v>22.298113193506151</c:v>
                </c:pt>
                <c:pt idx="18">
                  <c:v>22.895811008157679</c:v>
                </c:pt>
                <c:pt idx="19">
                  <c:v>23.527708309810588</c:v>
                </c:pt>
                <c:pt idx="20">
                  <c:v>24.199161769480956</c:v>
                </c:pt>
                <c:pt idx="21">
                  <c:v>24.917011497534915</c:v>
                </c:pt>
                <c:pt idx="22">
                  <c:v>25.690212307887403</c:v>
                </c:pt>
                <c:pt idx="23">
                  <c:v>26.530852495521664</c:v>
                </c:pt>
                <c:pt idx="24">
                  <c:v>27.455893570722804</c:v>
                </c:pt>
                <c:pt idx="25">
                  <c:v>28.490363755526865</c:v>
                </c:pt>
                <c:pt idx="26">
                  <c:v>29.673811352128936</c:v>
                </c:pt>
                <c:pt idx="27">
                  <c:v>31.075233499161659</c:v>
                </c:pt>
                <c:pt idx="28">
                  <c:v>32.835596008853194</c:v>
                </c:pt>
                <c:pt idx="29">
                  <c:v>35.345106153943689</c:v>
                </c:pt>
                <c:pt idx="30">
                  <c:v>44.999855813478483</c:v>
                </c:pt>
              </c:numCache>
            </c:numRef>
          </c:val>
        </c:ser>
        <c:marker val="1"/>
        <c:axId val="150612224"/>
        <c:axId val="150634496"/>
      </c:lineChart>
      <c:catAx>
        <c:axId val="150612224"/>
        <c:scaling>
          <c:orientation val="minMax"/>
        </c:scaling>
        <c:axPos val="b"/>
        <c:majorGridlines/>
        <c:numFmt formatCode="0.000" sourceLinked="1"/>
        <c:tickLblPos val="nextTo"/>
        <c:crossAx val="150634496"/>
        <c:crosses val="autoZero"/>
        <c:auto val="1"/>
        <c:lblAlgn val="ctr"/>
        <c:lblOffset val="100"/>
      </c:catAx>
      <c:valAx>
        <c:axId val="150634496"/>
        <c:scaling>
          <c:orientation val="minMax"/>
        </c:scaling>
        <c:axPos val="l"/>
        <c:majorGridlines/>
        <c:numFmt formatCode="0.000" sourceLinked="1"/>
        <c:tickLblPos val="nextTo"/>
        <c:crossAx val="1506122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 красного процесса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trendline>
            <c:trendlineType val="movingAvg"/>
            <c:period val="2"/>
          </c:trendline>
          <c:val>
            <c:numRef>
              <c:f>Лист16!$BC$19:$BC$51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12</c:v>
                </c:pt>
                <c:pt idx="10">
                  <c:v>25</c:v>
                </c:pt>
                <c:pt idx="11">
                  <c:v>21</c:v>
                </c:pt>
                <c:pt idx="12">
                  <c:v>20</c:v>
                </c:pt>
                <c:pt idx="13">
                  <c:v>25</c:v>
                </c:pt>
                <c:pt idx="14">
                  <c:v>38</c:v>
                </c:pt>
                <c:pt idx="15">
                  <c:v>38</c:v>
                </c:pt>
                <c:pt idx="16">
                  <c:v>29</c:v>
                </c:pt>
                <c:pt idx="17">
                  <c:v>36</c:v>
                </c:pt>
                <c:pt idx="18">
                  <c:v>30</c:v>
                </c:pt>
                <c:pt idx="19">
                  <c:v>46</c:v>
                </c:pt>
                <c:pt idx="20">
                  <c:v>46</c:v>
                </c:pt>
                <c:pt idx="21">
                  <c:v>48</c:v>
                </c:pt>
                <c:pt idx="22">
                  <c:v>44</c:v>
                </c:pt>
                <c:pt idx="23">
                  <c:v>33</c:v>
                </c:pt>
                <c:pt idx="24">
                  <c:v>41</c:v>
                </c:pt>
                <c:pt idx="25">
                  <c:v>52</c:v>
                </c:pt>
                <c:pt idx="26">
                  <c:v>56</c:v>
                </c:pt>
                <c:pt idx="27">
                  <c:v>57</c:v>
                </c:pt>
                <c:pt idx="28">
                  <c:v>52</c:v>
                </c:pt>
                <c:pt idx="29">
                  <c:v>59</c:v>
                </c:pt>
                <c:pt idx="30">
                  <c:v>70</c:v>
                </c:pt>
                <c:pt idx="31">
                  <c:v>60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dLbls>
            <c:showVal val="1"/>
          </c:dLbls>
          <c:trendline>
            <c:trendlineType val="movingAvg"/>
            <c:period val="2"/>
          </c:trendline>
          <c:val>
            <c:numRef>
              <c:f>Лист16!$BD$19:$BD$51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8</c:v>
                </c:pt>
                <c:pt idx="9">
                  <c:v>14</c:v>
                </c:pt>
                <c:pt idx="10">
                  <c:v>17</c:v>
                </c:pt>
                <c:pt idx="11">
                  <c:v>26</c:v>
                </c:pt>
                <c:pt idx="12">
                  <c:v>25</c:v>
                </c:pt>
                <c:pt idx="13">
                  <c:v>27</c:v>
                </c:pt>
                <c:pt idx="14">
                  <c:v>31</c:v>
                </c:pt>
                <c:pt idx="15">
                  <c:v>31</c:v>
                </c:pt>
                <c:pt idx="16">
                  <c:v>33</c:v>
                </c:pt>
                <c:pt idx="17">
                  <c:v>33</c:v>
                </c:pt>
                <c:pt idx="18">
                  <c:v>47</c:v>
                </c:pt>
                <c:pt idx="19">
                  <c:v>33</c:v>
                </c:pt>
                <c:pt idx="20">
                  <c:v>44</c:v>
                </c:pt>
                <c:pt idx="21">
                  <c:v>35</c:v>
                </c:pt>
                <c:pt idx="22">
                  <c:v>45</c:v>
                </c:pt>
                <c:pt idx="23">
                  <c:v>53</c:v>
                </c:pt>
                <c:pt idx="24">
                  <c:v>47</c:v>
                </c:pt>
                <c:pt idx="25">
                  <c:v>50</c:v>
                </c:pt>
                <c:pt idx="26">
                  <c:v>45</c:v>
                </c:pt>
                <c:pt idx="27">
                  <c:v>58</c:v>
                </c:pt>
                <c:pt idx="28">
                  <c:v>73</c:v>
                </c:pt>
                <c:pt idx="29">
                  <c:v>51</c:v>
                </c:pt>
                <c:pt idx="30">
                  <c:v>65</c:v>
                </c:pt>
                <c:pt idx="31">
                  <c:v>61</c:v>
                </c:pt>
                <c:pt idx="32">
                  <c:v>0</c:v>
                </c:pt>
              </c:numCache>
            </c:numRef>
          </c:val>
        </c:ser>
        <c:dLbls>
          <c:showVal val="1"/>
        </c:dLbls>
        <c:overlap val="-25"/>
        <c:axId val="150665856"/>
        <c:axId val="150675840"/>
      </c:barChart>
      <c:catAx>
        <c:axId val="150665856"/>
        <c:scaling>
          <c:orientation val="minMax"/>
        </c:scaling>
        <c:axPos val="b"/>
        <c:majorGridlines/>
        <c:majorTickMark val="none"/>
        <c:tickLblPos val="nextTo"/>
        <c:crossAx val="150675840"/>
        <c:crosses val="autoZero"/>
        <c:auto val="1"/>
        <c:lblAlgn val="ctr"/>
        <c:lblOffset val="100"/>
      </c:catAx>
      <c:valAx>
        <c:axId val="150675840"/>
        <c:scaling>
          <c:orientation val="minMax"/>
        </c:scaling>
        <c:delete val="1"/>
        <c:axPos val="l"/>
        <c:majorGridlines/>
        <c:numFmt formatCode="General" sourceLinked="1"/>
        <c:majorTickMark val="none"/>
        <c:tickLblPos val="nextTo"/>
        <c:crossAx val="1506658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t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7"/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 синего процесса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trendline>
            <c:trendlineType val="movingAvg"/>
            <c:period val="2"/>
          </c:trendline>
          <c:val>
            <c:numRef>
              <c:f>Лист16!$BE$19:$BE$51</c:f>
              <c:numCache>
                <c:formatCode>General</c:formatCode>
                <c:ptCount val="33"/>
                <c:pt idx="0">
                  <c:v>0</c:v>
                </c:pt>
                <c:pt idx="1">
                  <c:v>61</c:v>
                </c:pt>
                <c:pt idx="2">
                  <c:v>58</c:v>
                </c:pt>
                <c:pt idx="3">
                  <c:v>57</c:v>
                </c:pt>
                <c:pt idx="4">
                  <c:v>74</c:v>
                </c:pt>
                <c:pt idx="5">
                  <c:v>51</c:v>
                </c:pt>
                <c:pt idx="6">
                  <c:v>52</c:v>
                </c:pt>
                <c:pt idx="7">
                  <c:v>58</c:v>
                </c:pt>
                <c:pt idx="8">
                  <c:v>53</c:v>
                </c:pt>
                <c:pt idx="9">
                  <c:v>52</c:v>
                </c:pt>
                <c:pt idx="10">
                  <c:v>33</c:v>
                </c:pt>
                <c:pt idx="11">
                  <c:v>35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37</c:v>
                </c:pt>
                <c:pt idx="16">
                  <c:v>33</c:v>
                </c:pt>
                <c:pt idx="17">
                  <c:v>29</c:v>
                </c:pt>
                <c:pt idx="18">
                  <c:v>19</c:v>
                </c:pt>
                <c:pt idx="19">
                  <c:v>26</c:v>
                </c:pt>
                <c:pt idx="20">
                  <c:v>28</c:v>
                </c:pt>
                <c:pt idx="21">
                  <c:v>23</c:v>
                </c:pt>
                <c:pt idx="22">
                  <c:v>28</c:v>
                </c:pt>
                <c:pt idx="23">
                  <c:v>16</c:v>
                </c:pt>
                <c:pt idx="24">
                  <c:v>14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9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dLbls>
            <c:showVal val="1"/>
          </c:dLbls>
          <c:trendline>
            <c:trendlineType val="movingAvg"/>
            <c:period val="2"/>
          </c:trendline>
          <c:val>
            <c:numRef>
              <c:f>Лист16!$BF$19:$BF$51</c:f>
              <c:numCache>
                <c:formatCode>General</c:formatCode>
                <c:ptCount val="33"/>
                <c:pt idx="0">
                  <c:v>0</c:v>
                </c:pt>
                <c:pt idx="1">
                  <c:v>63</c:v>
                </c:pt>
                <c:pt idx="2">
                  <c:v>63</c:v>
                </c:pt>
                <c:pt idx="3">
                  <c:v>56</c:v>
                </c:pt>
                <c:pt idx="4">
                  <c:v>58</c:v>
                </c:pt>
                <c:pt idx="5">
                  <c:v>48</c:v>
                </c:pt>
                <c:pt idx="6">
                  <c:v>54</c:v>
                </c:pt>
                <c:pt idx="7">
                  <c:v>49</c:v>
                </c:pt>
                <c:pt idx="8">
                  <c:v>45</c:v>
                </c:pt>
                <c:pt idx="9">
                  <c:v>50</c:v>
                </c:pt>
                <c:pt idx="10">
                  <c:v>43</c:v>
                </c:pt>
                <c:pt idx="11">
                  <c:v>35</c:v>
                </c:pt>
                <c:pt idx="12">
                  <c:v>42</c:v>
                </c:pt>
                <c:pt idx="13">
                  <c:v>38</c:v>
                </c:pt>
                <c:pt idx="14">
                  <c:v>39</c:v>
                </c:pt>
                <c:pt idx="15">
                  <c:v>38</c:v>
                </c:pt>
                <c:pt idx="16">
                  <c:v>33</c:v>
                </c:pt>
                <c:pt idx="17">
                  <c:v>29</c:v>
                </c:pt>
                <c:pt idx="18">
                  <c:v>35</c:v>
                </c:pt>
                <c:pt idx="19">
                  <c:v>21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19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9</c:v>
                </c:pt>
                <c:pt idx="28">
                  <c:v>11</c:v>
                </c:pt>
                <c:pt idx="29">
                  <c:v>5</c:v>
                </c:pt>
                <c:pt idx="30">
                  <c:v>3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Val val="1"/>
        </c:dLbls>
        <c:overlap val="-25"/>
        <c:axId val="150731776"/>
        <c:axId val="134681344"/>
      </c:barChart>
      <c:catAx>
        <c:axId val="150731776"/>
        <c:scaling>
          <c:orientation val="minMax"/>
        </c:scaling>
        <c:axPos val="b"/>
        <c:majorGridlines/>
        <c:majorTickMark val="none"/>
        <c:tickLblPos val="nextTo"/>
        <c:crossAx val="134681344"/>
        <c:crosses val="autoZero"/>
        <c:auto val="1"/>
        <c:lblAlgn val="ctr"/>
        <c:lblOffset val="100"/>
      </c:catAx>
      <c:valAx>
        <c:axId val="134681344"/>
        <c:scaling>
          <c:orientation val="minMax"/>
        </c:scaling>
        <c:delete val="1"/>
        <c:axPos val="l"/>
        <c:majorGridlines/>
        <c:numFmt formatCode="General" sourceLinked="1"/>
        <c:tickLblPos val="nextTo"/>
        <c:crossAx val="1507317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t"/>
    </c:legend>
    <c:plotVisOnly val="1"/>
    <c:dispBlanksAs val="gap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title>
      <c:tx>
        <c:rich>
          <a:bodyPr/>
          <a:lstStyle/>
          <a:p>
            <a:pPr>
              <a:defRPr/>
            </a:pPr>
            <a:r>
              <a:rPr lang="ru-RU"/>
              <a:t>Гистогрмма красного процесса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trendline>
            <c:trendlineType val="movingAvg"/>
            <c:period val="2"/>
          </c:trendline>
          <c:val>
            <c:numRef>
              <c:f>Лист16!$I$55:$I$87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7</c:v>
                </c:pt>
                <c:pt idx="8">
                  <c:v>4</c:v>
                </c:pt>
                <c:pt idx="9">
                  <c:v>9</c:v>
                </c:pt>
                <c:pt idx="10">
                  <c:v>8</c:v>
                </c:pt>
                <c:pt idx="11">
                  <c:v>16</c:v>
                </c:pt>
                <c:pt idx="12">
                  <c:v>12</c:v>
                </c:pt>
                <c:pt idx="13">
                  <c:v>15</c:v>
                </c:pt>
                <c:pt idx="14">
                  <c:v>22</c:v>
                </c:pt>
                <c:pt idx="15">
                  <c:v>21</c:v>
                </c:pt>
                <c:pt idx="16">
                  <c:v>24</c:v>
                </c:pt>
                <c:pt idx="17">
                  <c:v>28</c:v>
                </c:pt>
                <c:pt idx="18">
                  <c:v>37</c:v>
                </c:pt>
                <c:pt idx="19">
                  <c:v>29</c:v>
                </c:pt>
                <c:pt idx="20">
                  <c:v>27</c:v>
                </c:pt>
                <c:pt idx="21">
                  <c:v>31</c:v>
                </c:pt>
                <c:pt idx="22">
                  <c:v>45</c:v>
                </c:pt>
                <c:pt idx="23">
                  <c:v>53</c:v>
                </c:pt>
                <c:pt idx="24">
                  <c:v>52</c:v>
                </c:pt>
                <c:pt idx="25">
                  <c:v>59</c:v>
                </c:pt>
                <c:pt idx="26">
                  <c:v>55</c:v>
                </c:pt>
                <c:pt idx="27">
                  <c:v>75</c:v>
                </c:pt>
                <c:pt idx="28">
                  <c:v>74</c:v>
                </c:pt>
                <c:pt idx="29">
                  <c:v>85</c:v>
                </c:pt>
                <c:pt idx="30">
                  <c:v>95</c:v>
                </c:pt>
                <c:pt idx="31">
                  <c:v>107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dLbls>
            <c:showVal val="1"/>
          </c:dLbls>
          <c:trendline>
            <c:trendlineType val="movingAvg"/>
            <c:period val="2"/>
          </c:trendline>
          <c:val>
            <c:numRef>
              <c:f>Лист16!$J$55:$J$87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11</c:v>
                </c:pt>
                <c:pt idx="14">
                  <c:v>23</c:v>
                </c:pt>
                <c:pt idx="15">
                  <c:v>17</c:v>
                </c:pt>
                <c:pt idx="16">
                  <c:v>25</c:v>
                </c:pt>
                <c:pt idx="17">
                  <c:v>26</c:v>
                </c:pt>
                <c:pt idx="18">
                  <c:v>32</c:v>
                </c:pt>
                <c:pt idx="19">
                  <c:v>32</c:v>
                </c:pt>
                <c:pt idx="20">
                  <c:v>36</c:v>
                </c:pt>
                <c:pt idx="21">
                  <c:v>46</c:v>
                </c:pt>
                <c:pt idx="22">
                  <c:v>46</c:v>
                </c:pt>
                <c:pt idx="23">
                  <c:v>49</c:v>
                </c:pt>
                <c:pt idx="24">
                  <c:v>58</c:v>
                </c:pt>
                <c:pt idx="25">
                  <c:v>55</c:v>
                </c:pt>
                <c:pt idx="26">
                  <c:v>62</c:v>
                </c:pt>
                <c:pt idx="27">
                  <c:v>74</c:v>
                </c:pt>
                <c:pt idx="28">
                  <c:v>76</c:v>
                </c:pt>
                <c:pt idx="29">
                  <c:v>84</c:v>
                </c:pt>
                <c:pt idx="30">
                  <c:v>103</c:v>
                </c:pt>
                <c:pt idx="31">
                  <c:v>88</c:v>
                </c:pt>
                <c:pt idx="32">
                  <c:v>0</c:v>
                </c:pt>
              </c:numCache>
            </c:numRef>
          </c:val>
        </c:ser>
        <c:dLbls>
          <c:showVal val="1"/>
        </c:dLbls>
        <c:overlap val="-25"/>
        <c:axId val="134724992"/>
        <c:axId val="134734976"/>
      </c:barChart>
      <c:catAx>
        <c:axId val="134724992"/>
        <c:scaling>
          <c:orientation val="minMax"/>
        </c:scaling>
        <c:axPos val="b"/>
        <c:majorGridlines/>
        <c:majorTickMark val="none"/>
        <c:tickLblPos val="nextTo"/>
        <c:crossAx val="134734976"/>
        <c:crosses val="autoZero"/>
        <c:auto val="1"/>
        <c:lblAlgn val="ctr"/>
        <c:lblOffset val="100"/>
      </c:catAx>
      <c:valAx>
        <c:axId val="134734976"/>
        <c:scaling>
          <c:orientation val="minMax"/>
        </c:scaling>
        <c:delete val="1"/>
        <c:axPos val="l"/>
        <c:majorGridlines/>
        <c:numFmt formatCode="General" sourceLinked="1"/>
        <c:majorTickMark val="none"/>
        <c:tickLblPos val="nextTo"/>
        <c:crossAx val="1347249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t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3"/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  <a:r>
              <a:rPr lang="ru-RU" baseline="0"/>
              <a:t> синего процесса</a:t>
            </a:r>
            <a:endParaRPr lang="ru-RU"/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trendline>
            <c:trendlineType val="movingAvg"/>
            <c:period val="2"/>
          </c:trendline>
          <c:val>
            <c:numRef>
              <c:f>Лист16!$K$55:$K$87</c:f>
              <c:numCache>
                <c:formatCode>General</c:formatCode>
                <c:ptCount val="33"/>
                <c:pt idx="0">
                  <c:v>0</c:v>
                </c:pt>
                <c:pt idx="1">
                  <c:v>105</c:v>
                </c:pt>
                <c:pt idx="2">
                  <c:v>88</c:v>
                </c:pt>
                <c:pt idx="3">
                  <c:v>69</c:v>
                </c:pt>
                <c:pt idx="4">
                  <c:v>61</c:v>
                </c:pt>
                <c:pt idx="5">
                  <c:v>76</c:v>
                </c:pt>
                <c:pt idx="6">
                  <c:v>64</c:v>
                </c:pt>
                <c:pt idx="7">
                  <c:v>55</c:v>
                </c:pt>
                <c:pt idx="8">
                  <c:v>47</c:v>
                </c:pt>
                <c:pt idx="9">
                  <c:v>52</c:v>
                </c:pt>
                <c:pt idx="10">
                  <c:v>50</c:v>
                </c:pt>
                <c:pt idx="11">
                  <c:v>38</c:v>
                </c:pt>
                <c:pt idx="12">
                  <c:v>49</c:v>
                </c:pt>
                <c:pt idx="13">
                  <c:v>28</c:v>
                </c:pt>
                <c:pt idx="14">
                  <c:v>32</c:v>
                </c:pt>
                <c:pt idx="15">
                  <c:v>30</c:v>
                </c:pt>
                <c:pt idx="16">
                  <c:v>19</c:v>
                </c:pt>
                <c:pt idx="17">
                  <c:v>30</c:v>
                </c:pt>
                <c:pt idx="18">
                  <c:v>18</c:v>
                </c:pt>
                <c:pt idx="19">
                  <c:v>13</c:v>
                </c:pt>
                <c:pt idx="20">
                  <c:v>16</c:v>
                </c:pt>
                <c:pt idx="21">
                  <c:v>12</c:v>
                </c:pt>
                <c:pt idx="22">
                  <c:v>18</c:v>
                </c:pt>
                <c:pt idx="23">
                  <c:v>9</c:v>
                </c:pt>
                <c:pt idx="24">
                  <c:v>9</c:v>
                </c:pt>
                <c:pt idx="25">
                  <c:v>4</c:v>
                </c:pt>
                <c:pt idx="26">
                  <c:v>4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1"/>
          <c:order val="1"/>
          <c:dLbls>
            <c:showVal val="1"/>
          </c:dLbls>
          <c:trendline>
            <c:trendlineType val="movingAvg"/>
            <c:period val="2"/>
          </c:trendline>
          <c:val>
            <c:numRef>
              <c:f>Лист16!$L$55:$L$87</c:f>
              <c:numCache>
                <c:formatCode>General</c:formatCode>
                <c:ptCount val="33"/>
                <c:pt idx="0">
                  <c:v>0</c:v>
                </c:pt>
                <c:pt idx="1">
                  <c:v>102</c:v>
                </c:pt>
                <c:pt idx="2">
                  <c:v>87</c:v>
                </c:pt>
                <c:pt idx="3">
                  <c:v>91</c:v>
                </c:pt>
                <c:pt idx="4">
                  <c:v>65</c:v>
                </c:pt>
                <c:pt idx="5">
                  <c:v>78</c:v>
                </c:pt>
                <c:pt idx="6">
                  <c:v>61</c:v>
                </c:pt>
                <c:pt idx="7">
                  <c:v>59</c:v>
                </c:pt>
                <c:pt idx="8">
                  <c:v>61</c:v>
                </c:pt>
                <c:pt idx="9">
                  <c:v>48</c:v>
                </c:pt>
                <c:pt idx="10">
                  <c:v>48</c:v>
                </c:pt>
                <c:pt idx="11">
                  <c:v>44</c:v>
                </c:pt>
                <c:pt idx="12">
                  <c:v>43</c:v>
                </c:pt>
                <c:pt idx="13">
                  <c:v>28</c:v>
                </c:pt>
                <c:pt idx="14">
                  <c:v>23</c:v>
                </c:pt>
                <c:pt idx="15">
                  <c:v>25</c:v>
                </c:pt>
                <c:pt idx="16">
                  <c:v>21</c:v>
                </c:pt>
                <c:pt idx="17">
                  <c:v>27</c:v>
                </c:pt>
                <c:pt idx="18">
                  <c:v>18</c:v>
                </c:pt>
                <c:pt idx="19">
                  <c:v>16</c:v>
                </c:pt>
                <c:pt idx="20">
                  <c:v>15</c:v>
                </c:pt>
                <c:pt idx="21">
                  <c:v>9</c:v>
                </c:pt>
                <c:pt idx="22">
                  <c:v>7</c:v>
                </c:pt>
                <c:pt idx="23">
                  <c:v>9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Val val="1"/>
        </c:dLbls>
        <c:overlap val="-25"/>
        <c:axId val="150761472"/>
        <c:axId val="150763008"/>
      </c:barChart>
      <c:catAx>
        <c:axId val="150761472"/>
        <c:scaling>
          <c:orientation val="minMax"/>
        </c:scaling>
        <c:axPos val="b"/>
        <c:majorGridlines/>
        <c:majorTickMark val="none"/>
        <c:tickLblPos val="nextTo"/>
        <c:crossAx val="150763008"/>
        <c:crosses val="autoZero"/>
        <c:auto val="1"/>
        <c:lblAlgn val="ctr"/>
        <c:lblOffset val="100"/>
      </c:catAx>
      <c:valAx>
        <c:axId val="150763008"/>
        <c:scaling>
          <c:orientation val="minMax"/>
        </c:scaling>
        <c:delete val="1"/>
        <c:axPos val="l"/>
        <c:majorGridlines/>
        <c:numFmt formatCode="General" sourceLinked="1"/>
        <c:tickLblPos val="nextTo"/>
        <c:crossAx val="1507614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t"/>
    </c:legend>
    <c:plotVisOnly val="1"/>
    <c:dispBlanksAs val="gap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Лист16!$AW$18:$AW$56</c:f>
              <c:numCache>
                <c:formatCode>0.00</c:formatCode>
                <c:ptCount val="39"/>
                <c:pt idx="0">
                  <c:v>34.546984151381317</c:v>
                </c:pt>
                <c:pt idx="1">
                  <c:v>32.348011845906399</c:v>
                </c:pt>
                <c:pt idx="2">
                  <c:v>20.789756249538929</c:v>
                </c:pt>
                <c:pt idx="3">
                  <c:v>24.315889296478232</c:v>
                </c:pt>
                <c:pt idx="4">
                  <c:v>39.027378633239934</c:v>
                </c:pt>
                <c:pt idx="5">
                  <c:v>28.018706274543874</c:v>
                </c:pt>
                <c:pt idx="6">
                  <c:v>30.481495902596549</c:v>
                </c:pt>
                <c:pt idx="7">
                  <c:v>37.399799687385681</c:v>
                </c:pt>
                <c:pt idx="8">
                  <c:v>28.891952732203379</c:v>
                </c:pt>
                <c:pt idx="9">
                  <c:v>40.40302513312389</c:v>
                </c:pt>
                <c:pt idx="10">
                  <c:v>20.953396317622325</c:v>
                </c:pt>
                <c:pt idx="11">
                  <c:v>39.154638937420913</c:v>
                </c:pt>
                <c:pt idx="12">
                  <c:v>32.468425429218982</c:v>
                </c:pt>
                <c:pt idx="13">
                  <c:v>44.379625826315134</c:v>
                </c:pt>
                <c:pt idx="14">
                  <c:v>28.011604388822246</c:v>
                </c:pt>
                <c:pt idx="15">
                  <c:v>31.842823701465008</c:v>
                </c:pt>
                <c:pt idx="16">
                  <c:v>24.80247411110135</c:v>
                </c:pt>
                <c:pt idx="17">
                  <c:v>42.01270371074591</c:v>
                </c:pt>
                <c:pt idx="18">
                  <c:v>18.750616222720026</c:v>
                </c:pt>
                <c:pt idx="19">
                  <c:v>26.293537204586492</c:v>
                </c:pt>
                <c:pt idx="20">
                  <c:v>42.389263841132667</c:v>
                </c:pt>
                <c:pt idx="21">
                  <c:v>35.146593742186738</c:v>
                </c:pt>
                <c:pt idx="22">
                  <c:v>22.954286513352447</c:v>
                </c:pt>
                <c:pt idx="23">
                  <c:v>32.983965046885558</c:v>
                </c:pt>
                <c:pt idx="24">
                  <c:v>29.737246312913129</c:v>
                </c:pt>
                <c:pt idx="25">
                  <c:v>35.102570218611646</c:v>
                </c:pt>
                <c:pt idx="26">
                  <c:v>26.79613014702916</c:v>
                </c:pt>
                <c:pt idx="27">
                  <c:v>43.681382409839962</c:v>
                </c:pt>
                <c:pt idx="28">
                  <c:v>30.73939275311163</c:v>
                </c:pt>
                <c:pt idx="29">
                  <c:v>39.789223585053577</c:v>
                </c:pt>
                <c:pt idx="30">
                  <c:v>35.071846033263782</c:v>
                </c:pt>
                <c:pt idx="31">
                  <c:v>25.545554593986097</c:v>
                </c:pt>
                <c:pt idx="32">
                  <c:v>42.715983258186839</c:v>
                </c:pt>
                <c:pt idx="33">
                  <c:v>33.127729962099764</c:v>
                </c:pt>
                <c:pt idx="34">
                  <c:v>32.208113344523845</c:v>
                </c:pt>
                <c:pt idx="35">
                  <c:v>28.169295561025336</c:v>
                </c:pt>
                <c:pt idx="36">
                  <c:v>44.860131223547427</c:v>
                </c:pt>
                <c:pt idx="37">
                  <c:v>25.393946329227624</c:v>
                </c:pt>
                <c:pt idx="38">
                  <c:v>23.868154886239815</c:v>
                </c:pt>
              </c:numCache>
            </c:numRef>
          </c:val>
        </c:ser>
        <c:axId val="150803584"/>
        <c:axId val="150805120"/>
      </c:radarChart>
      <c:catAx>
        <c:axId val="150803584"/>
        <c:scaling>
          <c:orientation val="minMax"/>
        </c:scaling>
        <c:axPos val="b"/>
        <c:majorGridlines/>
        <c:tickLblPos val="nextTo"/>
        <c:crossAx val="150805120"/>
        <c:crosses val="autoZero"/>
        <c:auto val="1"/>
        <c:lblAlgn val="ctr"/>
        <c:lblOffset val="100"/>
      </c:catAx>
      <c:valAx>
        <c:axId val="150805120"/>
        <c:scaling>
          <c:orientation val="minMax"/>
        </c:scaling>
        <c:axPos val="l"/>
        <c:majorGridlines/>
        <c:numFmt formatCode="0.00" sourceLinked="1"/>
        <c:tickLblPos val="nextTo"/>
        <c:crossAx val="15080358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Лист16!$BD$276:$BD$290</c:f>
              <c:numCache>
                <c:formatCode>General</c:formatCode>
                <c:ptCount val="1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11</c:v>
                </c:pt>
                <c:pt idx="5">
                  <c:v>10</c:v>
                </c:pt>
                <c:pt idx="6">
                  <c:v>8</c:v>
                </c:pt>
                <c:pt idx="7">
                  <c:v>15</c:v>
                </c:pt>
                <c:pt idx="8">
                  <c:v>19</c:v>
                </c:pt>
                <c:pt idx="9">
                  <c:v>15</c:v>
                </c:pt>
                <c:pt idx="10">
                  <c:v>19</c:v>
                </c:pt>
                <c:pt idx="11">
                  <c:v>19</c:v>
                </c:pt>
                <c:pt idx="12">
                  <c:v>28</c:v>
                </c:pt>
                <c:pt idx="13">
                  <c:v>15</c:v>
                </c:pt>
                <c:pt idx="14">
                  <c:v>23</c:v>
                </c:pt>
              </c:numCache>
            </c:numRef>
          </c:val>
        </c:ser>
        <c:dLbls>
          <c:showVal val="1"/>
        </c:dLbls>
        <c:overlap val="-25"/>
        <c:axId val="150837504"/>
        <c:axId val="150855680"/>
      </c:barChart>
      <c:catAx>
        <c:axId val="150837504"/>
        <c:scaling>
          <c:orientation val="minMax"/>
        </c:scaling>
        <c:axPos val="b"/>
        <c:majorTickMark val="none"/>
        <c:tickLblPos val="nextTo"/>
        <c:crossAx val="150855680"/>
        <c:crosses val="autoZero"/>
        <c:auto val="1"/>
        <c:lblAlgn val="ctr"/>
        <c:lblOffset val="100"/>
      </c:catAx>
      <c:valAx>
        <c:axId val="150855680"/>
        <c:scaling>
          <c:orientation val="minMax"/>
        </c:scaling>
        <c:delete val="1"/>
        <c:axPos val="l"/>
        <c:numFmt formatCode="General" sourceLinked="1"/>
        <c:tickLblPos val="nextTo"/>
        <c:crossAx val="150837504"/>
        <c:crosses val="autoZero"/>
        <c:crossBetween val="between"/>
      </c:valAx>
    </c:plotArea>
    <c:legend>
      <c:legendPos val="t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Лист16!$BU$6:$BU$205</c:f>
              <c:numCache>
                <c:formatCode>General</c:formatCode>
                <c:ptCount val="200"/>
                <c:pt idx="0">
                  <c:v>41.671808046870481</c:v>
                </c:pt>
                <c:pt idx="1">
                  <c:v>28.732145784030696</c:v>
                </c:pt>
                <c:pt idx="2">
                  <c:v>32.379976364760097</c:v>
                </c:pt>
                <c:pt idx="3">
                  <c:v>28.473331202807323</c:v>
                </c:pt>
                <c:pt idx="4">
                  <c:v>41.253350673230287</c:v>
                </c:pt>
                <c:pt idx="5">
                  <c:v>42.420458805703703</c:v>
                </c:pt>
                <c:pt idx="6">
                  <c:v>41.195069385028688</c:v>
                </c:pt>
                <c:pt idx="7">
                  <c:v>18.815848447234345</c:v>
                </c:pt>
                <c:pt idx="8">
                  <c:v>18.595895807629908</c:v>
                </c:pt>
                <c:pt idx="9">
                  <c:v>34.602553045962345</c:v>
                </c:pt>
                <c:pt idx="10">
                  <c:v>27.8365483725693</c:v>
                </c:pt>
                <c:pt idx="11">
                  <c:v>27.728790710040276</c:v>
                </c:pt>
                <c:pt idx="12">
                  <c:v>42.715619530729924</c:v>
                </c:pt>
                <c:pt idx="13">
                  <c:v>41.333600747048052</c:v>
                </c:pt>
                <c:pt idx="14">
                  <c:v>23.679399851509281</c:v>
                </c:pt>
                <c:pt idx="15">
                  <c:v>43.11073985105277</c:v>
                </c:pt>
                <c:pt idx="16">
                  <c:v>41.295951164464455</c:v>
                </c:pt>
                <c:pt idx="17">
                  <c:v>34.440546417075637</c:v>
                </c:pt>
                <c:pt idx="18">
                  <c:v>43.398291733382457</c:v>
                </c:pt>
                <c:pt idx="19">
                  <c:v>30.190664271935933</c:v>
                </c:pt>
                <c:pt idx="20">
                  <c:v>39.039742257019213</c:v>
                </c:pt>
                <c:pt idx="21">
                  <c:v>36.086067813859415</c:v>
                </c:pt>
                <c:pt idx="22">
                  <c:v>37.962900345632093</c:v>
                </c:pt>
                <c:pt idx="23">
                  <c:v>38.437445061820632</c:v>
                </c:pt>
                <c:pt idx="24">
                  <c:v>30.4996944192619</c:v>
                </c:pt>
                <c:pt idx="25">
                  <c:v>27.285558810364531</c:v>
                </c:pt>
                <c:pt idx="26">
                  <c:v>20.339118745406335</c:v>
                </c:pt>
                <c:pt idx="27">
                  <c:v>37.87680549947369</c:v>
                </c:pt>
                <c:pt idx="28">
                  <c:v>42.415399586869214</c:v>
                </c:pt>
                <c:pt idx="29">
                  <c:v>38.538288592528744</c:v>
                </c:pt>
                <c:pt idx="30">
                  <c:v>36.686780208570298</c:v>
                </c:pt>
                <c:pt idx="31">
                  <c:v>40.188696216256673</c:v>
                </c:pt>
                <c:pt idx="32">
                  <c:v>36.320216669771121</c:v>
                </c:pt>
                <c:pt idx="33">
                  <c:v>40.078497027293167</c:v>
                </c:pt>
                <c:pt idx="34">
                  <c:v>27.982446377825752</c:v>
                </c:pt>
                <c:pt idx="35">
                  <c:v>19.575868521326168</c:v>
                </c:pt>
                <c:pt idx="36">
                  <c:v>39.553640146016392</c:v>
                </c:pt>
                <c:pt idx="37">
                  <c:v>25.67634286880978</c:v>
                </c:pt>
                <c:pt idx="38">
                  <c:v>39.654578136552914</c:v>
                </c:pt>
                <c:pt idx="39">
                  <c:v>33.593528373323451</c:v>
                </c:pt>
                <c:pt idx="40">
                  <c:v>42.856657377409903</c:v>
                </c:pt>
                <c:pt idx="41">
                  <c:v>41.163447540420471</c:v>
                </c:pt>
                <c:pt idx="42">
                  <c:v>38.354449353858733</c:v>
                </c:pt>
                <c:pt idx="43">
                  <c:v>26.67379065721061</c:v>
                </c:pt>
                <c:pt idx="44">
                  <c:v>29.341519681644826</c:v>
                </c:pt>
                <c:pt idx="45">
                  <c:v>39.586883726777302</c:v>
                </c:pt>
                <c:pt idx="46">
                  <c:v>43.918231533129216</c:v>
                </c:pt>
                <c:pt idx="47">
                  <c:v>31.057529366912675</c:v>
                </c:pt>
                <c:pt idx="48">
                  <c:v>28.807693945774147</c:v>
                </c:pt>
                <c:pt idx="49">
                  <c:v>23.270301657138273</c:v>
                </c:pt>
                <c:pt idx="50">
                  <c:v>35.971868882003214</c:v>
                </c:pt>
                <c:pt idx="51">
                  <c:v>33.964723507516041</c:v>
                </c:pt>
                <c:pt idx="52">
                  <c:v>34.030831589537641</c:v>
                </c:pt>
                <c:pt idx="53">
                  <c:v>40.986700225294143</c:v>
                </c:pt>
                <c:pt idx="54">
                  <c:v>24.992322178615339</c:v>
                </c:pt>
                <c:pt idx="55">
                  <c:v>23.79863028559323</c:v>
                </c:pt>
                <c:pt idx="56">
                  <c:v>37.355282071143861</c:v>
                </c:pt>
                <c:pt idx="57">
                  <c:v>40.833278202269376</c:v>
                </c:pt>
                <c:pt idx="58">
                  <c:v>31.541161976683394</c:v>
                </c:pt>
                <c:pt idx="59">
                  <c:v>44.864414611856574</c:v>
                </c:pt>
                <c:pt idx="60">
                  <c:v>41.756505048353276</c:v>
                </c:pt>
                <c:pt idx="61">
                  <c:v>28.465320859721963</c:v>
                </c:pt>
                <c:pt idx="62">
                  <c:v>31.167477075696866</c:v>
                </c:pt>
                <c:pt idx="63">
                  <c:v>44.136689803418712</c:v>
                </c:pt>
                <c:pt idx="64">
                  <c:v>30.665450709909926</c:v>
                </c:pt>
                <c:pt idx="65">
                  <c:v>36.308032438091054</c:v>
                </c:pt>
                <c:pt idx="66">
                  <c:v>38.986296383442351</c:v>
                </c:pt>
                <c:pt idx="67">
                  <c:v>31.720594804663563</c:v>
                </c:pt>
                <c:pt idx="68">
                  <c:v>35.625746538716953</c:v>
                </c:pt>
                <c:pt idx="69">
                  <c:v>42.001907724823909</c:v>
                </c:pt>
                <c:pt idx="70">
                  <c:v>41.074126771820495</c:v>
                </c:pt>
                <c:pt idx="71">
                  <c:v>39.76869662881743</c:v>
                </c:pt>
                <c:pt idx="72">
                  <c:v>44.936669595956189</c:v>
                </c:pt>
                <c:pt idx="73">
                  <c:v>36.712175094835018</c:v>
                </c:pt>
                <c:pt idx="74">
                  <c:v>35.183356450654841</c:v>
                </c:pt>
                <c:pt idx="75">
                  <c:v>42.051838609022155</c:v>
                </c:pt>
                <c:pt idx="76">
                  <c:v>44.126003091369896</c:v>
                </c:pt>
                <c:pt idx="77">
                  <c:v>26.408555068322247</c:v>
                </c:pt>
                <c:pt idx="78">
                  <c:v>25.199763425443912</c:v>
                </c:pt>
                <c:pt idx="79">
                  <c:v>36.885761426776895</c:v>
                </c:pt>
                <c:pt idx="80">
                  <c:v>29.066009021295201</c:v>
                </c:pt>
                <c:pt idx="81">
                  <c:v>34.641188757947788</c:v>
                </c:pt>
                <c:pt idx="82">
                  <c:v>33.320743825064795</c:v>
                </c:pt>
                <c:pt idx="83">
                  <c:v>35.211802606416626</c:v>
                </c:pt>
                <c:pt idx="84">
                  <c:v>21.822397808342036</c:v>
                </c:pt>
                <c:pt idx="85">
                  <c:v>42.301882709455256</c:v>
                </c:pt>
                <c:pt idx="86">
                  <c:v>22.491842546168204</c:v>
                </c:pt>
                <c:pt idx="87">
                  <c:v>43.393933824742874</c:v>
                </c:pt>
                <c:pt idx="88">
                  <c:v>37.707271906502314</c:v>
                </c:pt>
                <c:pt idx="89">
                  <c:v>43.419743942325582</c:v>
                </c:pt>
                <c:pt idx="90">
                  <c:v>44.146493558590251</c:v>
                </c:pt>
                <c:pt idx="91">
                  <c:v>34.615110329004317</c:v>
                </c:pt>
                <c:pt idx="92">
                  <c:v>38.145668202290324</c:v>
                </c:pt>
                <c:pt idx="93">
                  <c:v>38.22862699644584</c:v>
                </c:pt>
                <c:pt idx="94">
                  <c:v>26.837695713413982</c:v>
                </c:pt>
                <c:pt idx="95">
                  <c:v>40.379225668707328</c:v>
                </c:pt>
                <c:pt idx="96">
                  <c:v>24.011846726704309</c:v>
                </c:pt>
                <c:pt idx="97">
                  <c:v>28.288634480721711</c:v>
                </c:pt>
                <c:pt idx="98">
                  <c:v>38.575566675936201</c:v>
                </c:pt>
                <c:pt idx="99">
                  <c:v>37.516723447548451</c:v>
                </c:pt>
                <c:pt idx="100">
                  <c:v>22.007738560354635</c:v>
                </c:pt>
                <c:pt idx="101">
                  <c:v>43.852267552442328</c:v>
                </c:pt>
                <c:pt idx="102">
                  <c:v>43.995461531973199</c:v>
                </c:pt>
                <c:pt idx="103">
                  <c:v>25.671359976466938</c:v>
                </c:pt>
                <c:pt idx="104">
                  <c:v>37.175662883217854</c:v>
                </c:pt>
                <c:pt idx="105">
                  <c:v>41.246529990418395</c:v>
                </c:pt>
                <c:pt idx="106">
                  <c:v>25.4784768917566</c:v>
                </c:pt>
                <c:pt idx="107">
                  <c:v>26.840805761362098</c:v>
                </c:pt>
                <c:pt idx="108">
                  <c:v>34.904283465207527</c:v>
                </c:pt>
                <c:pt idx="109">
                  <c:v>27.833086419206992</c:v>
                </c:pt>
                <c:pt idx="110">
                  <c:v>30.338793329738877</c:v>
                </c:pt>
                <c:pt idx="111">
                  <c:v>44.029189948524674</c:v>
                </c:pt>
                <c:pt idx="112">
                  <c:v>35.571696810255347</c:v>
                </c:pt>
                <c:pt idx="113">
                  <c:v>29.994536151943414</c:v>
                </c:pt>
                <c:pt idx="114">
                  <c:v>30.422539260898681</c:v>
                </c:pt>
                <c:pt idx="115">
                  <c:v>34.748218436717892</c:v>
                </c:pt>
                <c:pt idx="116">
                  <c:v>26.64962351109569</c:v>
                </c:pt>
                <c:pt idx="117">
                  <c:v>25.615013061460132</c:v>
                </c:pt>
                <c:pt idx="118">
                  <c:v>44.926673287477087</c:v>
                </c:pt>
                <c:pt idx="119">
                  <c:v>27.519857693303663</c:v>
                </c:pt>
                <c:pt idx="120">
                  <c:v>27.986214891794951</c:v>
                </c:pt>
                <c:pt idx="121">
                  <c:v>42.691140764226532</c:v>
                </c:pt>
                <c:pt idx="122">
                  <c:v>32.427727375958931</c:v>
                </c:pt>
                <c:pt idx="123">
                  <c:v>40.849389191671456</c:v>
                </c:pt>
                <c:pt idx="124">
                  <c:v>33.99468817515266</c:v>
                </c:pt>
                <c:pt idx="125">
                  <c:v>37.454414748826295</c:v>
                </c:pt>
                <c:pt idx="126">
                  <c:v>33.449999046096067</c:v>
                </c:pt>
                <c:pt idx="127">
                  <c:v>43.169913530019812</c:v>
                </c:pt>
                <c:pt idx="128">
                  <c:v>42.495083997964343</c:v>
                </c:pt>
                <c:pt idx="129">
                  <c:v>41.326386189570961</c:v>
                </c:pt>
                <c:pt idx="130">
                  <c:v>43.763283899689704</c:v>
                </c:pt>
                <c:pt idx="131">
                  <c:v>32.432301079446084</c:v>
                </c:pt>
                <c:pt idx="132">
                  <c:v>43.05845994586744</c:v>
                </c:pt>
                <c:pt idx="133">
                  <c:v>37.981927975001057</c:v>
                </c:pt>
                <c:pt idx="134">
                  <c:v>43.438370198211736</c:v>
                </c:pt>
                <c:pt idx="135">
                  <c:v>27.579808361722517</c:v>
                </c:pt>
                <c:pt idx="136">
                  <c:v>35.505158266802084</c:v>
                </c:pt>
                <c:pt idx="137">
                  <c:v>41.601102289964885</c:v>
                </c:pt>
                <c:pt idx="138">
                  <c:v>33.113349225664194</c:v>
                </c:pt>
                <c:pt idx="139">
                  <c:v>43.729188608009977</c:v>
                </c:pt>
                <c:pt idx="140">
                  <c:v>40.747371853402754</c:v>
                </c:pt>
                <c:pt idx="141">
                  <c:v>43.012566300646185</c:v>
                </c:pt>
                <c:pt idx="142">
                  <c:v>41.980296400190618</c:v>
                </c:pt>
                <c:pt idx="143">
                  <c:v>24.017855078266312</c:v>
                </c:pt>
                <c:pt idx="144">
                  <c:v>37.197273393865117</c:v>
                </c:pt>
                <c:pt idx="145">
                  <c:v>28.980487354788586</c:v>
                </c:pt>
                <c:pt idx="146">
                  <c:v>30.415065596266526</c:v>
                </c:pt>
                <c:pt idx="147">
                  <c:v>33.893367236620605</c:v>
                </c:pt>
                <c:pt idx="148">
                  <c:v>31.486242194034542</c:v>
                </c:pt>
                <c:pt idx="149">
                  <c:v>34.864395619365766</c:v>
                </c:pt>
                <c:pt idx="150">
                  <c:v>39.020370506506168</c:v>
                </c:pt>
                <c:pt idx="151">
                  <c:v>38.00225031338023</c:v>
                </c:pt>
                <c:pt idx="152">
                  <c:v>28.178626348027365</c:v>
                </c:pt>
                <c:pt idx="153">
                  <c:v>41.434769539932489</c:v>
                </c:pt>
                <c:pt idx="154">
                  <c:v>33.175189104749492</c:v>
                </c:pt>
                <c:pt idx="155">
                  <c:v>41.566506371046103</c:v>
                </c:pt>
                <c:pt idx="156">
                  <c:v>38.392377543332969</c:v>
                </c:pt>
                <c:pt idx="157">
                  <c:v>34.234161393009686</c:v>
                </c:pt>
                <c:pt idx="158">
                  <c:v>25.531060353869883</c:v>
                </c:pt>
                <c:pt idx="159">
                  <c:v>37.619751125723383</c:v>
                </c:pt>
                <c:pt idx="160">
                  <c:v>35.281439972431571</c:v>
                </c:pt>
                <c:pt idx="161">
                  <c:v>32.20001816136628</c:v>
                </c:pt>
                <c:pt idx="162">
                  <c:v>43.328428628534198</c:v>
                </c:pt>
                <c:pt idx="163">
                  <c:v>37.557975210987067</c:v>
                </c:pt>
                <c:pt idx="164">
                  <c:v>42.729556984117949</c:v>
                </c:pt>
                <c:pt idx="165">
                  <c:v>33.694655271003931</c:v>
                </c:pt>
                <c:pt idx="166">
                  <c:v>27.22263394280203</c:v>
                </c:pt>
                <c:pt idx="167">
                  <c:v>31.716502878461299</c:v>
                </c:pt>
                <c:pt idx="168">
                  <c:v>42.678504109364539</c:v>
                </c:pt>
                <c:pt idx="169">
                  <c:v>16.869746663292084</c:v>
                </c:pt>
                <c:pt idx="170">
                  <c:v>17.658501223400837</c:v>
                </c:pt>
                <c:pt idx="171">
                  <c:v>35.910872626313378</c:v>
                </c:pt>
                <c:pt idx="172">
                  <c:v>44.811475515834225</c:v>
                </c:pt>
                <c:pt idx="173">
                  <c:v>20.35435444102464</c:v>
                </c:pt>
                <c:pt idx="174">
                  <c:v>44.62981721707763</c:v>
                </c:pt>
                <c:pt idx="175">
                  <c:v>42.001776158307905</c:v>
                </c:pt>
                <c:pt idx="176">
                  <c:v>42.36825537141798</c:v>
                </c:pt>
                <c:pt idx="177">
                  <c:v>28.704721037315316</c:v>
                </c:pt>
                <c:pt idx="178">
                  <c:v>19.291045606207241</c:v>
                </c:pt>
                <c:pt idx="179">
                  <c:v>31.873801471513332</c:v>
                </c:pt>
                <c:pt idx="180">
                  <c:v>40.980121531542281</c:v>
                </c:pt>
                <c:pt idx="181">
                  <c:v>42.77196912117877</c:v>
                </c:pt>
                <c:pt idx="182">
                  <c:v>34.4683150581345</c:v>
                </c:pt>
                <c:pt idx="183">
                  <c:v>34.425409649140207</c:v>
                </c:pt>
                <c:pt idx="184">
                  <c:v>41.892779239110439</c:v>
                </c:pt>
                <c:pt idx="185">
                  <c:v>43.211856695882645</c:v>
                </c:pt>
                <c:pt idx="186">
                  <c:v>32.056217967932895</c:v>
                </c:pt>
                <c:pt idx="187">
                  <c:v>39.194117501363024</c:v>
                </c:pt>
                <c:pt idx="188">
                  <c:v>37.750098339849544</c:v>
                </c:pt>
                <c:pt idx="189">
                  <c:v>41.865845500612529</c:v>
                </c:pt>
                <c:pt idx="190">
                  <c:v>37.641937065089749</c:v>
                </c:pt>
                <c:pt idx="191">
                  <c:v>43.116324257832943</c:v>
                </c:pt>
                <c:pt idx="192">
                  <c:v>32.363116036352437</c:v>
                </c:pt>
                <c:pt idx="193">
                  <c:v>42.989293672479981</c:v>
                </c:pt>
                <c:pt idx="194">
                  <c:v>37.124918624324025</c:v>
                </c:pt>
                <c:pt idx="195">
                  <c:v>35.515668365891614</c:v>
                </c:pt>
                <c:pt idx="196">
                  <c:v>44.465194527218998</c:v>
                </c:pt>
                <c:pt idx="197">
                  <c:v>42.512634691263671</c:v>
                </c:pt>
                <c:pt idx="198">
                  <c:v>39.538427689112481</c:v>
                </c:pt>
                <c:pt idx="199">
                  <c:v>32.323352897056836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Лист16!$BV$6:$BV$205</c:f>
              <c:numCache>
                <c:formatCode>General</c:formatCode>
                <c:ptCount val="200"/>
                <c:pt idx="0">
                  <c:v>39.154111624579087</c:v>
                </c:pt>
                <c:pt idx="1">
                  <c:v>32.637238957134315</c:v>
                </c:pt>
                <c:pt idx="2">
                  <c:v>19.741444003270779</c:v>
                </c:pt>
                <c:pt idx="3">
                  <c:v>15.655703761313177</c:v>
                </c:pt>
                <c:pt idx="4">
                  <c:v>24.202493273126542</c:v>
                </c:pt>
                <c:pt idx="5">
                  <c:v>17.410875694355632</c:v>
                </c:pt>
                <c:pt idx="6">
                  <c:v>17.077974340370066</c:v>
                </c:pt>
                <c:pt idx="7">
                  <c:v>21.692486840641553</c:v>
                </c:pt>
                <c:pt idx="8">
                  <c:v>18.73916147843067</c:v>
                </c:pt>
                <c:pt idx="9">
                  <c:v>20.900359419229929</c:v>
                </c:pt>
                <c:pt idx="10">
                  <c:v>20.605563851532054</c:v>
                </c:pt>
                <c:pt idx="11">
                  <c:v>31.91856410064808</c:v>
                </c:pt>
                <c:pt idx="12">
                  <c:v>19.361130488057935</c:v>
                </c:pt>
                <c:pt idx="13">
                  <c:v>27.112238443597427</c:v>
                </c:pt>
                <c:pt idx="14">
                  <c:v>20.175802734642044</c:v>
                </c:pt>
                <c:pt idx="15">
                  <c:v>22.465381186153166</c:v>
                </c:pt>
                <c:pt idx="16">
                  <c:v>26.305589015331002</c:v>
                </c:pt>
                <c:pt idx="17">
                  <c:v>30.85897682661744</c:v>
                </c:pt>
                <c:pt idx="18">
                  <c:v>30.488931196892636</c:v>
                </c:pt>
                <c:pt idx="19">
                  <c:v>21.070510513181965</c:v>
                </c:pt>
                <c:pt idx="20">
                  <c:v>21.596503078704995</c:v>
                </c:pt>
                <c:pt idx="21">
                  <c:v>34.080076638484186</c:v>
                </c:pt>
                <c:pt idx="22">
                  <c:v>25.799694969844595</c:v>
                </c:pt>
                <c:pt idx="23">
                  <c:v>19.147357137349221</c:v>
                </c:pt>
                <c:pt idx="24">
                  <c:v>17.792558113693431</c:v>
                </c:pt>
                <c:pt idx="25">
                  <c:v>18.091834221436226</c:v>
                </c:pt>
                <c:pt idx="26">
                  <c:v>21.712240485043246</c:v>
                </c:pt>
                <c:pt idx="27">
                  <c:v>36.118635318239448</c:v>
                </c:pt>
                <c:pt idx="28">
                  <c:v>30.178217043091792</c:v>
                </c:pt>
                <c:pt idx="29">
                  <c:v>21.576818016073123</c:v>
                </c:pt>
                <c:pt idx="30">
                  <c:v>15.650711151128689</c:v>
                </c:pt>
                <c:pt idx="31">
                  <c:v>22.291742377409314</c:v>
                </c:pt>
                <c:pt idx="32">
                  <c:v>28.618543381726607</c:v>
                </c:pt>
                <c:pt idx="33">
                  <c:v>22.67069167557873</c:v>
                </c:pt>
                <c:pt idx="34">
                  <c:v>15.075440165911338</c:v>
                </c:pt>
                <c:pt idx="35">
                  <c:v>15.374260854621966</c:v>
                </c:pt>
                <c:pt idx="36">
                  <c:v>15.170611113840017</c:v>
                </c:pt>
                <c:pt idx="37">
                  <c:v>34.389681053972005</c:v>
                </c:pt>
                <c:pt idx="38">
                  <c:v>15.013988662663639</c:v>
                </c:pt>
                <c:pt idx="39">
                  <c:v>34.550103517507523</c:v>
                </c:pt>
                <c:pt idx="40">
                  <c:v>16.801091431832035</c:v>
                </c:pt>
                <c:pt idx="41">
                  <c:v>23.193067450852794</c:v>
                </c:pt>
                <c:pt idx="42">
                  <c:v>18.44935990390945</c:v>
                </c:pt>
                <c:pt idx="43">
                  <c:v>23.93461938655313</c:v>
                </c:pt>
                <c:pt idx="44">
                  <c:v>37.441059139169511</c:v>
                </c:pt>
                <c:pt idx="45">
                  <c:v>26.503651794537713</c:v>
                </c:pt>
                <c:pt idx="46">
                  <c:v>32.025430523335331</c:v>
                </c:pt>
                <c:pt idx="47">
                  <c:v>17.664806748812531</c:v>
                </c:pt>
                <c:pt idx="48">
                  <c:v>20.906763644414355</c:v>
                </c:pt>
                <c:pt idx="49">
                  <c:v>26.001059338691277</c:v>
                </c:pt>
                <c:pt idx="50">
                  <c:v>22.717049384306659</c:v>
                </c:pt>
                <c:pt idx="51">
                  <c:v>30.772329665914128</c:v>
                </c:pt>
                <c:pt idx="52">
                  <c:v>28.067951149204493</c:v>
                </c:pt>
                <c:pt idx="53">
                  <c:v>17.202770214766964</c:v>
                </c:pt>
                <c:pt idx="54">
                  <c:v>30.620161396304301</c:v>
                </c:pt>
                <c:pt idx="55">
                  <c:v>30.356872231058368</c:v>
                </c:pt>
                <c:pt idx="56">
                  <c:v>26.103385682518638</c:v>
                </c:pt>
                <c:pt idx="57">
                  <c:v>42.66273510621285</c:v>
                </c:pt>
                <c:pt idx="58">
                  <c:v>36.496584766827958</c:v>
                </c:pt>
                <c:pt idx="59">
                  <c:v>20.108663145105943</c:v>
                </c:pt>
                <c:pt idx="60">
                  <c:v>19.371792660940255</c:v>
                </c:pt>
                <c:pt idx="61">
                  <c:v>31.28335326774566</c:v>
                </c:pt>
                <c:pt idx="62">
                  <c:v>20.608365802156889</c:v>
                </c:pt>
                <c:pt idx="63">
                  <c:v>22.952631028743379</c:v>
                </c:pt>
                <c:pt idx="64">
                  <c:v>15.189800835467373</c:v>
                </c:pt>
                <c:pt idx="65">
                  <c:v>18.294191991496902</c:v>
                </c:pt>
                <c:pt idx="66">
                  <c:v>29.789619088344494</c:v>
                </c:pt>
                <c:pt idx="67">
                  <c:v>18.314129889868852</c:v>
                </c:pt>
                <c:pt idx="68">
                  <c:v>16.295603118653993</c:v>
                </c:pt>
                <c:pt idx="69">
                  <c:v>27.964506232860433</c:v>
                </c:pt>
                <c:pt idx="70">
                  <c:v>17.474958690624874</c:v>
                </c:pt>
                <c:pt idx="71">
                  <c:v>38.150732129549674</c:v>
                </c:pt>
                <c:pt idx="72">
                  <c:v>28.164073281593048</c:v>
                </c:pt>
                <c:pt idx="73">
                  <c:v>29.155120015789191</c:v>
                </c:pt>
                <c:pt idx="74">
                  <c:v>29.847202438995978</c:v>
                </c:pt>
                <c:pt idx="75">
                  <c:v>25.521527049257159</c:v>
                </c:pt>
                <c:pt idx="76">
                  <c:v>32.538090698633674</c:v>
                </c:pt>
                <c:pt idx="77">
                  <c:v>19.662952287226432</c:v>
                </c:pt>
                <c:pt idx="78">
                  <c:v>37.729038234692538</c:v>
                </c:pt>
                <c:pt idx="79">
                  <c:v>38.045159378100138</c:v>
                </c:pt>
                <c:pt idx="80">
                  <c:v>19.77789399790138</c:v>
                </c:pt>
                <c:pt idx="81">
                  <c:v>15.649975249885156</c:v>
                </c:pt>
                <c:pt idx="82">
                  <c:v>31.767395072299486</c:v>
                </c:pt>
                <c:pt idx="83">
                  <c:v>21.900110991702721</c:v>
                </c:pt>
                <c:pt idx="84">
                  <c:v>24.408790146704153</c:v>
                </c:pt>
                <c:pt idx="85">
                  <c:v>15.459008054738021</c:v>
                </c:pt>
                <c:pt idx="86">
                  <c:v>26.815886582751425</c:v>
                </c:pt>
                <c:pt idx="87">
                  <c:v>27.77842550315988</c:v>
                </c:pt>
                <c:pt idx="88">
                  <c:v>33.915508621081003</c:v>
                </c:pt>
                <c:pt idx="89">
                  <c:v>32.342584148146713</c:v>
                </c:pt>
                <c:pt idx="90">
                  <c:v>28.29021399080542</c:v>
                </c:pt>
                <c:pt idx="91">
                  <c:v>38.038791439411227</c:v>
                </c:pt>
                <c:pt idx="92">
                  <c:v>15.828557985869729</c:v>
                </c:pt>
                <c:pt idx="93">
                  <c:v>32.661806223354709</c:v>
                </c:pt>
                <c:pt idx="94">
                  <c:v>39.256064615099945</c:v>
                </c:pt>
                <c:pt idx="95">
                  <c:v>21.381883495427807</c:v>
                </c:pt>
                <c:pt idx="96">
                  <c:v>17.030908318477355</c:v>
                </c:pt>
                <c:pt idx="97">
                  <c:v>22.934373967183948</c:v>
                </c:pt>
                <c:pt idx="98">
                  <c:v>33.354683026383974</c:v>
                </c:pt>
                <c:pt idx="99">
                  <c:v>34.970265841620517</c:v>
                </c:pt>
                <c:pt idx="100">
                  <c:v>38.627019195730036</c:v>
                </c:pt>
                <c:pt idx="101">
                  <c:v>17.995534886901186</c:v>
                </c:pt>
                <c:pt idx="102">
                  <c:v>17.250935820310271</c:v>
                </c:pt>
                <c:pt idx="103">
                  <c:v>37.501917786683336</c:v>
                </c:pt>
                <c:pt idx="104">
                  <c:v>19.970312284333236</c:v>
                </c:pt>
                <c:pt idx="105">
                  <c:v>21.795138293192249</c:v>
                </c:pt>
                <c:pt idx="106">
                  <c:v>15.078364050546707</c:v>
                </c:pt>
                <c:pt idx="107">
                  <c:v>18.085990470622974</c:v>
                </c:pt>
                <c:pt idx="108">
                  <c:v>19.811158515502825</c:v>
                </c:pt>
                <c:pt idx="109">
                  <c:v>25.511068660088608</c:v>
                </c:pt>
                <c:pt idx="110">
                  <c:v>17.951651007995654</c:v>
                </c:pt>
                <c:pt idx="111">
                  <c:v>29.726278707067337</c:v>
                </c:pt>
                <c:pt idx="112">
                  <c:v>16.132482511332334</c:v>
                </c:pt>
                <c:pt idx="113">
                  <c:v>20.177300193711343</c:v>
                </c:pt>
                <c:pt idx="114">
                  <c:v>19.934193425352017</c:v>
                </c:pt>
                <c:pt idx="115">
                  <c:v>15.41944923582032</c:v>
                </c:pt>
                <c:pt idx="116">
                  <c:v>18.381116525746101</c:v>
                </c:pt>
                <c:pt idx="117">
                  <c:v>23.347483342492797</c:v>
                </c:pt>
                <c:pt idx="118">
                  <c:v>24.060042306145803</c:v>
                </c:pt>
                <c:pt idx="119">
                  <c:v>22.83985462477359</c:v>
                </c:pt>
                <c:pt idx="120">
                  <c:v>19.04255228601215</c:v>
                </c:pt>
                <c:pt idx="121">
                  <c:v>26.270516072695351</c:v>
                </c:pt>
                <c:pt idx="122">
                  <c:v>21.817427396839204</c:v>
                </c:pt>
                <c:pt idx="123">
                  <c:v>37.918890892981288</c:v>
                </c:pt>
                <c:pt idx="124">
                  <c:v>17.130205116033164</c:v>
                </c:pt>
                <c:pt idx="125">
                  <c:v>32.949105279652606</c:v>
                </c:pt>
                <c:pt idx="126">
                  <c:v>30.437068216523691</c:v>
                </c:pt>
                <c:pt idx="127">
                  <c:v>19.585668989427337</c:v>
                </c:pt>
                <c:pt idx="128">
                  <c:v>29.951810132990609</c:v>
                </c:pt>
                <c:pt idx="129">
                  <c:v>16.877580923172488</c:v>
                </c:pt>
                <c:pt idx="130">
                  <c:v>18.055015490720734</c:v>
                </c:pt>
                <c:pt idx="131">
                  <c:v>37.48618435970667</c:v>
                </c:pt>
                <c:pt idx="132">
                  <c:v>31.360595973732906</c:v>
                </c:pt>
                <c:pt idx="133">
                  <c:v>18.930420505752029</c:v>
                </c:pt>
                <c:pt idx="134">
                  <c:v>18.837149652916679</c:v>
                </c:pt>
                <c:pt idx="135">
                  <c:v>27.415415333437775</c:v>
                </c:pt>
                <c:pt idx="136">
                  <c:v>19.42636823184203</c:v>
                </c:pt>
                <c:pt idx="137">
                  <c:v>25.73684533415015</c:v>
                </c:pt>
                <c:pt idx="138">
                  <c:v>15.565077171877391</c:v>
                </c:pt>
                <c:pt idx="139">
                  <c:v>21.524115856196566</c:v>
                </c:pt>
                <c:pt idx="140">
                  <c:v>16.264259066444456</c:v>
                </c:pt>
                <c:pt idx="141">
                  <c:v>17.29391823910057</c:v>
                </c:pt>
                <c:pt idx="142">
                  <c:v>18.595692191519746</c:v>
                </c:pt>
                <c:pt idx="143">
                  <c:v>28.737028176083456</c:v>
                </c:pt>
                <c:pt idx="144">
                  <c:v>28.600959651978048</c:v>
                </c:pt>
                <c:pt idx="145">
                  <c:v>27.977948847193879</c:v>
                </c:pt>
                <c:pt idx="146">
                  <c:v>24.030335954612333</c:v>
                </c:pt>
                <c:pt idx="147">
                  <c:v>37.027741610737984</c:v>
                </c:pt>
                <c:pt idx="148">
                  <c:v>23.387420689293261</c:v>
                </c:pt>
                <c:pt idx="149">
                  <c:v>17.290672237922294</c:v>
                </c:pt>
                <c:pt idx="150">
                  <c:v>27.385031426908178</c:v>
                </c:pt>
                <c:pt idx="151">
                  <c:v>36.697194222199272</c:v>
                </c:pt>
                <c:pt idx="152">
                  <c:v>19.70788743789916</c:v>
                </c:pt>
                <c:pt idx="153">
                  <c:v>20.912910285811261</c:v>
                </c:pt>
                <c:pt idx="154">
                  <c:v>16.241342844541666</c:v>
                </c:pt>
                <c:pt idx="155">
                  <c:v>21.273579481602077</c:v>
                </c:pt>
                <c:pt idx="156">
                  <c:v>32.461317223844759</c:v>
                </c:pt>
                <c:pt idx="157">
                  <c:v>35.369930120633271</c:v>
                </c:pt>
                <c:pt idx="158">
                  <c:v>15.494903174568826</c:v>
                </c:pt>
                <c:pt idx="159">
                  <c:v>17.866104547463269</c:v>
                </c:pt>
                <c:pt idx="160">
                  <c:v>41.3305551155686</c:v>
                </c:pt>
                <c:pt idx="161">
                  <c:v>25.600665554370803</c:v>
                </c:pt>
                <c:pt idx="162">
                  <c:v>18.220990538821841</c:v>
                </c:pt>
                <c:pt idx="163">
                  <c:v>18.166477709584356</c:v>
                </c:pt>
                <c:pt idx="164">
                  <c:v>24.722157000768938</c:v>
                </c:pt>
                <c:pt idx="165">
                  <c:v>23.829287768916963</c:v>
                </c:pt>
                <c:pt idx="166">
                  <c:v>18.850150663472828</c:v>
                </c:pt>
                <c:pt idx="167">
                  <c:v>18.828874138393182</c:v>
                </c:pt>
                <c:pt idx="168">
                  <c:v>29.108193982314962</c:v>
                </c:pt>
                <c:pt idx="169">
                  <c:v>28.703017235740294</c:v>
                </c:pt>
                <c:pt idx="170">
                  <c:v>32.013995961398578</c:v>
                </c:pt>
                <c:pt idx="171">
                  <c:v>17.813077939449506</c:v>
                </c:pt>
                <c:pt idx="172">
                  <c:v>15.210654029972513</c:v>
                </c:pt>
                <c:pt idx="173">
                  <c:v>22.058714927723376</c:v>
                </c:pt>
                <c:pt idx="174">
                  <c:v>26.507224326025707</c:v>
                </c:pt>
                <c:pt idx="175">
                  <c:v>15.273523693059193</c:v>
                </c:pt>
                <c:pt idx="176">
                  <c:v>15.526966553020475</c:v>
                </c:pt>
                <c:pt idx="177">
                  <c:v>38.410038618523828</c:v>
                </c:pt>
                <c:pt idx="178">
                  <c:v>20.504945053978435</c:v>
                </c:pt>
                <c:pt idx="179">
                  <c:v>29.430616415356695</c:v>
                </c:pt>
                <c:pt idx="180">
                  <c:v>27.77150333131609</c:v>
                </c:pt>
                <c:pt idx="181">
                  <c:v>19.065750154440043</c:v>
                </c:pt>
                <c:pt idx="182">
                  <c:v>19.045757080727821</c:v>
                </c:pt>
                <c:pt idx="183">
                  <c:v>28.799304276006083</c:v>
                </c:pt>
                <c:pt idx="184">
                  <c:v>21.938029940753719</c:v>
                </c:pt>
                <c:pt idx="185">
                  <c:v>40.726321602274844</c:v>
                </c:pt>
                <c:pt idx="186">
                  <c:v>23.785938845964122</c:v>
                </c:pt>
                <c:pt idx="187">
                  <c:v>21.047600556754084</c:v>
                </c:pt>
                <c:pt idx="188">
                  <c:v>25.987668999325855</c:v>
                </c:pt>
                <c:pt idx="189">
                  <c:v>19.73590609542325</c:v>
                </c:pt>
                <c:pt idx="190">
                  <c:v>26.889955339046764</c:v>
                </c:pt>
                <c:pt idx="191">
                  <c:v>27.282221385293369</c:v>
                </c:pt>
                <c:pt idx="192">
                  <c:v>28.294050506690386</c:v>
                </c:pt>
                <c:pt idx="193">
                  <c:v>26.018805943241038</c:v>
                </c:pt>
                <c:pt idx="194">
                  <c:v>16.540682216436917</c:v>
                </c:pt>
                <c:pt idx="195">
                  <c:v>22.531065649274936</c:v>
                </c:pt>
                <c:pt idx="196">
                  <c:v>18.60441851063181</c:v>
                </c:pt>
                <c:pt idx="197">
                  <c:v>15.753931685417616</c:v>
                </c:pt>
                <c:pt idx="198">
                  <c:v>26.519913935817009</c:v>
                </c:pt>
                <c:pt idx="199">
                  <c:v>23.836583401205118</c:v>
                </c:pt>
              </c:numCache>
            </c:numRef>
          </c:val>
        </c:ser>
        <c:axId val="150881408"/>
        <c:axId val="150882944"/>
      </c:radarChart>
      <c:catAx>
        <c:axId val="150881408"/>
        <c:scaling>
          <c:orientation val="minMax"/>
        </c:scaling>
        <c:axPos val="b"/>
        <c:majorGridlines/>
        <c:tickLblPos val="nextTo"/>
        <c:crossAx val="150882944"/>
        <c:crosses val="autoZero"/>
        <c:auto val="1"/>
        <c:lblAlgn val="ctr"/>
        <c:lblOffset val="100"/>
      </c:catAx>
      <c:valAx>
        <c:axId val="150882944"/>
        <c:scaling>
          <c:orientation val="minMax"/>
        </c:scaling>
        <c:axPos val="l"/>
        <c:majorGridlines/>
        <c:numFmt formatCode="General" sourceLinked="1"/>
        <c:tickLblPos val="nextTo"/>
        <c:crossAx val="1508814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Лист16!$BW$211:$BW$225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12</c:v>
                </c:pt>
                <c:pt idx="6">
                  <c:v>16</c:v>
                </c:pt>
                <c:pt idx="7">
                  <c:v>10</c:v>
                </c:pt>
                <c:pt idx="8">
                  <c:v>14</c:v>
                </c:pt>
                <c:pt idx="9">
                  <c:v>20</c:v>
                </c:pt>
                <c:pt idx="10">
                  <c:v>15</c:v>
                </c:pt>
                <c:pt idx="11">
                  <c:v>22</c:v>
                </c:pt>
                <c:pt idx="12">
                  <c:v>15</c:v>
                </c:pt>
                <c:pt idx="13">
                  <c:v>33</c:v>
                </c:pt>
                <c:pt idx="14">
                  <c:v>27</c:v>
                </c:pt>
              </c:numCache>
            </c:numRef>
          </c:val>
        </c:ser>
        <c:dLbls>
          <c:showVal val="1"/>
        </c:dLbls>
        <c:gapWidth val="75"/>
        <c:axId val="151010688"/>
        <c:axId val="151028864"/>
      </c:barChart>
      <c:catAx>
        <c:axId val="151010688"/>
        <c:scaling>
          <c:orientation val="minMax"/>
        </c:scaling>
        <c:axPos val="b"/>
        <c:majorGridlines/>
        <c:majorTickMark val="none"/>
        <c:tickLblPos val="nextTo"/>
        <c:crossAx val="151028864"/>
        <c:crosses val="autoZero"/>
        <c:auto val="1"/>
        <c:lblAlgn val="ctr"/>
        <c:lblOffset val="100"/>
      </c:catAx>
      <c:valAx>
        <c:axId val="15102886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510106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Лист16!$BX$211:$BX$225</c:f>
              <c:numCache>
                <c:formatCode>General</c:formatCode>
                <c:ptCount val="15"/>
                <c:pt idx="0">
                  <c:v>1</c:v>
                </c:pt>
                <c:pt idx="1">
                  <c:v>24</c:v>
                </c:pt>
                <c:pt idx="2">
                  <c:v>31</c:v>
                </c:pt>
                <c:pt idx="3">
                  <c:v>25</c:v>
                </c:pt>
                <c:pt idx="4">
                  <c:v>20</c:v>
                </c:pt>
                <c:pt idx="5">
                  <c:v>14</c:v>
                </c:pt>
                <c:pt idx="6">
                  <c:v>15</c:v>
                </c:pt>
                <c:pt idx="7">
                  <c:v>18</c:v>
                </c:pt>
                <c:pt idx="8">
                  <c:v>13</c:v>
                </c:pt>
                <c:pt idx="9">
                  <c:v>12</c:v>
                </c:pt>
                <c:pt idx="10">
                  <c:v>6</c:v>
                </c:pt>
                <c:pt idx="11">
                  <c:v>5</c:v>
                </c:pt>
                <c:pt idx="12">
                  <c:v>11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</c:ser>
        <c:dLbls>
          <c:showVal val="1"/>
        </c:dLbls>
        <c:gapWidth val="75"/>
        <c:axId val="150934272"/>
        <c:axId val="150935808"/>
      </c:barChart>
      <c:catAx>
        <c:axId val="150934272"/>
        <c:scaling>
          <c:orientation val="minMax"/>
        </c:scaling>
        <c:axPos val="b"/>
        <c:majorGridlines/>
        <c:majorTickMark val="none"/>
        <c:tickLblPos val="nextTo"/>
        <c:crossAx val="150935808"/>
        <c:crosses val="autoZero"/>
        <c:auto val="1"/>
        <c:lblAlgn val="ctr"/>
        <c:lblOffset val="100"/>
      </c:catAx>
      <c:valAx>
        <c:axId val="1509358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509342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Лист18!$B$212:$B$226</c:f>
              <c:numCache>
                <c:formatCode>General</c:formatCode>
                <c:ptCount val="15"/>
                <c:pt idx="0">
                  <c:v>22.470141117984166</c:v>
                </c:pt>
                <c:pt idx="1">
                  <c:v>24.776484477230799</c:v>
                </c:pt>
                <c:pt idx="2">
                  <c:v>27.082827836477431</c:v>
                </c:pt>
                <c:pt idx="3">
                  <c:v>29.389171195724064</c:v>
                </c:pt>
                <c:pt idx="4">
                  <c:v>31.695514554970696</c:v>
                </c:pt>
                <c:pt idx="5">
                  <c:v>34.001857914217325</c:v>
                </c:pt>
                <c:pt idx="6">
                  <c:v>36.308201273463958</c:v>
                </c:pt>
                <c:pt idx="7">
                  <c:v>38.61454463271059</c:v>
                </c:pt>
                <c:pt idx="8">
                  <c:v>40.920887991957223</c:v>
                </c:pt>
                <c:pt idx="9">
                  <c:v>43.227231351203855</c:v>
                </c:pt>
                <c:pt idx="10">
                  <c:v>45.533574710450488</c:v>
                </c:pt>
                <c:pt idx="11">
                  <c:v>47.83991806969712</c:v>
                </c:pt>
                <c:pt idx="12">
                  <c:v>50.146261428943752</c:v>
                </c:pt>
                <c:pt idx="13">
                  <c:v>52.452604788190385</c:v>
                </c:pt>
                <c:pt idx="14">
                  <c:v>54.758948147437017</c:v>
                </c:pt>
              </c:numCache>
            </c:numRef>
          </c:cat>
          <c:val>
            <c:numRef>
              <c:f>Лист18!$C$212:$C$227</c:f>
              <c:numCache>
                <c:formatCode>General</c:formatCode>
                <c:ptCount val="1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11</c:v>
                </c:pt>
                <c:pt idx="8">
                  <c:v>14</c:v>
                </c:pt>
                <c:pt idx="9">
                  <c:v>22</c:v>
                </c:pt>
                <c:pt idx="10">
                  <c:v>14</c:v>
                </c:pt>
                <c:pt idx="11">
                  <c:v>24</c:v>
                </c:pt>
                <c:pt idx="12">
                  <c:v>23</c:v>
                </c:pt>
                <c:pt idx="13">
                  <c:v>32</c:v>
                </c:pt>
                <c:pt idx="14">
                  <c:v>23</c:v>
                </c:pt>
                <c:pt idx="15">
                  <c:v>0</c:v>
                </c:pt>
              </c:numCache>
            </c:numRef>
          </c:val>
        </c:ser>
        <c:dLbls>
          <c:showVal val="1"/>
        </c:dLbls>
        <c:gapWidth val="75"/>
        <c:axId val="151272448"/>
        <c:axId val="151294720"/>
      </c:barChart>
      <c:catAx>
        <c:axId val="151272448"/>
        <c:scaling>
          <c:orientation val="minMax"/>
        </c:scaling>
        <c:axPos val="b"/>
        <c:numFmt formatCode="General" sourceLinked="1"/>
        <c:majorTickMark val="none"/>
        <c:tickLblPos val="nextTo"/>
        <c:crossAx val="151294720"/>
        <c:crosses val="autoZero"/>
        <c:auto val="1"/>
        <c:lblAlgn val="ctr"/>
        <c:lblOffset val="100"/>
      </c:catAx>
      <c:valAx>
        <c:axId val="151294720"/>
        <c:scaling>
          <c:orientation val="minMax"/>
        </c:scaling>
        <c:axPos val="l"/>
        <c:numFmt formatCode="General" sourceLinked="1"/>
        <c:majorTickMark val="none"/>
        <c:tickLblPos val="nextTo"/>
        <c:crossAx val="15127244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Лист19!$C$228:$C$243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12</c:v>
                </c:pt>
                <c:pt idx="4">
                  <c:v>10</c:v>
                </c:pt>
                <c:pt idx="5">
                  <c:v>23</c:v>
                </c:pt>
                <c:pt idx="6">
                  <c:v>21</c:v>
                </c:pt>
                <c:pt idx="7">
                  <c:v>30</c:v>
                </c:pt>
                <c:pt idx="8">
                  <c:v>24</c:v>
                </c:pt>
                <c:pt idx="9">
                  <c:v>25</c:v>
                </c:pt>
                <c:pt idx="10">
                  <c:v>22</c:v>
                </c:pt>
                <c:pt idx="11">
                  <c:v>13</c:v>
                </c:pt>
                <c:pt idx="12">
                  <c:v>9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</c:ser>
        <c:dLbls>
          <c:showVal val="1"/>
        </c:dLbls>
        <c:overlap val="-25"/>
        <c:axId val="151430656"/>
        <c:axId val="151432192"/>
      </c:barChart>
      <c:catAx>
        <c:axId val="151430656"/>
        <c:scaling>
          <c:orientation val="minMax"/>
        </c:scaling>
        <c:axPos val="b"/>
        <c:majorTickMark val="none"/>
        <c:tickLblPos val="nextTo"/>
        <c:crossAx val="151432192"/>
        <c:crosses val="autoZero"/>
        <c:auto val="1"/>
        <c:lblAlgn val="ctr"/>
        <c:lblOffset val="100"/>
      </c:catAx>
      <c:valAx>
        <c:axId val="151432192"/>
        <c:scaling>
          <c:orientation val="minMax"/>
        </c:scaling>
        <c:delete val="1"/>
        <c:axPos val="l"/>
        <c:numFmt formatCode="General" sourceLinked="1"/>
        <c:tickLblPos val="nextTo"/>
        <c:crossAx val="1514306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t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Лист20!$B$34:$B$100</c:f>
              <c:numCache>
                <c:formatCode>General</c:formatCode>
                <c:ptCount val="67"/>
                <c:pt idx="0">
                  <c:v>7.1851197701796874</c:v>
                </c:pt>
                <c:pt idx="1">
                  <c:v>12.088883607363265</c:v>
                </c:pt>
                <c:pt idx="2">
                  <c:v>10.764431407342894</c:v>
                </c:pt>
                <c:pt idx="3">
                  <c:v>10.971472559374437</c:v>
                </c:pt>
                <c:pt idx="4">
                  <c:v>14.780195122205292</c:v>
                </c:pt>
                <c:pt idx="5">
                  <c:v>14.55488808045979</c:v>
                </c:pt>
                <c:pt idx="6">
                  <c:v>10.901508767691203</c:v>
                </c:pt>
                <c:pt idx="7">
                  <c:v>16.555362171247186</c:v>
                </c:pt>
                <c:pt idx="8">
                  <c:v>4.0026705125684918</c:v>
                </c:pt>
                <c:pt idx="9">
                  <c:v>14.003686283893217</c:v>
                </c:pt>
                <c:pt idx="10">
                  <c:v>5.768129989202647</c:v>
                </c:pt>
                <c:pt idx="11">
                  <c:v>10.317515284039962</c:v>
                </c:pt>
                <c:pt idx="12">
                  <c:v>11.763573644639063</c:v>
                </c:pt>
                <c:pt idx="13">
                  <c:v>4.2250586293968695</c:v>
                </c:pt>
                <c:pt idx="14">
                  <c:v>7.1015705992389737</c:v>
                </c:pt>
                <c:pt idx="15">
                  <c:v>4.4415476552775246</c:v>
                </c:pt>
                <c:pt idx="16">
                  <c:v>3.0365891598625061</c:v>
                </c:pt>
                <c:pt idx="17">
                  <c:v>12.794895669046031</c:v>
                </c:pt>
                <c:pt idx="18">
                  <c:v>11.182300693442494</c:v>
                </c:pt>
                <c:pt idx="19">
                  <c:v>4.2366046160784343</c:v>
                </c:pt>
                <c:pt idx="20">
                  <c:v>16.576043330633649</c:v>
                </c:pt>
                <c:pt idx="21">
                  <c:v>15.27468049697125</c:v>
                </c:pt>
                <c:pt idx="22">
                  <c:v>16.458984441819926</c:v>
                </c:pt>
                <c:pt idx="23">
                  <c:v>11.149994218663787</c:v>
                </c:pt>
                <c:pt idx="24">
                  <c:v>3.9748865396900666</c:v>
                </c:pt>
                <c:pt idx="25">
                  <c:v>10.068654960349432</c:v>
                </c:pt>
                <c:pt idx="26">
                  <c:v>9.3109951004830176</c:v>
                </c:pt>
                <c:pt idx="27">
                  <c:v>5.2445313516950902</c:v>
                </c:pt>
                <c:pt idx="28">
                  <c:v>16.284732245580365</c:v>
                </c:pt>
                <c:pt idx="29">
                  <c:v>9.2944040559689878</c:v>
                </c:pt>
                <c:pt idx="30">
                  <c:v>12.290254751715789</c:v>
                </c:pt>
                <c:pt idx="31">
                  <c:v>16.574200228509419</c:v>
                </c:pt>
                <c:pt idx="32">
                  <c:v>13.847540277497437</c:v>
                </c:pt>
                <c:pt idx="33">
                  <c:v>5.3676391473869582</c:v>
                </c:pt>
                <c:pt idx="34">
                  <c:v>5.7990065225157927</c:v>
                </c:pt>
                <c:pt idx="35">
                  <c:v>7.2329423636563481</c:v>
                </c:pt>
                <c:pt idx="36">
                  <c:v>11.782306408990021</c:v>
                </c:pt>
                <c:pt idx="37">
                  <c:v>10.153763409314406</c:v>
                </c:pt>
                <c:pt idx="38">
                  <c:v>10.330650684467452</c:v>
                </c:pt>
                <c:pt idx="39">
                  <c:v>9.8210143242753993</c:v>
                </c:pt>
                <c:pt idx="40">
                  <c:v>13.448636312768441</c:v>
                </c:pt>
                <c:pt idx="41">
                  <c:v>16.725946398481973</c:v>
                </c:pt>
                <c:pt idx="42">
                  <c:v>3.8335522606299914</c:v>
                </c:pt>
                <c:pt idx="43">
                  <c:v>3.8303647021918241</c:v>
                </c:pt>
                <c:pt idx="44">
                  <c:v>3.3515846380695389</c:v>
                </c:pt>
                <c:pt idx="45">
                  <c:v>12.285349973994187</c:v>
                </c:pt>
                <c:pt idx="46">
                  <c:v>11.209013240191277</c:v>
                </c:pt>
                <c:pt idx="47">
                  <c:v>8.6882461625259957</c:v>
                </c:pt>
                <c:pt idx="48">
                  <c:v>10.373450132250081</c:v>
                </c:pt>
                <c:pt idx="49">
                  <c:v>15.36283827771382</c:v>
                </c:pt>
                <c:pt idx="50">
                  <c:v>14.889745056693329</c:v>
                </c:pt>
                <c:pt idx="51">
                  <c:v>14.887815179513325</c:v>
                </c:pt>
                <c:pt idx="52">
                  <c:v>15.809084684640837</c:v>
                </c:pt>
                <c:pt idx="53">
                  <c:v>8.1963982956161274</c:v>
                </c:pt>
                <c:pt idx="54">
                  <c:v>10.438132253966963</c:v>
                </c:pt>
                <c:pt idx="55">
                  <c:v>3.5787039080107199</c:v>
                </c:pt>
                <c:pt idx="56">
                  <c:v>11.985448795919829</c:v>
                </c:pt>
                <c:pt idx="57">
                  <c:v>3.5061646750044999</c:v>
                </c:pt>
                <c:pt idx="58">
                  <c:v>16.526259122306378</c:v>
                </c:pt>
                <c:pt idx="59">
                  <c:v>4.5193087464283561</c:v>
                </c:pt>
                <c:pt idx="60">
                  <c:v>7.6726677093860776</c:v>
                </c:pt>
                <c:pt idx="61">
                  <c:v>4.0531338784372313</c:v>
                </c:pt>
                <c:pt idx="62">
                  <c:v>11.113663657201398</c:v>
                </c:pt>
                <c:pt idx="63">
                  <c:v>7.9193334497704218</c:v>
                </c:pt>
                <c:pt idx="64">
                  <c:v>3.9956072805901464</c:v>
                </c:pt>
                <c:pt idx="65">
                  <c:v>5.4273695076592645</c:v>
                </c:pt>
                <c:pt idx="66">
                  <c:v>16.746913330518382</c:v>
                </c:pt>
              </c:numCache>
            </c:numRef>
          </c:xVal>
          <c:yVal>
            <c:numRef>
              <c:f>Лист20!$C$34:$C$100</c:f>
              <c:numCache>
                <c:formatCode>General</c:formatCode>
                <c:ptCount val="67"/>
                <c:pt idx="0">
                  <c:v>1.4588476860443558E-2</c:v>
                </c:pt>
                <c:pt idx="1">
                  <c:v>9.9844238629974491E-2</c:v>
                </c:pt>
                <c:pt idx="2">
                  <c:v>0.14095389014589677</c:v>
                </c:pt>
                <c:pt idx="3">
                  <c:v>9.8002738341141635E-2</c:v>
                </c:pt>
                <c:pt idx="4">
                  <c:v>0.1332385454066369</c:v>
                </c:pt>
                <c:pt idx="5">
                  <c:v>2.2491462171778789E-2</c:v>
                </c:pt>
                <c:pt idx="6">
                  <c:v>0.11290001393475091</c:v>
                </c:pt>
                <c:pt idx="7">
                  <c:v>4.4567665558045456E-2</c:v>
                </c:pt>
                <c:pt idx="8">
                  <c:v>1.8348998127773162E-2</c:v>
                </c:pt>
                <c:pt idx="9">
                  <c:v>4.7880281081125499E-2</c:v>
                </c:pt>
                <c:pt idx="10">
                  <c:v>2.1125074236215836E-2</c:v>
                </c:pt>
                <c:pt idx="11">
                  <c:v>5.4090800868752807E-2</c:v>
                </c:pt>
                <c:pt idx="12">
                  <c:v>4.1656024514153352E-2</c:v>
                </c:pt>
                <c:pt idx="13">
                  <c:v>9.3906640007029696E-2</c:v>
                </c:pt>
                <c:pt idx="14">
                  <c:v>0.1165353581635228</c:v>
                </c:pt>
                <c:pt idx="15">
                  <c:v>1.149714484759975E-2</c:v>
                </c:pt>
                <c:pt idx="16">
                  <c:v>1.9168198011375432E-3</c:v>
                </c:pt>
                <c:pt idx="17">
                  <c:v>6.85229712465128E-3</c:v>
                </c:pt>
                <c:pt idx="18">
                  <c:v>1.3499283695682809E-3</c:v>
                </c:pt>
                <c:pt idx="19">
                  <c:v>2.0805171160022909E-2</c:v>
                </c:pt>
                <c:pt idx="20">
                  <c:v>8.9691167338767308E-2</c:v>
                </c:pt>
                <c:pt idx="21">
                  <c:v>0.12412795583317213</c:v>
                </c:pt>
                <c:pt idx="22">
                  <c:v>8.8766193833746121E-2</c:v>
                </c:pt>
                <c:pt idx="23">
                  <c:v>0.10979645597039947</c:v>
                </c:pt>
                <c:pt idx="24">
                  <c:v>4.3165003920101822E-2</c:v>
                </c:pt>
                <c:pt idx="25">
                  <c:v>0.13137251980161643</c:v>
                </c:pt>
                <c:pt idx="26">
                  <c:v>0.12401036654611658</c:v>
                </c:pt>
                <c:pt idx="27">
                  <c:v>8.9709173497045741E-2</c:v>
                </c:pt>
                <c:pt idx="28">
                  <c:v>0.11603622609756567</c:v>
                </c:pt>
                <c:pt idx="29">
                  <c:v>0.10824059040397035</c:v>
                </c:pt>
                <c:pt idx="30">
                  <c:v>8.4749273017910562E-2</c:v>
                </c:pt>
                <c:pt idx="31">
                  <c:v>0.10559706939645327</c:v>
                </c:pt>
                <c:pt idx="32">
                  <c:v>2.4526655064903796E-2</c:v>
                </c:pt>
                <c:pt idx="33">
                  <c:v>4.4994196231164532E-2</c:v>
                </c:pt>
                <c:pt idx="34">
                  <c:v>2.6712309964137631E-2</c:v>
                </c:pt>
                <c:pt idx="35">
                  <c:v>6.8000051221099825E-2</c:v>
                </c:pt>
                <c:pt idx="36">
                  <c:v>2.0383278775680325E-3</c:v>
                </c:pt>
                <c:pt idx="37">
                  <c:v>1.3513515266585634E-2</c:v>
                </c:pt>
                <c:pt idx="38">
                  <c:v>1.3679795188836455E-3</c:v>
                </c:pt>
                <c:pt idx="39">
                  <c:v>8.1314056335059295E-2</c:v>
                </c:pt>
                <c:pt idx="40">
                  <c:v>0.13316224615554048</c:v>
                </c:pt>
                <c:pt idx="41">
                  <c:v>5.0471486424561382E-2</c:v>
                </c:pt>
                <c:pt idx="42">
                  <c:v>3.0031386107385823E-2</c:v>
                </c:pt>
                <c:pt idx="43">
                  <c:v>0.11598439386810371</c:v>
                </c:pt>
                <c:pt idx="44">
                  <c:v>9.4547924445179857E-2</c:v>
                </c:pt>
                <c:pt idx="45">
                  <c:v>8.2712196463594678E-2</c:v>
                </c:pt>
                <c:pt idx="46">
                  <c:v>7.6061877986280779E-2</c:v>
                </c:pt>
                <c:pt idx="47">
                  <c:v>4.4509659594123008E-3</c:v>
                </c:pt>
                <c:pt idx="48">
                  <c:v>9.2064456241852666E-2</c:v>
                </c:pt>
                <c:pt idx="49">
                  <c:v>4.5444529608794727E-2</c:v>
                </c:pt>
                <c:pt idx="50">
                  <c:v>3.7115329114435172E-2</c:v>
                </c:pt>
                <c:pt idx="51">
                  <c:v>7.7544380619112882E-2</c:v>
                </c:pt>
                <c:pt idx="52">
                  <c:v>0.12903525741162439</c:v>
                </c:pt>
                <c:pt idx="53">
                  <c:v>0.11639320569246436</c:v>
                </c:pt>
                <c:pt idx="54">
                  <c:v>0.10438640546035366</c:v>
                </c:pt>
                <c:pt idx="55">
                  <c:v>2.7239826276965307E-2</c:v>
                </c:pt>
                <c:pt idx="56">
                  <c:v>5.8229305235756278E-2</c:v>
                </c:pt>
                <c:pt idx="57">
                  <c:v>1.3108792504464489E-2</c:v>
                </c:pt>
                <c:pt idx="58">
                  <c:v>6.2361044825881784E-2</c:v>
                </c:pt>
                <c:pt idx="59">
                  <c:v>0.10143393973007969</c:v>
                </c:pt>
                <c:pt idx="60">
                  <c:v>3.9755444470018803E-2</c:v>
                </c:pt>
                <c:pt idx="61">
                  <c:v>0.11743012186915751</c:v>
                </c:pt>
                <c:pt idx="62">
                  <c:v>7.5187101474957316E-2</c:v>
                </c:pt>
                <c:pt idx="63">
                  <c:v>1.0726371832000314E-2</c:v>
                </c:pt>
                <c:pt idx="64">
                  <c:v>6.4138095605569587E-2</c:v>
                </c:pt>
                <c:pt idx="65">
                  <c:v>3.1449535442726155E-2</c:v>
                </c:pt>
                <c:pt idx="66">
                  <c:v>5.8276064988467775E-2</c:v>
                </c:pt>
              </c:numCache>
            </c:numRef>
          </c:yVal>
        </c:ser>
        <c:axId val="151798528"/>
        <c:axId val="151800064"/>
      </c:scatterChart>
      <c:valAx>
        <c:axId val="151798528"/>
        <c:scaling>
          <c:orientation val="minMax"/>
        </c:scaling>
        <c:axPos val="b"/>
        <c:numFmt formatCode="General" sourceLinked="1"/>
        <c:tickLblPos val="nextTo"/>
        <c:crossAx val="151800064"/>
        <c:crosses val="autoZero"/>
        <c:crossBetween val="midCat"/>
      </c:valAx>
      <c:valAx>
        <c:axId val="151800064"/>
        <c:scaling>
          <c:orientation val="minMax"/>
        </c:scaling>
        <c:axPos val="l"/>
        <c:majorGridlines/>
        <c:numFmt formatCode="General" sourceLinked="1"/>
        <c:tickLblPos val="nextTo"/>
        <c:crossAx val="151798528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val>
            <c:numRef>
              <c:f>Лист20!$F$139:$F$149</c:f>
              <c:numCache>
                <c:formatCode>General</c:formatCode>
                <c:ptCount val="11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7</c:v>
                </c:pt>
                <c:pt idx="5">
                  <c:v>5</c:v>
                </c:pt>
                <c:pt idx="6">
                  <c:v>14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</c:numCache>
            </c:numRef>
          </c:val>
        </c:ser>
        <c:axId val="151581440"/>
        <c:axId val="151582976"/>
      </c:barChart>
      <c:catAx>
        <c:axId val="151581440"/>
        <c:scaling>
          <c:orientation val="minMax"/>
        </c:scaling>
        <c:axPos val="b"/>
        <c:tickLblPos val="nextTo"/>
        <c:crossAx val="151582976"/>
        <c:crosses val="autoZero"/>
        <c:auto val="1"/>
        <c:lblAlgn val="ctr"/>
        <c:lblOffset val="100"/>
      </c:catAx>
      <c:valAx>
        <c:axId val="151582976"/>
        <c:scaling>
          <c:orientation val="minMax"/>
        </c:scaling>
        <c:axPos val="l"/>
        <c:majorGridlines/>
        <c:numFmt formatCode="General" sourceLinked="1"/>
        <c:tickLblPos val="nextTo"/>
        <c:crossAx val="15158144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Лист20!$AA$235:$AA$249</c:f>
              <c:numCache>
                <c:formatCode>General</c:formatCode>
                <c:ptCount val="15"/>
                <c:pt idx="0">
                  <c:v>4.348147451877594</c:v>
                </c:pt>
                <c:pt idx="1">
                  <c:v>5.0862900359289984</c:v>
                </c:pt>
                <c:pt idx="2">
                  <c:v>5.8244326199804028</c:v>
                </c:pt>
                <c:pt idx="3">
                  <c:v>6.5625752040318073</c:v>
                </c:pt>
                <c:pt idx="4">
                  <c:v>7.3007177880832117</c:v>
                </c:pt>
                <c:pt idx="5">
                  <c:v>8.0388603721346161</c:v>
                </c:pt>
                <c:pt idx="6">
                  <c:v>8.7770029561860206</c:v>
                </c:pt>
                <c:pt idx="7">
                  <c:v>9.515145540237425</c:v>
                </c:pt>
                <c:pt idx="8">
                  <c:v>10.253288124288829</c:v>
                </c:pt>
                <c:pt idx="9">
                  <c:v>10.991430708340234</c:v>
                </c:pt>
                <c:pt idx="10">
                  <c:v>11.729573292391638</c:v>
                </c:pt>
                <c:pt idx="11">
                  <c:v>12.467715876443043</c:v>
                </c:pt>
                <c:pt idx="12">
                  <c:v>13.205858460494447</c:v>
                </c:pt>
                <c:pt idx="13">
                  <c:v>13.944001044545852</c:v>
                </c:pt>
                <c:pt idx="14">
                  <c:v>14.682143628597256</c:v>
                </c:pt>
              </c:numCache>
            </c:numRef>
          </c:cat>
          <c:val>
            <c:numRef>
              <c:f>Лист20!$AB$235:$AB$250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15</c:v>
                </c:pt>
                <c:pt idx="3">
                  <c:v>15</c:v>
                </c:pt>
                <c:pt idx="4">
                  <c:v>12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20</c:v>
                </c:pt>
                <c:pt idx="9">
                  <c:v>15</c:v>
                </c:pt>
                <c:pt idx="10">
                  <c:v>18</c:v>
                </c:pt>
                <c:pt idx="11">
                  <c:v>12</c:v>
                </c:pt>
                <c:pt idx="12">
                  <c:v>8</c:v>
                </c:pt>
                <c:pt idx="13">
                  <c:v>4</c:v>
                </c:pt>
                <c:pt idx="14">
                  <c:v>2</c:v>
                </c:pt>
                <c:pt idx="15">
                  <c:v>#N/A</c:v>
                </c:pt>
              </c:numCache>
            </c:numRef>
          </c:val>
        </c:ser>
        <c:dLbls>
          <c:showVal val="1"/>
        </c:dLbls>
        <c:gapWidth val="75"/>
        <c:axId val="151866368"/>
        <c:axId val="151868160"/>
      </c:barChart>
      <c:catAx>
        <c:axId val="151866368"/>
        <c:scaling>
          <c:orientation val="minMax"/>
        </c:scaling>
        <c:axPos val="b"/>
        <c:numFmt formatCode="General" sourceLinked="1"/>
        <c:majorTickMark val="none"/>
        <c:tickLblPos val="nextTo"/>
        <c:crossAx val="151868160"/>
        <c:crosses val="autoZero"/>
        <c:auto val="1"/>
        <c:lblAlgn val="ctr"/>
        <c:lblOffset val="100"/>
      </c:catAx>
      <c:valAx>
        <c:axId val="151868160"/>
        <c:scaling>
          <c:orientation val="minMax"/>
        </c:scaling>
        <c:axPos val="l"/>
        <c:numFmt formatCode="General" sourceLinked="1"/>
        <c:majorTickMark val="none"/>
        <c:tickLblPos val="nextTo"/>
        <c:crossAx val="1518663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Лист21!$M$212:$M$226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Лист21!$O$212:$O$226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</c:ser>
        <c:dLbls>
          <c:showVal val="1"/>
        </c:dLbls>
        <c:gapWidth val="75"/>
        <c:axId val="152564864"/>
        <c:axId val="152566400"/>
      </c:barChart>
      <c:catAx>
        <c:axId val="152564864"/>
        <c:scaling>
          <c:orientation val="minMax"/>
        </c:scaling>
        <c:axPos val="b"/>
        <c:numFmt formatCode="General" sourceLinked="1"/>
        <c:majorTickMark val="none"/>
        <c:tickLblPos val="nextTo"/>
        <c:crossAx val="152566400"/>
        <c:crosses val="autoZero"/>
        <c:auto val="1"/>
        <c:lblAlgn val="ctr"/>
        <c:lblOffset val="100"/>
      </c:catAx>
      <c:valAx>
        <c:axId val="152566400"/>
        <c:scaling>
          <c:orientation val="minMax"/>
        </c:scaling>
        <c:axPos val="l"/>
        <c:numFmt formatCode="General" sourceLinked="1"/>
        <c:majorTickMark val="none"/>
        <c:tickLblPos val="nextTo"/>
        <c:crossAx val="1525648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Лист21!$N$212:$N$226</c:f>
              <c:numCache>
                <c:formatCode>General</c:formatCode>
                <c:ptCount val="15"/>
                <c:pt idx="0">
                  <c:v>-2.720200559931186</c:v>
                </c:pt>
                <c:pt idx="1">
                  <c:v>-2.3322741581180448</c:v>
                </c:pt>
                <c:pt idx="2">
                  <c:v>-1.9443477563049036</c:v>
                </c:pt>
                <c:pt idx="3">
                  <c:v>-1.5564213544917624</c:v>
                </c:pt>
                <c:pt idx="4">
                  <c:v>-1.1684949526786212</c:v>
                </c:pt>
                <c:pt idx="5">
                  <c:v>-0.78056855086548005</c:v>
                </c:pt>
                <c:pt idx="6">
                  <c:v>-0.39264214905233885</c:v>
                </c:pt>
                <c:pt idx="7">
                  <c:v>-4.715747239197654E-3</c:v>
                </c:pt>
                <c:pt idx="8">
                  <c:v>0.38321065457394354</c:v>
                </c:pt>
                <c:pt idx="9">
                  <c:v>0.77113705638708474</c:v>
                </c:pt>
                <c:pt idx="10">
                  <c:v>1.1590634582002259</c:v>
                </c:pt>
                <c:pt idx="11">
                  <c:v>1.5469898600133671</c:v>
                </c:pt>
                <c:pt idx="12">
                  <c:v>1.9349162618265083</c:v>
                </c:pt>
                <c:pt idx="13">
                  <c:v>2.3228426636396495</c:v>
                </c:pt>
                <c:pt idx="14">
                  <c:v>2.7107690654527907</c:v>
                </c:pt>
              </c:numCache>
            </c:numRef>
          </c:cat>
          <c:val>
            <c:numRef>
              <c:f>Лист21!$P$212:$P$226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17</c:v>
                </c:pt>
                <c:pt idx="5">
                  <c:v>27</c:v>
                </c:pt>
                <c:pt idx="6">
                  <c:v>19</c:v>
                </c:pt>
                <c:pt idx="7">
                  <c:v>27</c:v>
                </c:pt>
                <c:pt idx="8">
                  <c:v>19</c:v>
                </c:pt>
                <c:pt idx="9">
                  <c:v>25</c:v>
                </c:pt>
                <c:pt idx="10">
                  <c:v>25</c:v>
                </c:pt>
                <c:pt idx="11">
                  <c:v>10</c:v>
                </c:pt>
                <c:pt idx="12">
                  <c:v>10</c:v>
                </c:pt>
                <c:pt idx="13">
                  <c:v>8</c:v>
                </c:pt>
                <c:pt idx="14">
                  <c:v>2</c:v>
                </c:pt>
              </c:numCache>
            </c:numRef>
          </c:val>
        </c:ser>
        <c:dLbls>
          <c:showVal val="1"/>
        </c:dLbls>
        <c:gapWidth val="75"/>
        <c:axId val="152258432"/>
        <c:axId val="152259968"/>
      </c:barChart>
      <c:catAx>
        <c:axId val="152258432"/>
        <c:scaling>
          <c:orientation val="minMax"/>
        </c:scaling>
        <c:axPos val="b"/>
        <c:numFmt formatCode="General" sourceLinked="1"/>
        <c:majorTickMark val="none"/>
        <c:tickLblPos val="nextTo"/>
        <c:crossAx val="152259968"/>
        <c:crosses val="autoZero"/>
        <c:auto val="1"/>
        <c:lblAlgn val="ctr"/>
        <c:lblOffset val="100"/>
      </c:catAx>
      <c:valAx>
        <c:axId val="152259968"/>
        <c:scaling>
          <c:orientation val="minMax"/>
        </c:scaling>
        <c:axPos val="l"/>
        <c:numFmt formatCode="General" sourceLinked="1"/>
        <c:majorTickMark val="none"/>
        <c:tickLblPos val="nextTo"/>
        <c:crossAx val="1522584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Лист21!$B$453:$B$467</c:f>
              <c:numCache>
                <c:formatCode>0.000</c:formatCode>
                <c:ptCount val="15"/>
                <c:pt idx="0">
                  <c:v>2.252042293548584E-3</c:v>
                </c:pt>
                <c:pt idx="1">
                  <c:v>7.3449296610695977E-2</c:v>
                </c:pt>
                <c:pt idx="2">
                  <c:v>0.14464655092784337</c:v>
                </c:pt>
                <c:pt idx="3">
                  <c:v>0.21584380524499075</c:v>
                </c:pt>
                <c:pt idx="4">
                  <c:v>0.28704105956213816</c:v>
                </c:pt>
                <c:pt idx="5">
                  <c:v>0.35823831387928556</c:v>
                </c:pt>
                <c:pt idx="6">
                  <c:v>0.42943556819643297</c:v>
                </c:pt>
                <c:pt idx="7">
                  <c:v>0.50063282251358032</c:v>
                </c:pt>
                <c:pt idx="8">
                  <c:v>0.57183007683072773</c:v>
                </c:pt>
                <c:pt idx="9">
                  <c:v>0.64302733114787514</c:v>
                </c:pt>
                <c:pt idx="10">
                  <c:v>0.71422458546502254</c:v>
                </c:pt>
                <c:pt idx="11">
                  <c:v>0.78542183978216995</c:v>
                </c:pt>
                <c:pt idx="12">
                  <c:v>0.85661909409931736</c:v>
                </c:pt>
                <c:pt idx="13">
                  <c:v>0.92781634841646476</c:v>
                </c:pt>
                <c:pt idx="14">
                  <c:v>0.99901360273361217</c:v>
                </c:pt>
              </c:numCache>
            </c:numRef>
          </c:cat>
          <c:val>
            <c:numRef>
              <c:f>Лист21!$D$453:$D$467</c:f>
              <c:numCache>
                <c:formatCode>General</c:formatCode>
                <c:ptCount val="15"/>
                <c:pt idx="0">
                  <c:v>1</c:v>
                </c:pt>
                <c:pt idx="1">
                  <c:v>13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15</c:v>
                </c:pt>
                <c:pt idx="7">
                  <c:v>14</c:v>
                </c:pt>
                <c:pt idx="8">
                  <c:v>17</c:v>
                </c:pt>
                <c:pt idx="9">
                  <c:v>15</c:v>
                </c:pt>
                <c:pt idx="10">
                  <c:v>13</c:v>
                </c:pt>
                <c:pt idx="11">
                  <c:v>13</c:v>
                </c:pt>
                <c:pt idx="12">
                  <c:v>18</c:v>
                </c:pt>
                <c:pt idx="13">
                  <c:v>17</c:v>
                </c:pt>
                <c:pt idx="14">
                  <c:v>13</c:v>
                </c:pt>
              </c:numCache>
            </c:numRef>
          </c:val>
        </c:ser>
        <c:dLbls>
          <c:showVal val="1"/>
        </c:dLbls>
        <c:gapWidth val="75"/>
        <c:axId val="152287872"/>
        <c:axId val="152293760"/>
      </c:barChart>
      <c:catAx>
        <c:axId val="152287872"/>
        <c:scaling>
          <c:orientation val="minMax"/>
        </c:scaling>
        <c:axPos val="b"/>
        <c:numFmt formatCode="0.000" sourceLinked="1"/>
        <c:majorTickMark val="none"/>
        <c:tickLblPos val="nextTo"/>
        <c:crossAx val="152293760"/>
        <c:crosses val="autoZero"/>
        <c:auto val="1"/>
        <c:lblAlgn val="ctr"/>
        <c:lblOffset val="100"/>
      </c:catAx>
      <c:valAx>
        <c:axId val="152293760"/>
        <c:scaling>
          <c:orientation val="minMax"/>
        </c:scaling>
        <c:axPos val="l"/>
        <c:numFmt formatCode="General" sourceLinked="1"/>
        <c:majorTickMark val="none"/>
        <c:tickLblPos val="nextTo"/>
        <c:crossAx val="1522878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Лист21!$C$453:$C$467</c:f>
              <c:numCache>
                <c:formatCode>0.000</c:formatCode>
                <c:ptCount val="15"/>
                <c:pt idx="0">
                  <c:v>-2.4001359939575195</c:v>
                </c:pt>
                <c:pt idx="1">
                  <c:v>-2.0308361734662737</c:v>
                </c:pt>
                <c:pt idx="2">
                  <c:v>-1.6615363529750278</c:v>
                </c:pt>
                <c:pt idx="3">
                  <c:v>-1.2922365324837819</c:v>
                </c:pt>
                <c:pt idx="4">
                  <c:v>-0.92293671199253602</c:v>
                </c:pt>
                <c:pt idx="5">
                  <c:v>-0.55363689150129014</c:v>
                </c:pt>
                <c:pt idx="6">
                  <c:v>-0.18433707101004432</c:v>
                </c:pt>
                <c:pt idx="7">
                  <c:v>0.1849627494812015</c:v>
                </c:pt>
                <c:pt idx="8">
                  <c:v>0.55426256997244727</c:v>
                </c:pt>
                <c:pt idx="9">
                  <c:v>0.92356239046369315</c:v>
                </c:pt>
                <c:pt idx="10">
                  <c:v>1.292862210954939</c:v>
                </c:pt>
                <c:pt idx="11">
                  <c:v>1.6621620314461849</c:v>
                </c:pt>
                <c:pt idx="12">
                  <c:v>2.0314618519374306</c:v>
                </c:pt>
                <c:pt idx="13">
                  <c:v>2.4007616724286764</c:v>
                </c:pt>
                <c:pt idx="14">
                  <c:v>2.7700614929199223</c:v>
                </c:pt>
              </c:numCache>
            </c:numRef>
          </c:cat>
          <c:val>
            <c:numRef>
              <c:f>Лист21!$E$453:$E$467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12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23</c:v>
                </c:pt>
                <c:pt idx="8">
                  <c:v>33</c:v>
                </c:pt>
                <c:pt idx="9">
                  <c:v>16</c:v>
                </c:pt>
                <c:pt idx="10">
                  <c:v>20</c:v>
                </c:pt>
                <c:pt idx="11">
                  <c:v>12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</c:ser>
        <c:dLbls>
          <c:showVal val="1"/>
        </c:dLbls>
        <c:gapWidth val="75"/>
        <c:axId val="152584192"/>
        <c:axId val="152585728"/>
      </c:barChart>
      <c:catAx>
        <c:axId val="152584192"/>
        <c:scaling>
          <c:orientation val="minMax"/>
        </c:scaling>
        <c:axPos val="b"/>
        <c:numFmt formatCode="0.000" sourceLinked="1"/>
        <c:majorTickMark val="none"/>
        <c:tickLblPos val="nextTo"/>
        <c:crossAx val="152585728"/>
        <c:crosses val="autoZero"/>
        <c:auto val="1"/>
        <c:lblAlgn val="ctr"/>
        <c:lblOffset val="100"/>
      </c:catAx>
      <c:valAx>
        <c:axId val="152585728"/>
        <c:scaling>
          <c:orientation val="minMax"/>
        </c:scaling>
        <c:axPos val="l"/>
        <c:numFmt formatCode="General" sourceLinked="1"/>
        <c:majorTickMark val="none"/>
        <c:tickLblPos val="nextTo"/>
        <c:crossAx val="1525841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Лист22!$B$17:$B$217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16.195</c:v>
                </c:pt>
                <c:pt idx="2">
                  <c:v>16.39</c:v>
                </c:pt>
                <c:pt idx="3">
                  <c:v>16.585000000000001</c:v>
                </c:pt>
                <c:pt idx="4">
                  <c:v>16.78</c:v>
                </c:pt>
                <c:pt idx="5">
                  <c:v>16.975000000000001</c:v>
                </c:pt>
                <c:pt idx="6">
                  <c:v>17.170000000000002</c:v>
                </c:pt>
                <c:pt idx="7">
                  <c:v>17.364999999999998</c:v>
                </c:pt>
                <c:pt idx="8">
                  <c:v>17.559999999999999</c:v>
                </c:pt>
                <c:pt idx="9">
                  <c:v>17.754999999999999</c:v>
                </c:pt>
                <c:pt idx="10">
                  <c:v>17.95</c:v>
                </c:pt>
                <c:pt idx="11">
                  <c:v>18.145</c:v>
                </c:pt>
                <c:pt idx="12">
                  <c:v>18.34</c:v>
                </c:pt>
                <c:pt idx="13">
                  <c:v>18.535</c:v>
                </c:pt>
                <c:pt idx="14">
                  <c:v>18.73</c:v>
                </c:pt>
                <c:pt idx="15">
                  <c:v>18.925000000000001</c:v>
                </c:pt>
                <c:pt idx="16">
                  <c:v>19.12</c:v>
                </c:pt>
                <c:pt idx="17">
                  <c:v>19.315000000000001</c:v>
                </c:pt>
                <c:pt idx="18">
                  <c:v>19.510000000000002</c:v>
                </c:pt>
                <c:pt idx="19">
                  <c:v>19.704999999999998</c:v>
                </c:pt>
                <c:pt idx="20">
                  <c:v>19.899999999999999</c:v>
                </c:pt>
                <c:pt idx="21">
                  <c:v>20.094999999999999</c:v>
                </c:pt>
                <c:pt idx="22">
                  <c:v>20.29</c:v>
                </c:pt>
                <c:pt idx="23">
                  <c:v>20.484999999999999</c:v>
                </c:pt>
                <c:pt idx="24">
                  <c:v>20.68</c:v>
                </c:pt>
                <c:pt idx="25">
                  <c:v>20.875</c:v>
                </c:pt>
                <c:pt idx="26">
                  <c:v>21.07</c:v>
                </c:pt>
                <c:pt idx="27">
                  <c:v>21.265000000000001</c:v>
                </c:pt>
                <c:pt idx="28">
                  <c:v>21.46</c:v>
                </c:pt>
                <c:pt idx="29">
                  <c:v>21.655000000000001</c:v>
                </c:pt>
                <c:pt idx="30">
                  <c:v>21.85</c:v>
                </c:pt>
                <c:pt idx="31">
                  <c:v>22.045000000000002</c:v>
                </c:pt>
                <c:pt idx="32">
                  <c:v>22.240000000000002</c:v>
                </c:pt>
                <c:pt idx="33">
                  <c:v>22.435000000000002</c:v>
                </c:pt>
                <c:pt idx="34">
                  <c:v>22.63</c:v>
                </c:pt>
                <c:pt idx="35">
                  <c:v>22.824999999999999</c:v>
                </c:pt>
                <c:pt idx="36">
                  <c:v>23.02</c:v>
                </c:pt>
                <c:pt idx="37">
                  <c:v>23.215</c:v>
                </c:pt>
                <c:pt idx="38">
                  <c:v>23.41</c:v>
                </c:pt>
                <c:pt idx="39">
                  <c:v>23.605</c:v>
                </c:pt>
                <c:pt idx="40">
                  <c:v>23.8</c:v>
                </c:pt>
                <c:pt idx="41">
                  <c:v>23.995000000000001</c:v>
                </c:pt>
                <c:pt idx="42">
                  <c:v>24.189999999999998</c:v>
                </c:pt>
                <c:pt idx="43">
                  <c:v>24.384999999999998</c:v>
                </c:pt>
                <c:pt idx="44">
                  <c:v>24.58</c:v>
                </c:pt>
                <c:pt idx="45">
                  <c:v>24.774999999999999</c:v>
                </c:pt>
                <c:pt idx="46">
                  <c:v>24.97</c:v>
                </c:pt>
                <c:pt idx="47">
                  <c:v>25.164999999999999</c:v>
                </c:pt>
                <c:pt idx="48">
                  <c:v>25.36</c:v>
                </c:pt>
                <c:pt idx="49">
                  <c:v>25.555</c:v>
                </c:pt>
                <c:pt idx="50">
                  <c:v>25.75</c:v>
                </c:pt>
                <c:pt idx="51">
                  <c:v>25.945</c:v>
                </c:pt>
                <c:pt idx="52">
                  <c:v>26.14</c:v>
                </c:pt>
                <c:pt idx="53">
                  <c:v>26.335000000000001</c:v>
                </c:pt>
                <c:pt idx="54">
                  <c:v>26.53</c:v>
                </c:pt>
                <c:pt idx="55">
                  <c:v>26.725000000000001</c:v>
                </c:pt>
                <c:pt idx="56">
                  <c:v>26.92</c:v>
                </c:pt>
                <c:pt idx="57">
                  <c:v>27.115000000000002</c:v>
                </c:pt>
                <c:pt idx="58">
                  <c:v>27.310000000000002</c:v>
                </c:pt>
                <c:pt idx="59">
                  <c:v>27.505000000000003</c:v>
                </c:pt>
                <c:pt idx="60">
                  <c:v>27.700000000000003</c:v>
                </c:pt>
                <c:pt idx="61">
                  <c:v>27.895</c:v>
                </c:pt>
                <c:pt idx="62">
                  <c:v>28.09</c:v>
                </c:pt>
                <c:pt idx="63">
                  <c:v>28.285</c:v>
                </c:pt>
                <c:pt idx="64">
                  <c:v>28.48</c:v>
                </c:pt>
                <c:pt idx="65">
                  <c:v>28.675000000000001</c:v>
                </c:pt>
                <c:pt idx="66">
                  <c:v>28.87</c:v>
                </c:pt>
                <c:pt idx="67">
                  <c:v>29.065000000000001</c:v>
                </c:pt>
                <c:pt idx="68">
                  <c:v>29.259999999999998</c:v>
                </c:pt>
                <c:pt idx="69">
                  <c:v>29.454999999999998</c:v>
                </c:pt>
                <c:pt idx="70">
                  <c:v>29.65</c:v>
                </c:pt>
                <c:pt idx="71">
                  <c:v>29.844999999999999</c:v>
                </c:pt>
                <c:pt idx="72">
                  <c:v>30.04</c:v>
                </c:pt>
                <c:pt idx="73">
                  <c:v>30.234999999999999</c:v>
                </c:pt>
                <c:pt idx="74">
                  <c:v>30.43</c:v>
                </c:pt>
                <c:pt idx="75">
                  <c:v>30.625</c:v>
                </c:pt>
                <c:pt idx="76">
                  <c:v>30.82</c:v>
                </c:pt>
                <c:pt idx="77">
                  <c:v>31.015000000000001</c:v>
                </c:pt>
                <c:pt idx="78">
                  <c:v>31.21</c:v>
                </c:pt>
                <c:pt idx="79">
                  <c:v>31.405000000000001</c:v>
                </c:pt>
                <c:pt idx="80">
                  <c:v>31.6</c:v>
                </c:pt>
                <c:pt idx="81">
                  <c:v>31.795000000000002</c:v>
                </c:pt>
                <c:pt idx="82">
                  <c:v>31.990000000000002</c:v>
                </c:pt>
                <c:pt idx="83">
                  <c:v>32.185000000000002</c:v>
                </c:pt>
                <c:pt idx="84">
                  <c:v>32.379999999999995</c:v>
                </c:pt>
                <c:pt idx="85">
                  <c:v>32.575000000000003</c:v>
                </c:pt>
                <c:pt idx="86">
                  <c:v>32.769999999999996</c:v>
                </c:pt>
                <c:pt idx="87">
                  <c:v>32.965000000000003</c:v>
                </c:pt>
                <c:pt idx="88">
                  <c:v>33.159999999999997</c:v>
                </c:pt>
                <c:pt idx="89">
                  <c:v>33.355000000000004</c:v>
                </c:pt>
                <c:pt idx="90">
                  <c:v>33.549999999999997</c:v>
                </c:pt>
                <c:pt idx="91">
                  <c:v>33.745000000000005</c:v>
                </c:pt>
                <c:pt idx="92">
                  <c:v>33.94</c:v>
                </c:pt>
                <c:pt idx="93">
                  <c:v>34.135000000000005</c:v>
                </c:pt>
                <c:pt idx="94">
                  <c:v>34.33</c:v>
                </c:pt>
                <c:pt idx="95">
                  <c:v>34.525000000000006</c:v>
                </c:pt>
                <c:pt idx="96">
                  <c:v>34.72</c:v>
                </c:pt>
                <c:pt idx="97">
                  <c:v>34.914999999999999</c:v>
                </c:pt>
                <c:pt idx="98">
                  <c:v>35.11</c:v>
                </c:pt>
                <c:pt idx="99">
                  <c:v>35.305</c:v>
                </c:pt>
                <c:pt idx="100">
                  <c:v>35.5</c:v>
                </c:pt>
                <c:pt idx="101">
                  <c:v>35.695</c:v>
                </c:pt>
                <c:pt idx="102">
                  <c:v>35.89</c:v>
                </c:pt>
                <c:pt idx="103">
                  <c:v>36.085000000000001</c:v>
                </c:pt>
                <c:pt idx="104">
                  <c:v>36.28</c:v>
                </c:pt>
                <c:pt idx="105">
                  <c:v>36.475000000000001</c:v>
                </c:pt>
                <c:pt idx="106">
                  <c:v>36.67</c:v>
                </c:pt>
                <c:pt idx="107">
                  <c:v>36.865000000000002</c:v>
                </c:pt>
                <c:pt idx="108">
                  <c:v>37.06</c:v>
                </c:pt>
                <c:pt idx="109">
                  <c:v>37.254999999999995</c:v>
                </c:pt>
                <c:pt idx="110">
                  <c:v>37.450000000000003</c:v>
                </c:pt>
                <c:pt idx="111">
                  <c:v>37.644999999999996</c:v>
                </c:pt>
                <c:pt idx="112">
                  <c:v>37.840000000000003</c:v>
                </c:pt>
                <c:pt idx="113">
                  <c:v>38.034999999999997</c:v>
                </c:pt>
                <c:pt idx="114">
                  <c:v>38.230000000000004</c:v>
                </c:pt>
                <c:pt idx="115">
                  <c:v>38.424999999999997</c:v>
                </c:pt>
                <c:pt idx="116">
                  <c:v>38.620000000000005</c:v>
                </c:pt>
                <c:pt idx="117">
                  <c:v>38.814999999999998</c:v>
                </c:pt>
                <c:pt idx="118">
                  <c:v>39.010000000000005</c:v>
                </c:pt>
                <c:pt idx="119">
                  <c:v>39.204999999999998</c:v>
                </c:pt>
                <c:pt idx="120">
                  <c:v>39.400000000000006</c:v>
                </c:pt>
                <c:pt idx="121">
                  <c:v>39.594999999999999</c:v>
                </c:pt>
                <c:pt idx="122">
                  <c:v>39.79</c:v>
                </c:pt>
                <c:pt idx="123">
                  <c:v>39.984999999999999</c:v>
                </c:pt>
                <c:pt idx="124">
                  <c:v>40.18</c:v>
                </c:pt>
                <c:pt idx="125">
                  <c:v>40.375</c:v>
                </c:pt>
                <c:pt idx="126">
                  <c:v>40.57</c:v>
                </c:pt>
                <c:pt idx="127">
                  <c:v>40.765000000000001</c:v>
                </c:pt>
                <c:pt idx="128">
                  <c:v>40.96</c:v>
                </c:pt>
                <c:pt idx="129">
                  <c:v>41.155000000000001</c:v>
                </c:pt>
                <c:pt idx="130">
                  <c:v>41.35</c:v>
                </c:pt>
                <c:pt idx="131">
                  <c:v>41.545000000000002</c:v>
                </c:pt>
                <c:pt idx="132">
                  <c:v>41.74</c:v>
                </c:pt>
                <c:pt idx="133">
                  <c:v>41.935000000000002</c:v>
                </c:pt>
                <c:pt idx="134">
                  <c:v>42.13</c:v>
                </c:pt>
                <c:pt idx="135">
                  <c:v>42.325000000000003</c:v>
                </c:pt>
                <c:pt idx="136">
                  <c:v>42.519999999999996</c:v>
                </c:pt>
                <c:pt idx="137">
                  <c:v>42.715000000000003</c:v>
                </c:pt>
                <c:pt idx="138">
                  <c:v>42.91</c:v>
                </c:pt>
                <c:pt idx="139">
                  <c:v>43.105000000000004</c:v>
                </c:pt>
                <c:pt idx="140">
                  <c:v>43.3</c:v>
                </c:pt>
                <c:pt idx="141">
                  <c:v>43.495000000000005</c:v>
                </c:pt>
                <c:pt idx="142">
                  <c:v>43.69</c:v>
                </c:pt>
                <c:pt idx="143">
                  <c:v>43.885000000000005</c:v>
                </c:pt>
                <c:pt idx="144">
                  <c:v>44.08</c:v>
                </c:pt>
                <c:pt idx="145">
                  <c:v>44.275000000000006</c:v>
                </c:pt>
                <c:pt idx="146">
                  <c:v>44.47</c:v>
                </c:pt>
                <c:pt idx="147">
                  <c:v>44.665000000000006</c:v>
                </c:pt>
                <c:pt idx="148">
                  <c:v>44.86</c:v>
                </c:pt>
                <c:pt idx="149">
                  <c:v>45.055</c:v>
                </c:pt>
                <c:pt idx="150">
                  <c:v>45.25</c:v>
                </c:pt>
                <c:pt idx="151">
                  <c:v>45.445</c:v>
                </c:pt>
                <c:pt idx="152">
                  <c:v>45.64</c:v>
                </c:pt>
                <c:pt idx="153">
                  <c:v>45.835000000000001</c:v>
                </c:pt>
                <c:pt idx="154">
                  <c:v>46.03</c:v>
                </c:pt>
                <c:pt idx="155">
                  <c:v>46.225000000000001</c:v>
                </c:pt>
                <c:pt idx="156">
                  <c:v>46.42</c:v>
                </c:pt>
                <c:pt idx="157">
                  <c:v>46.615000000000002</c:v>
                </c:pt>
                <c:pt idx="158">
                  <c:v>46.81</c:v>
                </c:pt>
                <c:pt idx="159">
                  <c:v>47.005000000000003</c:v>
                </c:pt>
                <c:pt idx="160">
                  <c:v>47.2</c:v>
                </c:pt>
                <c:pt idx="161">
                  <c:v>47.394999999999996</c:v>
                </c:pt>
                <c:pt idx="162">
                  <c:v>47.59</c:v>
                </c:pt>
                <c:pt idx="163">
                  <c:v>47.784999999999997</c:v>
                </c:pt>
                <c:pt idx="164">
                  <c:v>47.980000000000004</c:v>
                </c:pt>
                <c:pt idx="165">
                  <c:v>48.175000000000004</c:v>
                </c:pt>
                <c:pt idx="166">
                  <c:v>48.370000000000005</c:v>
                </c:pt>
                <c:pt idx="167">
                  <c:v>48.564999999999998</c:v>
                </c:pt>
                <c:pt idx="168">
                  <c:v>48.76</c:v>
                </c:pt>
                <c:pt idx="169">
                  <c:v>48.954999999999998</c:v>
                </c:pt>
                <c:pt idx="170">
                  <c:v>49.15</c:v>
                </c:pt>
                <c:pt idx="171">
                  <c:v>49.344999999999999</c:v>
                </c:pt>
                <c:pt idx="172">
                  <c:v>49.54</c:v>
                </c:pt>
                <c:pt idx="173">
                  <c:v>49.734999999999999</c:v>
                </c:pt>
                <c:pt idx="174">
                  <c:v>49.93</c:v>
                </c:pt>
                <c:pt idx="175">
                  <c:v>50.125</c:v>
                </c:pt>
                <c:pt idx="176">
                  <c:v>50.32</c:v>
                </c:pt>
                <c:pt idx="177">
                  <c:v>50.515000000000001</c:v>
                </c:pt>
                <c:pt idx="178">
                  <c:v>50.71</c:v>
                </c:pt>
                <c:pt idx="179">
                  <c:v>50.905000000000001</c:v>
                </c:pt>
                <c:pt idx="180">
                  <c:v>51.1</c:v>
                </c:pt>
                <c:pt idx="181">
                  <c:v>51.295000000000002</c:v>
                </c:pt>
                <c:pt idx="182">
                  <c:v>51.49</c:v>
                </c:pt>
                <c:pt idx="183">
                  <c:v>51.685000000000002</c:v>
                </c:pt>
                <c:pt idx="184">
                  <c:v>51.88</c:v>
                </c:pt>
                <c:pt idx="185">
                  <c:v>52.075000000000003</c:v>
                </c:pt>
                <c:pt idx="186">
                  <c:v>52.27</c:v>
                </c:pt>
                <c:pt idx="187">
                  <c:v>52.465000000000003</c:v>
                </c:pt>
                <c:pt idx="188">
                  <c:v>52.660000000000004</c:v>
                </c:pt>
                <c:pt idx="189">
                  <c:v>52.855000000000004</c:v>
                </c:pt>
                <c:pt idx="190">
                  <c:v>53.050000000000004</c:v>
                </c:pt>
                <c:pt idx="191">
                  <c:v>53.245000000000005</c:v>
                </c:pt>
                <c:pt idx="192">
                  <c:v>53.44</c:v>
                </c:pt>
                <c:pt idx="193">
                  <c:v>53.634999999999998</c:v>
                </c:pt>
                <c:pt idx="194">
                  <c:v>53.83</c:v>
                </c:pt>
                <c:pt idx="195">
                  <c:v>54.024999999999999</c:v>
                </c:pt>
                <c:pt idx="196">
                  <c:v>54.22</c:v>
                </c:pt>
                <c:pt idx="197">
                  <c:v>54.414999999999999</c:v>
                </c:pt>
                <c:pt idx="198">
                  <c:v>54.61</c:v>
                </c:pt>
                <c:pt idx="199">
                  <c:v>54.805</c:v>
                </c:pt>
                <c:pt idx="200">
                  <c:v>55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Лист22!$C$17:$C$217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14.80407179069519</c:v>
                </c:pt>
                <c:pt idx="2">
                  <c:v>15.799337334632874</c:v>
                </c:pt>
                <c:pt idx="3">
                  <c:v>16.30010448741913</c:v>
                </c:pt>
                <c:pt idx="4">
                  <c:v>16.004658606529237</c:v>
                </c:pt>
                <c:pt idx="5">
                  <c:v>17.740692959785463</c:v>
                </c:pt>
                <c:pt idx="6">
                  <c:v>17.510536300659183</c:v>
                </c:pt>
                <c:pt idx="7">
                  <c:v>17.097796838760374</c:v>
                </c:pt>
                <c:pt idx="8">
                  <c:v>16.926969770431516</c:v>
                </c:pt>
                <c:pt idx="9">
                  <c:v>17.077456493377685</c:v>
                </c:pt>
                <c:pt idx="10">
                  <c:v>16.473981037139893</c:v>
                </c:pt>
                <c:pt idx="11">
                  <c:v>17.229944799423219</c:v>
                </c:pt>
                <c:pt idx="12">
                  <c:v>17.687632814407348</c:v>
                </c:pt>
                <c:pt idx="13">
                  <c:v>17.962738349914552</c:v>
                </c:pt>
                <c:pt idx="14">
                  <c:v>17.807715263366699</c:v>
                </c:pt>
                <c:pt idx="15">
                  <c:v>18.465984270095827</c:v>
                </c:pt>
                <c:pt idx="16">
                  <c:v>18.190228384017946</c:v>
                </c:pt>
                <c:pt idx="17">
                  <c:v>18.235786289215088</c:v>
                </c:pt>
                <c:pt idx="18">
                  <c:v>18.703319301605227</c:v>
                </c:pt>
                <c:pt idx="19">
                  <c:v>19.925733945846556</c:v>
                </c:pt>
                <c:pt idx="20">
                  <c:v>20.049092935562133</c:v>
                </c:pt>
                <c:pt idx="21">
                  <c:v>20.381186431884764</c:v>
                </c:pt>
                <c:pt idx="22">
                  <c:v>21.394719470024107</c:v>
                </c:pt>
                <c:pt idx="23">
                  <c:v>21.627071103096007</c:v>
                </c:pt>
                <c:pt idx="24">
                  <c:v>21.612471134185792</c:v>
                </c:pt>
                <c:pt idx="25">
                  <c:v>21.494689760208129</c:v>
                </c:pt>
                <c:pt idx="26">
                  <c:v>21.698222500801087</c:v>
                </c:pt>
                <c:pt idx="27">
                  <c:v>21.294677565574645</c:v>
                </c:pt>
                <c:pt idx="28">
                  <c:v>21.646014585494996</c:v>
                </c:pt>
                <c:pt idx="29">
                  <c:v>22.254295627593994</c:v>
                </c:pt>
                <c:pt idx="30">
                  <c:v>21.901332874298099</c:v>
                </c:pt>
                <c:pt idx="31">
                  <c:v>21.545850355148318</c:v>
                </c:pt>
                <c:pt idx="32">
                  <c:v>21.627374895095826</c:v>
                </c:pt>
                <c:pt idx="33">
                  <c:v>22.103655639648441</c:v>
                </c:pt>
                <c:pt idx="34">
                  <c:v>22.470796641349793</c:v>
                </c:pt>
                <c:pt idx="35">
                  <c:v>22.734756237983703</c:v>
                </c:pt>
                <c:pt idx="36">
                  <c:v>23.255660180091859</c:v>
                </c:pt>
                <c:pt idx="37">
                  <c:v>23.509262679100036</c:v>
                </c:pt>
                <c:pt idx="38">
                  <c:v>24.835621706008912</c:v>
                </c:pt>
                <c:pt idx="39">
                  <c:v>24.745050182342531</c:v>
                </c:pt>
                <c:pt idx="40">
                  <c:v>25.049234863281249</c:v>
                </c:pt>
                <c:pt idx="41">
                  <c:v>26.282404905319215</c:v>
                </c:pt>
                <c:pt idx="42">
                  <c:v>25.304951452255246</c:v>
                </c:pt>
                <c:pt idx="43">
                  <c:v>26.078254203796384</c:v>
                </c:pt>
                <c:pt idx="44">
                  <c:v>26.424542639732358</c:v>
                </c:pt>
                <c:pt idx="45">
                  <c:v>25.98964967060089</c:v>
                </c:pt>
                <c:pt idx="46">
                  <c:v>24.635763760566711</c:v>
                </c:pt>
                <c:pt idx="47">
                  <c:v>24.953232657432554</c:v>
                </c:pt>
                <c:pt idx="48">
                  <c:v>24.48952047252655</c:v>
                </c:pt>
                <c:pt idx="49">
                  <c:v>24.78068991947174</c:v>
                </c:pt>
                <c:pt idx="50">
                  <c:v>24.470740998268127</c:v>
                </c:pt>
                <c:pt idx="51">
                  <c:v>24.909714724540709</c:v>
                </c:pt>
                <c:pt idx="52">
                  <c:v>24.992002565383913</c:v>
                </c:pt>
                <c:pt idx="53">
                  <c:v>26.369359855651858</c:v>
                </c:pt>
                <c:pt idx="54">
                  <c:v>26.959577079772949</c:v>
                </c:pt>
                <c:pt idx="55">
                  <c:v>26.408488441467288</c:v>
                </c:pt>
                <c:pt idx="56">
                  <c:v>27.470343825340272</c:v>
                </c:pt>
                <c:pt idx="57">
                  <c:v>27.253080517768861</c:v>
                </c:pt>
                <c:pt idx="58">
                  <c:v>26.673172017097475</c:v>
                </c:pt>
                <c:pt idx="59">
                  <c:v>27.346082434654239</c:v>
                </c:pt>
                <c:pt idx="60">
                  <c:v>27.597937197685244</c:v>
                </c:pt>
                <c:pt idx="61">
                  <c:v>27.740651894569396</c:v>
                </c:pt>
                <c:pt idx="62">
                  <c:v>28.818311260223389</c:v>
                </c:pt>
                <c:pt idx="63">
                  <c:v>28.543409521102905</c:v>
                </c:pt>
                <c:pt idx="64">
                  <c:v>28.477242288589476</c:v>
                </c:pt>
                <c:pt idx="65">
                  <c:v>30.024019401550294</c:v>
                </c:pt>
                <c:pt idx="66">
                  <c:v>30.111615756034851</c:v>
                </c:pt>
                <c:pt idx="67">
                  <c:v>29.698754734992981</c:v>
                </c:pt>
                <c:pt idx="68">
                  <c:v>30.358650241851805</c:v>
                </c:pt>
                <c:pt idx="69">
                  <c:v>30.597489770889279</c:v>
                </c:pt>
                <c:pt idx="70">
                  <c:v>29.377148541450499</c:v>
                </c:pt>
                <c:pt idx="71">
                  <c:v>30.939729636192322</c:v>
                </c:pt>
                <c:pt idx="72">
                  <c:v>30.291687559127809</c:v>
                </c:pt>
                <c:pt idx="73">
                  <c:v>30.896464076995848</c:v>
                </c:pt>
                <c:pt idx="74">
                  <c:v>31.254288669586181</c:v>
                </c:pt>
                <c:pt idx="75">
                  <c:v>31.869057607650756</c:v>
                </c:pt>
                <c:pt idx="76">
                  <c:v>31.342520036697387</c:v>
                </c:pt>
                <c:pt idx="77">
                  <c:v>31.989399986267092</c:v>
                </c:pt>
                <c:pt idx="78">
                  <c:v>31.357161567687989</c:v>
                </c:pt>
                <c:pt idx="79">
                  <c:v>31.797679353713992</c:v>
                </c:pt>
                <c:pt idx="80">
                  <c:v>33.173141808509826</c:v>
                </c:pt>
                <c:pt idx="81">
                  <c:v>33.761463873863221</c:v>
                </c:pt>
                <c:pt idx="82">
                  <c:v>33.928730607986452</c:v>
                </c:pt>
                <c:pt idx="83">
                  <c:v>33.91937352371216</c:v>
                </c:pt>
                <c:pt idx="84">
                  <c:v>33.483001800537103</c:v>
                </c:pt>
                <c:pt idx="85">
                  <c:v>33.261323568344118</c:v>
                </c:pt>
                <c:pt idx="86">
                  <c:v>33.296589681625363</c:v>
                </c:pt>
                <c:pt idx="87">
                  <c:v>32.550674713134768</c:v>
                </c:pt>
                <c:pt idx="88">
                  <c:v>33.338303015708917</c:v>
                </c:pt>
                <c:pt idx="89">
                  <c:v>34.700749913215638</c:v>
                </c:pt>
                <c:pt idx="90">
                  <c:v>35.96001605224609</c:v>
                </c:pt>
                <c:pt idx="91">
                  <c:v>36.707548265457156</c:v>
                </c:pt>
                <c:pt idx="92">
                  <c:v>36.853962110519404</c:v>
                </c:pt>
                <c:pt idx="93">
                  <c:v>37.00381517410279</c:v>
                </c:pt>
                <c:pt idx="94">
                  <c:v>36.186465457916256</c:v>
                </c:pt>
                <c:pt idx="95">
                  <c:v>36.982060087203983</c:v>
                </c:pt>
                <c:pt idx="96">
                  <c:v>38.214662098884581</c:v>
                </c:pt>
                <c:pt idx="97">
                  <c:v>37.808019991874694</c:v>
                </c:pt>
                <c:pt idx="98">
                  <c:v>36.614237818717953</c:v>
                </c:pt>
                <c:pt idx="99">
                  <c:v>36.419769436836241</c:v>
                </c:pt>
                <c:pt idx="100">
                  <c:v>35.804245400428769</c:v>
                </c:pt>
                <c:pt idx="101">
                  <c:v>35.079581297874448</c:v>
                </c:pt>
                <c:pt idx="102">
                  <c:v>35.427673723220828</c:v>
                </c:pt>
                <c:pt idx="103">
                  <c:v>35.461330471038821</c:v>
                </c:pt>
                <c:pt idx="104">
                  <c:v>35.205784439086912</c:v>
                </c:pt>
                <c:pt idx="105">
                  <c:v>35.207182752609256</c:v>
                </c:pt>
                <c:pt idx="106">
                  <c:v>35.963463021278386</c:v>
                </c:pt>
                <c:pt idx="107">
                  <c:v>35.080499171257024</c:v>
                </c:pt>
                <c:pt idx="108">
                  <c:v>35.551015878677369</c:v>
                </c:pt>
                <c:pt idx="109">
                  <c:v>36.596351181030272</c:v>
                </c:pt>
                <c:pt idx="110">
                  <c:v>37.400693865776063</c:v>
                </c:pt>
                <c:pt idx="111">
                  <c:v>37.417896161079405</c:v>
                </c:pt>
                <c:pt idx="112">
                  <c:v>38.009917374610907</c:v>
                </c:pt>
                <c:pt idx="113">
                  <c:v>39.103315093040464</c:v>
                </c:pt>
                <c:pt idx="114">
                  <c:v>38.911635782241824</c:v>
                </c:pt>
                <c:pt idx="115">
                  <c:v>38.118837779998778</c:v>
                </c:pt>
                <c:pt idx="116">
                  <c:v>39.256859019279482</c:v>
                </c:pt>
                <c:pt idx="117">
                  <c:v>38.977949707984919</c:v>
                </c:pt>
                <c:pt idx="118">
                  <c:v>39.014395203590396</c:v>
                </c:pt>
                <c:pt idx="119">
                  <c:v>39.943534190177914</c:v>
                </c:pt>
                <c:pt idx="120">
                  <c:v>40.451617522239694</c:v>
                </c:pt>
                <c:pt idx="121">
                  <c:v>40.35262350177765</c:v>
                </c:pt>
                <c:pt idx="122">
                  <c:v>40.82844839954376</c:v>
                </c:pt>
                <c:pt idx="123">
                  <c:v>41.625587088584901</c:v>
                </c:pt>
                <c:pt idx="124">
                  <c:v>41.317711138725279</c:v>
                </c:pt>
                <c:pt idx="125">
                  <c:v>42.262654107093809</c:v>
                </c:pt>
                <c:pt idx="126">
                  <c:v>43.464541744232179</c:v>
                </c:pt>
                <c:pt idx="127">
                  <c:v>43.567373403549198</c:v>
                </c:pt>
                <c:pt idx="128">
                  <c:v>42.947434442520141</c:v>
                </c:pt>
                <c:pt idx="129">
                  <c:v>43.940439826965331</c:v>
                </c:pt>
                <c:pt idx="130">
                  <c:v>43.474264129638676</c:v>
                </c:pt>
                <c:pt idx="131">
                  <c:v>43.439136507034306</c:v>
                </c:pt>
                <c:pt idx="132">
                  <c:v>42.442765089035035</c:v>
                </c:pt>
                <c:pt idx="133">
                  <c:v>42.381338016510014</c:v>
                </c:pt>
                <c:pt idx="134">
                  <c:v>41.957266074180609</c:v>
                </c:pt>
                <c:pt idx="135">
                  <c:v>42.2880754404068</c:v>
                </c:pt>
                <c:pt idx="136">
                  <c:v>42.017766438484188</c:v>
                </c:pt>
                <c:pt idx="137">
                  <c:v>41.644276354789739</c:v>
                </c:pt>
                <c:pt idx="138">
                  <c:v>41.701834669113154</c:v>
                </c:pt>
                <c:pt idx="139">
                  <c:v>42.440831878662117</c:v>
                </c:pt>
                <c:pt idx="140">
                  <c:v>42.038522579193113</c:v>
                </c:pt>
                <c:pt idx="141">
                  <c:v>42.385135927200324</c:v>
                </c:pt>
                <c:pt idx="142">
                  <c:v>42.808630907058713</c:v>
                </c:pt>
                <c:pt idx="143">
                  <c:v>42.6953769645691</c:v>
                </c:pt>
                <c:pt idx="144">
                  <c:v>43.606452456474301</c:v>
                </c:pt>
                <c:pt idx="145">
                  <c:v>44.414346543312078</c:v>
                </c:pt>
                <c:pt idx="146">
                  <c:v>44.123184975624085</c:v>
                </c:pt>
                <c:pt idx="147">
                  <c:v>44.586905039787297</c:v>
                </c:pt>
                <c:pt idx="148">
                  <c:v>44.370105338096621</c:v>
                </c:pt>
                <c:pt idx="149">
                  <c:v>43.689999127387999</c:v>
                </c:pt>
                <c:pt idx="150">
                  <c:v>43.944837585449221</c:v>
                </c:pt>
                <c:pt idx="151">
                  <c:v>43.412535654067995</c:v>
                </c:pt>
                <c:pt idx="152">
                  <c:v>43.317240781784058</c:v>
                </c:pt>
                <c:pt idx="153">
                  <c:v>44.22125970077515</c:v>
                </c:pt>
                <c:pt idx="154">
                  <c:v>44.338138553619387</c:v>
                </c:pt>
                <c:pt idx="155">
                  <c:v>44.531899038314819</c:v>
                </c:pt>
                <c:pt idx="156">
                  <c:v>44.802541154861451</c:v>
                </c:pt>
                <c:pt idx="157">
                  <c:v>43.974127616882328</c:v>
                </c:pt>
                <c:pt idx="158">
                  <c:v>44.212511299133304</c:v>
                </c:pt>
                <c:pt idx="159">
                  <c:v>44.454334199905396</c:v>
                </c:pt>
                <c:pt idx="160">
                  <c:v>45.133164159774786</c:v>
                </c:pt>
                <c:pt idx="161">
                  <c:v>45.52279133987426</c:v>
                </c:pt>
                <c:pt idx="162">
                  <c:v>45.131237438201907</c:v>
                </c:pt>
                <c:pt idx="163">
                  <c:v>44.38299732780456</c:v>
                </c:pt>
                <c:pt idx="164">
                  <c:v>44.563742578506471</c:v>
                </c:pt>
                <c:pt idx="165">
                  <c:v>42.607306747436525</c:v>
                </c:pt>
                <c:pt idx="166">
                  <c:v>43.079627120971686</c:v>
                </c:pt>
                <c:pt idx="167">
                  <c:v>44.169017267227169</c:v>
                </c:pt>
                <c:pt idx="168">
                  <c:v>45.393699506759638</c:v>
                </c:pt>
                <c:pt idx="169">
                  <c:v>45.519326091766352</c:v>
                </c:pt>
                <c:pt idx="170">
                  <c:v>45.721834308624267</c:v>
                </c:pt>
                <c:pt idx="171">
                  <c:v>45.63513974571228</c:v>
                </c:pt>
                <c:pt idx="172">
                  <c:v>47.161389851570128</c:v>
                </c:pt>
                <c:pt idx="173">
                  <c:v>48.330953425407408</c:v>
                </c:pt>
                <c:pt idx="174">
                  <c:v>47.219565073966976</c:v>
                </c:pt>
                <c:pt idx="175">
                  <c:v>46.0049956407547</c:v>
                </c:pt>
                <c:pt idx="176">
                  <c:v>45.365245125770571</c:v>
                </c:pt>
                <c:pt idx="177">
                  <c:v>44.80237591934204</c:v>
                </c:pt>
                <c:pt idx="178">
                  <c:v>44.056924556732177</c:v>
                </c:pt>
                <c:pt idx="179">
                  <c:v>43.388354825973508</c:v>
                </c:pt>
                <c:pt idx="180">
                  <c:v>43.972604013442997</c:v>
                </c:pt>
                <c:pt idx="181">
                  <c:v>44.489963989257816</c:v>
                </c:pt>
                <c:pt idx="182">
                  <c:v>44.904142883300786</c:v>
                </c:pt>
                <c:pt idx="183">
                  <c:v>45.279510141372683</c:v>
                </c:pt>
                <c:pt idx="184">
                  <c:v>46.583862760543823</c:v>
                </c:pt>
                <c:pt idx="185">
                  <c:v>45.931097011566166</c:v>
                </c:pt>
                <c:pt idx="186">
                  <c:v>45.853150180816655</c:v>
                </c:pt>
                <c:pt idx="187">
                  <c:v>46.768558156967167</c:v>
                </c:pt>
                <c:pt idx="188">
                  <c:v>46.584910478591922</c:v>
                </c:pt>
                <c:pt idx="189">
                  <c:v>47.654081718444829</c:v>
                </c:pt>
                <c:pt idx="190">
                  <c:v>48.302197303771976</c:v>
                </c:pt>
                <c:pt idx="191">
                  <c:v>47.167298250198371</c:v>
                </c:pt>
                <c:pt idx="192">
                  <c:v>48.705587883949278</c:v>
                </c:pt>
                <c:pt idx="193">
                  <c:v>49.144821539878841</c:v>
                </c:pt>
                <c:pt idx="194">
                  <c:v>48.796915452957151</c:v>
                </c:pt>
                <c:pt idx="195">
                  <c:v>48.886016101837157</c:v>
                </c:pt>
                <c:pt idx="196">
                  <c:v>50.047873278617857</c:v>
                </c:pt>
                <c:pt idx="197">
                  <c:v>49.946554116249082</c:v>
                </c:pt>
                <c:pt idx="198">
                  <c:v>50.420054195404049</c:v>
                </c:pt>
                <c:pt idx="199">
                  <c:v>49.614435583114627</c:v>
                </c:pt>
                <c:pt idx="200">
                  <c:v>49.563698602676389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Лист22!$D$17:$D$217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15.840122953414918</c:v>
                </c:pt>
                <c:pt idx="2">
                  <c:v>15.610242712020874</c:v>
                </c:pt>
                <c:pt idx="3">
                  <c:v>16.05584270477295</c:v>
                </c:pt>
                <c:pt idx="4">
                  <c:v>16.203166950225832</c:v>
                </c:pt>
                <c:pt idx="5">
                  <c:v>15.495867700576783</c:v>
                </c:pt>
                <c:pt idx="6">
                  <c:v>15.030480844497681</c:v>
                </c:pt>
                <c:pt idx="7">
                  <c:v>16.062345066070556</c:v>
                </c:pt>
                <c:pt idx="8">
                  <c:v>15.735689521789549</c:v>
                </c:pt>
                <c:pt idx="9">
                  <c:v>16.826883657455443</c:v>
                </c:pt>
                <c:pt idx="10">
                  <c:v>17.243517011642457</c:v>
                </c:pt>
                <c:pt idx="11">
                  <c:v>18.580062759399414</c:v>
                </c:pt>
                <c:pt idx="12">
                  <c:v>17.886047725677489</c:v>
                </c:pt>
                <c:pt idx="13">
                  <c:v>16.893756944656371</c:v>
                </c:pt>
                <c:pt idx="14">
                  <c:v>17.932946721076966</c:v>
                </c:pt>
                <c:pt idx="15">
                  <c:v>19.717944838523866</c:v>
                </c:pt>
                <c:pt idx="16">
                  <c:v>19.646485903739929</c:v>
                </c:pt>
                <c:pt idx="17">
                  <c:v>19.636876648902895</c:v>
                </c:pt>
                <c:pt idx="18">
                  <c:v>20.626581508636477</c:v>
                </c:pt>
                <c:pt idx="19">
                  <c:v>20.337167676925656</c:v>
                </c:pt>
                <c:pt idx="20">
                  <c:v>19.865171365737915</c:v>
                </c:pt>
                <c:pt idx="21">
                  <c:v>20.328119400024413</c:v>
                </c:pt>
                <c:pt idx="22">
                  <c:v>20.507823638916015</c:v>
                </c:pt>
                <c:pt idx="23">
                  <c:v>20.938513238906861</c:v>
                </c:pt>
                <c:pt idx="24">
                  <c:v>21.806210221290588</c:v>
                </c:pt>
                <c:pt idx="25">
                  <c:v>22.137157958030702</c:v>
                </c:pt>
                <c:pt idx="26">
                  <c:v>22.358965628623963</c:v>
                </c:pt>
                <c:pt idx="27">
                  <c:v>21.799592217445372</c:v>
                </c:pt>
                <c:pt idx="28">
                  <c:v>21.497163151741027</c:v>
                </c:pt>
                <c:pt idx="29">
                  <c:v>19.735553004264833</c:v>
                </c:pt>
                <c:pt idx="30">
                  <c:v>20.143235273361206</c:v>
                </c:pt>
                <c:pt idx="31">
                  <c:v>20.489986991882326</c:v>
                </c:pt>
                <c:pt idx="32">
                  <c:v>21.231494915008547</c:v>
                </c:pt>
                <c:pt idx="33">
                  <c:v>21.641331949234011</c:v>
                </c:pt>
                <c:pt idx="34">
                  <c:v>22.806050938606262</c:v>
                </c:pt>
                <c:pt idx="35">
                  <c:v>22.331525809288024</c:v>
                </c:pt>
                <c:pt idx="36">
                  <c:v>22.532481237411499</c:v>
                </c:pt>
                <c:pt idx="37">
                  <c:v>23.308255260467529</c:v>
                </c:pt>
                <c:pt idx="38">
                  <c:v>23.843036665916443</c:v>
                </c:pt>
                <c:pt idx="39">
                  <c:v>23.596636666297915</c:v>
                </c:pt>
                <c:pt idx="40">
                  <c:v>24.597096923828126</c:v>
                </c:pt>
                <c:pt idx="41">
                  <c:v>24.742933362960816</c:v>
                </c:pt>
                <c:pt idx="42">
                  <c:v>24.287651433944699</c:v>
                </c:pt>
                <c:pt idx="43">
                  <c:v>23.903292152404784</c:v>
                </c:pt>
                <c:pt idx="44">
                  <c:v>24.771752112388608</c:v>
                </c:pt>
                <c:pt idx="45">
                  <c:v>24.901281521797177</c:v>
                </c:pt>
                <c:pt idx="46">
                  <c:v>25.346165738105771</c:v>
                </c:pt>
                <c:pt idx="47">
                  <c:v>26.005743445396423</c:v>
                </c:pt>
                <c:pt idx="48">
                  <c:v>26.922265498161316</c:v>
                </c:pt>
                <c:pt idx="49">
                  <c:v>26.559669182777405</c:v>
                </c:pt>
                <c:pt idx="50">
                  <c:v>26.765932801246642</c:v>
                </c:pt>
                <c:pt idx="51">
                  <c:v>26.19101533794403</c:v>
                </c:pt>
                <c:pt idx="52">
                  <c:v>26.297537093162536</c:v>
                </c:pt>
                <c:pt idx="53">
                  <c:v>26.294918782234191</c:v>
                </c:pt>
                <c:pt idx="54">
                  <c:v>26.549245140075683</c:v>
                </c:pt>
                <c:pt idx="55">
                  <c:v>25.704515520095825</c:v>
                </c:pt>
                <c:pt idx="56">
                  <c:v>25.752479391098024</c:v>
                </c:pt>
                <c:pt idx="57">
                  <c:v>27.153923496246339</c:v>
                </c:pt>
                <c:pt idx="58">
                  <c:v>27.096186519622805</c:v>
                </c:pt>
                <c:pt idx="59">
                  <c:v>26.79745660209656</c:v>
                </c:pt>
                <c:pt idx="60">
                  <c:v>26.209523904800417</c:v>
                </c:pt>
                <c:pt idx="61">
                  <c:v>25.878535552978516</c:v>
                </c:pt>
                <c:pt idx="62">
                  <c:v>27.224861315727235</c:v>
                </c:pt>
                <c:pt idx="63">
                  <c:v>27.964109402656554</c:v>
                </c:pt>
                <c:pt idx="64">
                  <c:v>28.102239121437073</c:v>
                </c:pt>
                <c:pt idx="65">
                  <c:v>27.45918775844574</c:v>
                </c:pt>
                <c:pt idx="66">
                  <c:v>27.253143454551697</c:v>
                </c:pt>
                <c:pt idx="67">
                  <c:v>27.722579384803772</c:v>
                </c:pt>
                <c:pt idx="68">
                  <c:v>27.728708806037901</c:v>
                </c:pt>
                <c:pt idx="69">
                  <c:v>28.489719859123227</c:v>
                </c:pt>
                <c:pt idx="70">
                  <c:v>29.321653882980346</c:v>
                </c:pt>
                <c:pt idx="71">
                  <c:v>30.548343788146973</c:v>
                </c:pt>
                <c:pt idx="72">
                  <c:v>29.997978038787842</c:v>
                </c:pt>
                <c:pt idx="73">
                  <c:v>31.118967096328735</c:v>
                </c:pt>
                <c:pt idx="74">
                  <c:v>30.462900499343871</c:v>
                </c:pt>
                <c:pt idx="75">
                  <c:v>29.883715534210204</c:v>
                </c:pt>
                <c:pt idx="76">
                  <c:v>30.239474914550783</c:v>
                </c:pt>
                <c:pt idx="77">
                  <c:v>32.159968801498415</c:v>
                </c:pt>
                <c:pt idx="78">
                  <c:v>31.371901906967164</c:v>
                </c:pt>
                <c:pt idx="79">
                  <c:v>30.480653930664065</c:v>
                </c:pt>
                <c:pt idx="80">
                  <c:v>30.698454029083255</c:v>
                </c:pt>
                <c:pt idx="81">
                  <c:v>30.135073045730593</c:v>
                </c:pt>
                <c:pt idx="82">
                  <c:v>30.146510980606081</c:v>
                </c:pt>
                <c:pt idx="83">
                  <c:v>29.975366436004641</c:v>
                </c:pt>
                <c:pt idx="84">
                  <c:v>29.881103523254389</c:v>
                </c:pt>
                <c:pt idx="85">
                  <c:v>29.365784955978395</c:v>
                </c:pt>
                <c:pt idx="86">
                  <c:v>29.245222593307492</c:v>
                </c:pt>
                <c:pt idx="87">
                  <c:v>29.895484214782719</c:v>
                </c:pt>
                <c:pt idx="88">
                  <c:v>30.982753218650814</c:v>
                </c:pt>
                <c:pt idx="89">
                  <c:v>31.108778103828435</c:v>
                </c:pt>
                <c:pt idx="90">
                  <c:v>30.447662922859188</c:v>
                </c:pt>
                <c:pt idx="91">
                  <c:v>32.395366660118107</c:v>
                </c:pt>
                <c:pt idx="92">
                  <c:v>32.312509939193724</c:v>
                </c:pt>
                <c:pt idx="93">
                  <c:v>30.764512828826909</c:v>
                </c:pt>
                <c:pt idx="94">
                  <c:v>30.967271923065184</c:v>
                </c:pt>
                <c:pt idx="95">
                  <c:v>31.10910079002381</c:v>
                </c:pt>
                <c:pt idx="96">
                  <c:v>31.645686184883118</c:v>
                </c:pt>
                <c:pt idx="97">
                  <c:v>31.501751490592955</c:v>
                </c:pt>
                <c:pt idx="98">
                  <c:v>31.43469842815399</c:v>
                </c:pt>
                <c:pt idx="99">
                  <c:v>29.728401893615722</c:v>
                </c:pt>
                <c:pt idx="100">
                  <c:v>30.985090720176697</c:v>
                </c:pt>
                <c:pt idx="101">
                  <c:v>30.782598141670228</c:v>
                </c:pt>
                <c:pt idx="102">
                  <c:v>30.763607495307923</c:v>
                </c:pt>
                <c:pt idx="103">
                  <c:v>29.957476459503173</c:v>
                </c:pt>
                <c:pt idx="104">
                  <c:v>29.726164665222168</c:v>
                </c:pt>
                <c:pt idx="105">
                  <c:v>28.215734502792358</c:v>
                </c:pt>
                <c:pt idx="106">
                  <c:v>28.816185972213745</c:v>
                </c:pt>
                <c:pt idx="107">
                  <c:v>30.165560089111331</c:v>
                </c:pt>
                <c:pt idx="108">
                  <c:v>31.158247997283937</c:v>
                </c:pt>
                <c:pt idx="109">
                  <c:v>30.734005678176874</c:v>
                </c:pt>
                <c:pt idx="110">
                  <c:v>30.878623292922974</c:v>
                </c:pt>
                <c:pt idx="111">
                  <c:v>31.23793439865112</c:v>
                </c:pt>
                <c:pt idx="112">
                  <c:v>30.498189849853517</c:v>
                </c:pt>
                <c:pt idx="113">
                  <c:v>30.253862821578977</c:v>
                </c:pt>
                <c:pt idx="114">
                  <c:v>30.584354711532598</c:v>
                </c:pt>
                <c:pt idx="115">
                  <c:v>31.48966551971435</c:v>
                </c:pt>
                <c:pt idx="116">
                  <c:v>31.973920673370365</c:v>
                </c:pt>
                <c:pt idx="117">
                  <c:v>31.671035760879512</c:v>
                </c:pt>
                <c:pt idx="118">
                  <c:v>32.727590066909798</c:v>
                </c:pt>
                <c:pt idx="119">
                  <c:v>34.041088718414301</c:v>
                </c:pt>
                <c:pt idx="120">
                  <c:v>34.207322199821476</c:v>
                </c:pt>
                <c:pt idx="121">
                  <c:v>33.952500026702879</c:v>
                </c:pt>
                <c:pt idx="122">
                  <c:v>33.594496448516843</c:v>
                </c:pt>
                <c:pt idx="123">
                  <c:v>33.673499929428097</c:v>
                </c:pt>
                <c:pt idx="124">
                  <c:v>33.887795503616331</c:v>
                </c:pt>
                <c:pt idx="125">
                  <c:v>35.037035423278809</c:v>
                </c:pt>
                <c:pt idx="126">
                  <c:v>35.405094261169431</c:v>
                </c:pt>
                <c:pt idx="127">
                  <c:v>36.522075746536252</c:v>
                </c:pt>
                <c:pt idx="128">
                  <c:v>36.106433736801151</c:v>
                </c:pt>
                <c:pt idx="129">
                  <c:v>35.587610645294191</c:v>
                </c:pt>
                <c:pt idx="130">
                  <c:v>35.499835628509523</c:v>
                </c:pt>
                <c:pt idx="131">
                  <c:v>36.347004957199097</c:v>
                </c:pt>
                <c:pt idx="132">
                  <c:v>36.052868423461916</c:v>
                </c:pt>
                <c:pt idx="133">
                  <c:v>36.254148763656616</c:v>
                </c:pt>
                <c:pt idx="134">
                  <c:v>35.854310735702519</c:v>
                </c:pt>
                <c:pt idx="135">
                  <c:v>36.527228912353522</c:v>
                </c:pt>
                <c:pt idx="136">
                  <c:v>34.745091434478752</c:v>
                </c:pt>
                <c:pt idx="137">
                  <c:v>34.887813890457153</c:v>
                </c:pt>
                <c:pt idx="138">
                  <c:v>35.033975564956663</c:v>
                </c:pt>
                <c:pt idx="139">
                  <c:v>36.613018871307375</c:v>
                </c:pt>
                <c:pt idx="140">
                  <c:v>36.334891288757319</c:v>
                </c:pt>
                <c:pt idx="141">
                  <c:v>36.949457197189332</c:v>
                </c:pt>
                <c:pt idx="142">
                  <c:v>36.464967451095575</c:v>
                </c:pt>
                <c:pt idx="143">
                  <c:v>35.61783251190186</c:v>
                </c:pt>
                <c:pt idx="144">
                  <c:v>35.885704631805417</c:v>
                </c:pt>
                <c:pt idx="145">
                  <c:v>36.050395669937139</c:v>
                </c:pt>
                <c:pt idx="146">
                  <c:v>36.111905626296995</c:v>
                </c:pt>
                <c:pt idx="147">
                  <c:v>36.24433823013306</c:v>
                </c:pt>
                <c:pt idx="148">
                  <c:v>35.775652465820315</c:v>
                </c:pt>
                <c:pt idx="149">
                  <c:v>35.988405920028683</c:v>
                </c:pt>
                <c:pt idx="150">
                  <c:v>35.911956594467163</c:v>
                </c:pt>
                <c:pt idx="151">
                  <c:v>36.77045161437988</c:v>
                </c:pt>
                <c:pt idx="152">
                  <c:v>37.387953693389889</c:v>
                </c:pt>
                <c:pt idx="153">
                  <c:v>37.722211977005003</c:v>
                </c:pt>
                <c:pt idx="154">
                  <c:v>38.371825714111331</c:v>
                </c:pt>
                <c:pt idx="155">
                  <c:v>38.240257722854615</c:v>
                </c:pt>
                <c:pt idx="156">
                  <c:v>38.365634077072144</c:v>
                </c:pt>
                <c:pt idx="157">
                  <c:v>38.381870365142824</c:v>
                </c:pt>
                <c:pt idx="158">
                  <c:v>38.114862857818608</c:v>
                </c:pt>
                <c:pt idx="159">
                  <c:v>38.889419996261594</c:v>
                </c:pt>
                <c:pt idx="160">
                  <c:v>39.374775001525883</c:v>
                </c:pt>
                <c:pt idx="161">
                  <c:v>40.117073705673214</c:v>
                </c:pt>
                <c:pt idx="162">
                  <c:v>41.614254688262946</c:v>
                </c:pt>
                <c:pt idx="163">
                  <c:v>41.472191228866571</c:v>
                </c:pt>
                <c:pt idx="164">
                  <c:v>41.327608650207523</c:v>
                </c:pt>
                <c:pt idx="165">
                  <c:v>41.757844343185425</c:v>
                </c:pt>
                <c:pt idx="166">
                  <c:v>41.269087095260623</c:v>
                </c:pt>
                <c:pt idx="167">
                  <c:v>42.027189781188966</c:v>
                </c:pt>
                <c:pt idx="168">
                  <c:v>41.072606258392334</c:v>
                </c:pt>
                <c:pt idx="169">
                  <c:v>41.550904367446897</c:v>
                </c:pt>
                <c:pt idx="170">
                  <c:v>41.422125123977658</c:v>
                </c:pt>
                <c:pt idx="171">
                  <c:v>41.370227512359619</c:v>
                </c:pt>
                <c:pt idx="172">
                  <c:v>41.215148818969723</c:v>
                </c:pt>
                <c:pt idx="173">
                  <c:v>41.677139898300169</c:v>
                </c:pt>
                <c:pt idx="174">
                  <c:v>41.776485784530635</c:v>
                </c:pt>
                <c:pt idx="175">
                  <c:v>42.090525161743166</c:v>
                </c:pt>
                <c:pt idx="176">
                  <c:v>43.339508884429932</c:v>
                </c:pt>
                <c:pt idx="177">
                  <c:v>42.625415254592895</c:v>
                </c:pt>
                <c:pt idx="178">
                  <c:v>43.164141189575197</c:v>
                </c:pt>
                <c:pt idx="179">
                  <c:v>44.024180269241334</c:v>
                </c:pt>
                <c:pt idx="180">
                  <c:v>43.779204710006717</c:v>
                </c:pt>
                <c:pt idx="181">
                  <c:v>43.431048069000248</c:v>
                </c:pt>
                <c:pt idx="182">
                  <c:v>44.017835773468022</c:v>
                </c:pt>
                <c:pt idx="183">
                  <c:v>42.827567823410035</c:v>
                </c:pt>
                <c:pt idx="184">
                  <c:v>42.270529253005982</c:v>
                </c:pt>
                <c:pt idx="185">
                  <c:v>43.326435028076176</c:v>
                </c:pt>
                <c:pt idx="186">
                  <c:v>43.601159721374515</c:v>
                </c:pt>
                <c:pt idx="187">
                  <c:v>43.62893248939514</c:v>
                </c:pt>
                <c:pt idx="188">
                  <c:v>43.373461462020877</c:v>
                </c:pt>
                <c:pt idx="189">
                  <c:v>43.799429653167728</c:v>
                </c:pt>
                <c:pt idx="190">
                  <c:v>44.116257778167729</c:v>
                </c:pt>
                <c:pt idx="191">
                  <c:v>45.187967535018927</c:v>
                </c:pt>
                <c:pt idx="192">
                  <c:v>45.658558923721309</c:v>
                </c:pt>
                <c:pt idx="193">
                  <c:v>45.347969230651856</c:v>
                </c:pt>
                <c:pt idx="194">
                  <c:v>45.563771362304685</c:v>
                </c:pt>
                <c:pt idx="195">
                  <c:v>45.783012712478637</c:v>
                </c:pt>
                <c:pt idx="196">
                  <c:v>44.860947553634645</c:v>
                </c:pt>
                <c:pt idx="197">
                  <c:v>46.043805042266847</c:v>
                </c:pt>
                <c:pt idx="198">
                  <c:v>47.303544162750242</c:v>
                </c:pt>
                <c:pt idx="199">
                  <c:v>48.280039487838742</c:v>
                </c:pt>
                <c:pt idx="200">
                  <c:v>47.898015047073365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Лист22!$E$17:$E$217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16.87079447746277</c:v>
                </c:pt>
                <c:pt idx="2">
                  <c:v>17.067028173446655</c:v>
                </c:pt>
                <c:pt idx="3">
                  <c:v>18.183174263000488</c:v>
                </c:pt>
                <c:pt idx="4">
                  <c:v>17.940800586700441</c:v>
                </c:pt>
                <c:pt idx="5">
                  <c:v>18.084110147476199</c:v>
                </c:pt>
                <c:pt idx="6">
                  <c:v>17.546899942398074</c:v>
                </c:pt>
                <c:pt idx="7">
                  <c:v>19.783538770675658</c:v>
                </c:pt>
                <c:pt idx="8">
                  <c:v>20.169680177688598</c:v>
                </c:pt>
                <c:pt idx="9">
                  <c:v>21.549176391601563</c:v>
                </c:pt>
                <c:pt idx="10">
                  <c:v>22.31848159313202</c:v>
                </c:pt>
                <c:pt idx="11">
                  <c:v>23.583204315185547</c:v>
                </c:pt>
                <c:pt idx="12">
                  <c:v>23.055839107513428</c:v>
                </c:pt>
                <c:pt idx="13">
                  <c:v>23.209913118362429</c:v>
                </c:pt>
                <c:pt idx="14">
                  <c:v>23.245774095535278</c:v>
                </c:pt>
                <c:pt idx="15">
                  <c:v>23.963074291229248</c:v>
                </c:pt>
                <c:pt idx="16">
                  <c:v>24.60441230773926</c:v>
                </c:pt>
                <c:pt idx="17">
                  <c:v>24.025042417526247</c:v>
                </c:pt>
                <c:pt idx="18">
                  <c:v>23.088986318588258</c:v>
                </c:pt>
                <c:pt idx="19">
                  <c:v>24.50228502655029</c:v>
                </c:pt>
                <c:pt idx="20">
                  <c:v>24.816528079986572</c:v>
                </c:pt>
                <c:pt idx="21">
                  <c:v>24.349590051650999</c:v>
                </c:pt>
                <c:pt idx="22">
                  <c:v>24.955408551216124</c:v>
                </c:pt>
                <c:pt idx="23">
                  <c:v>25.24083238887787</c:v>
                </c:pt>
                <c:pt idx="24">
                  <c:v>25.243012754440308</c:v>
                </c:pt>
                <c:pt idx="25">
                  <c:v>25.502137142181397</c:v>
                </c:pt>
                <c:pt idx="26">
                  <c:v>25.154184177398683</c:v>
                </c:pt>
                <c:pt idx="27">
                  <c:v>25.200987417221071</c:v>
                </c:pt>
                <c:pt idx="28">
                  <c:v>25.929230198860168</c:v>
                </c:pt>
                <c:pt idx="29">
                  <c:v>25.965676341056824</c:v>
                </c:pt>
                <c:pt idx="30">
                  <c:v>25.083129542350772</c:v>
                </c:pt>
                <c:pt idx="31">
                  <c:v>25.453401661872867</c:v>
                </c:pt>
                <c:pt idx="32">
                  <c:v>26.398493022918704</c:v>
                </c:pt>
                <c:pt idx="33">
                  <c:v>27.161001581192018</c:v>
                </c:pt>
                <c:pt idx="34">
                  <c:v>26.644391771316528</c:v>
                </c:pt>
                <c:pt idx="35">
                  <c:v>26.204663593292235</c:v>
                </c:pt>
                <c:pt idx="36">
                  <c:v>25.655795349121092</c:v>
                </c:pt>
                <c:pt idx="37">
                  <c:v>25.045996877670287</c:v>
                </c:pt>
                <c:pt idx="38">
                  <c:v>25.435512197494507</c:v>
                </c:pt>
                <c:pt idx="39">
                  <c:v>26.033762023925782</c:v>
                </c:pt>
                <c:pt idx="40">
                  <c:v>26.888956519126893</c:v>
                </c:pt>
                <c:pt idx="41">
                  <c:v>27.143032322883606</c:v>
                </c:pt>
                <c:pt idx="42">
                  <c:v>27.293927044868468</c:v>
                </c:pt>
                <c:pt idx="43">
                  <c:v>27.335681700706481</c:v>
                </c:pt>
                <c:pt idx="44">
                  <c:v>26.702875575065612</c:v>
                </c:pt>
                <c:pt idx="45">
                  <c:v>26.644888367652893</c:v>
                </c:pt>
                <c:pt idx="46">
                  <c:v>26.584381394386291</c:v>
                </c:pt>
                <c:pt idx="47">
                  <c:v>26.527313639640809</c:v>
                </c:pt>
                <c:pt idx="48">
                  <c:v>28.034980714797975</c:v>
                </c:pt>
                <c:pt idx="49">
                  <c:v>28.443591812133789</c:v>
                </c:pt>
                <c:pt idx="50">
                  <c:v>30.105021827697755</c:v>
                </c:pt>
                <c:pt idx="51">
                  <c:v>31.525458902359009</c:v>
                </c:pt>
                <c:pt idx="52">
                  <c:v>31.725188716888429</c:v>
                </c:pt>
                <c:pt idx="53">
                  <c:v>31.503862230300903</c:v>
                </c:pt>
                <c:pt idx="54">
                  <c:v>32.66210787200928</c:v>
                </c:pt>
                <c:pt idx="55">
                  <c:v>32.281770387649537</c:v>
                </c:pt>
                <c:pt idx="56">
                  <c:v>33.33431518173218</c:v>
                </c:pt>
                <c:pt idx="57">
                  <c:v>32.927678247451787</c:v>
                </c:pt>
                <c:pt idx="58">
                  <c:v>32.952089387893679</c:v>
                </c:pt>
                <c:pt idx="59">
                  <c:v>33.233444873809816</c:v>
                </c:pt>
                <c:pt idx="60">
                  <c:v>33.051493850708013</c:v>
                </c:pt>
                <c:pt idx="61">
                  <c:v>32.686960348129276</c:v>
                </c:pt>
                <c:pt idx="62">
                  <c:v>31.721308477401735</c:v>
                </c:pt>
                <c:pt idx="63">
                  <c:v>31.828412811279296</c:v>
                </c:pt>
                <c:pt idx="64">
                  <c:v>32.870461813926696</c:v>
                </c:pt>
                <c:pt idx="65">
                  <c:v>33.803370427131654</c:v>
                </c:pt>
                <c:pt idx="66">
                  <c:v>34.061718258857731</c:v>
                </c:pt>
                <c:pt idx="67">
                  <c:v>33.040947722435</c:v>
                </c:pt>
                <c:pt idx="68">
                  <c:v>32.949162547111513</c:v>
                </c:pt>
                <c:pt idx="69">
                  <c:v>31.716070862770078</c:v>
                </c:pt>
                <c:pt idx="70">
                  <c:v>31.842418720245359</c:v>
                </c:pt>
                <c:pt idx="71">
                  <c:v>31.859626188278199</c:v>
                </c:pt>
                <c:pt idx="72">
                  <c:v>31.635841038703919</c:v>
                </c:pt>
                <c:pt idx="73">
                  <c:v>32.664874484062196</c:v>
                </c:pt>
                <c:pt idx="74">
                  <c:v>33.590727170944213</c:v>
                </c:pt>
                <c:pt idx="75">
                  <c:v>34.333997055053715</c:v>
                </c:pt>
                <c:pt idx="76">
                  <c:v>35.154148894309998</c:v>
                </c:pt>
                <c:pt idx="77">
                  <c:v>36.231244755744939</c:v>
                </c:pt>
                <c:pt idx="78">
                  <c:v>35.663137837409977</c:v>
                </c:pt>
                <c:pt idx="79">
                  <c:v>36.029975264549257</c:v>
                </c:pt>
                <c:pt idx="80">
                  <c:v>37.258314947128298</c:v>
                </c:pt>
                <c:pt idx="81">
                  <c:v>37.61479527664185</c:v>
                </c:pt>
                <c:pt idx="82">
                  <c:v>37.868094524383551</c:v>
                </c:pt>
                <c:pt idx="83">
                  <c:v>37.340212690353397</c:v>
                </c:pt>
                <c:pt idx="84">
                  <c:v>37.747275525093073</c:v>
                </c:pt>
                <c:pt idx="85">
                  <c:v>36.01119797039032</c:v>
                </c:pt>
                <c:pt idx="86">
                  <c:v>35.094371493339537</c:v>
                </c:pt>
                <c:pt idx="87">
                  <c:v>36.150614789009097</c:v>
                </c:pt>
                <c:pt idx="88">
                  <c:v>36.239655304908752</c:v>
                </c:pt>
                <c:pt idx="89">
                  <c:v>36.585640166282658</c:v>
                </c:pt>
                <c:pt idx="90">
                  <c:v>36.330506659507748</c:v>
                </c:pt>
                <c:pt idx="91">
                  <c:v>36.888665246009829</c:v>
                </c:pt>
                <c:pt idx="92">
                  <c:v>36.34776817798614</c:v>
                </c:pt>
                <c:pt idx="93">
                  <c:v>37.059690028190616</c:v>
                </c:pt>
                <c:pt idx="94">
                  <c:v>37.53061893749237</c:v>
                </c:pt>
                <c:pt idx="95">
                  <c:v>36.536407780647281</c:v>
                </c:pt>
                <c:pt idx="96">
                  <c:v>36.11701554203033</c:v>
                </c:pt>
                <c:pt idx="97">
                  <c:v>36.87699980831146</c:v>
                </c:pt>
                <c:pt idx="98">
                  <c:v>36.351906722068783</c:v>
                </c:pt>
                <c:pt idx="99">
                  <c:v>35.903695267677307</c:v>
                </c:pt>
                <c:pt idx="100">
                  <c:v>36.708303054809569</c:v>
                </c:pt>
                <c:pt idx="101">
                  <c:v>36.09598029136658</c:v>
                </c:pt>
                <c:pt idx="102">
                  <c:v>35.799012658119203</c:v>
                </c:pt>
                <c:pt idx="103">
                  <c:v>35.716738192558289</c:v>
                </c:pt>
                <c:pt idx="104">
                  <c:v>35.213408072471623</c:v>
                </c:pt>
                <c:pt idx="105">
                  <c:v>34.781000599861144</c:v>
                </c:pt>
                <c:pt idx="106">
                  <c:v>34.92341204547882</c:v>
                </c:pt>
                <c:pt idx="107">
                  <c:v>35.387137282371526</c:v>
                </c:pt>
                <c:pt idx="108">
                  <c:v>35.423847880363468</c:v>
                </c:pt>
                <c:pt idx="109">
                  <c:v>36.713377396583553</c:v>
                </c:pt>
                <c:pt idx="110">
                  <c:v>37.581851258277894</c:v>
                </c:pt>
                <c:pt idx="111">
                  <c:v>37.76980535411834</c:v>
                </c:pt>
                <c:pt idx="112">
                  <c:v>38.850453264236457</c:v>
                </c:pt>
                <c:pt idx="113">
                  <c:v>39.510045196533198</c:v>
                </c:pt>
                <c:pt idx="114">
                  <c:v>40.744456370353703</c:v>
                </c:pt>
                <c:pt idx="115">
                  <c:v>41.053915295600888</c:v>
                </c:pt>
                <c:pt idx="116">
                  <c:v>40.826625298500069</c:v>
                </c:pt>
                <c:pt idx="117">
                  <c:v>39.500279646873473</c:v>
                </c:pt>
                <c:pt idx="118">
                  <c:v>39.420793929100043</c:v>
                </c:pt>
                <c:pt idx="119">
                  <c:v>38.740189843177795</c:v>
                </c:pt>
                <c:pt idx="120">
                  <c:v>38.814467389106753</c:v>
                </c:pt>
                <c:pt idx="121">
                  <c:v>39.204099741935728</c:v>
                </c:pt>
                <c:pt idx="122">
                  <c:v>38.674739153861999</c:v>
                </c:pt>
                <c:pt idx="123">
                  <c:v>38.402322911262509</c:v>
                </c:pt>
                <c:pt idx="124">
                  <c:v>38.344600159645083</c:v>
                </c:pt>
                <c:pt idx="125">
                  <c:v>38.357800055503844</c:v>
                </c:pt>
                <c:pt idx="126">
                  <c:v>37.769881906509397</c:v>
                </c:pt>
                <c:pt idx="127">
                  <c:v>37.323214511871342</c:v>
                </c:pt>
                <c:pt idx="128">
                  <c:v>38.483532801628115</c:v>
                </c:pt>
                <c:pt idx="129">
                  <c:v>38.184669686317442</c:v>
                </c:pt>
                <c:pt idx="130">
                  <c:v>38.14275091648102</c:v>
                </c:pt>
                <c:pt idx="131">
                  <c:v>39.533713778495787</c:v>
                </c:pt>
                <c:pt idx="132">
                  <c:v>40.244157197952269</c:v>
                </c:pt>
                <c:pt idx="133">
                  <c:v>39.135293785095215</c:v>
                </c:pt>
                <c:pt idx="134">
                  <c:v>39.639374717712407</c:v>
                </c:pt>
                <c:pt idx="135">
                  <c:v>38.773659334182739</c:v>
                </c:pt>
                <c:pt idx="136">
                  <c:v>39.700951009750362</c:v>
                </c:pt>
                <c:pt idx="137">
                  <c:v>40.27155647659302</c:v>
                </c:pt>
                <c:pt idx="138">
                  <c:v>41.411022200584405</c:v>
                </c:pt>
                <c:pt idx="139">
                  <c:v>41.271369233131409</c:v>
                </c:pt>
                <c:pt idx="140">
                  <c:v>41.886597897529597</c:v>
                </c:pt>
                <c:pt idx="141">
                  <c:v>41.402770907402044</c:v>
                </c:pt>
                <c:pt idx="142">
                  <c:v>41.732236010551453</c:v>
                </c:pt>
                <c:pt idx="143">
                  <c:v>40.962645459175114</c:v>
                </c:pt>
                <c:pt idx="144">
                  <c:v>40.630061966896058</c:v>
                </c:pt>
                <c:pt idx="145">
                  <c:v>40.008275694847114</c:v>
                </c:pt>
                <c:pt idx="146">
                  <c:v>41.317308664321899</c:v>
                </c:pt>
                <c:pt idx="147">
                  <c:v>40.23565542507172</c:v>
                </c:pt>
                <c:pt idx="148">
                  <c:v>39.40498690032959</c:v>
                </c:pt>
                <c:pt idx="149">
                  <c:v>38.471137617111204</c:v>
                </c:pt>
                <c:pt idx="150">
                  <c:v>39.288044538497928</c:v>
                </c:pt>
                <c:pt idx="151">
                  <c:v>39.106557121276857</c:v>
                </c:pt>
                <c:pt idx="152">
                  <c:v>39.319825908660889</c:v>
                </c:pt>
                <c:pt idx="153">
                  <c:v>39.112039041519168</c:v>
                </c:pt>
                <c:pt idx="154">
                  <c:v>38.981133806228641</c:v>
                </c:pt>
                <c:pt idx="155">
                  <c:v>37.883025791168215</c:v>
                </c:pt>
                <c:pt idx="156">
                  <c:v>38.397862121582037</c:v>
                </c:pt>
                <c:pt idx="157">
                  <c:v>39.234012243270875</c:v>
                </c:pt>
                <c:pt idx="158">
                  <c:v>39.823211086273197</c:v>
                </c:pt>
                <c:pt idx="159">
                  <c:v>39.631228200912474</c:v>
                </c:pt>
                <c:pt idx="160">
                  <c:v>39.336064233779908</c:v>
                </c:pt>
                <c:pt idx="161">
                  <c:v>40.47378189849853</c:v>
                </c:pt>
                <c:pt idx="162">
                  <c:v>40.072917083740236</c:v>
                </c:pt>
                <c:pt idx="163">
                  <c:v>39.748933900833123</c:v>
                </c:pt>
                <c:pt idx="164">
                  <c:v>39.999769636154177</c:v>
                </c:pt>
                <c:pt idx="165">
                  <c:v>40.183716159820563</c:v>
                </c:pt>
                <c:pt idx="166">
                  <c:v>40.942481601715095</c:v>
                </c:pt>
                <c:pt idx="167">
                  <c:v>40.306435407638546</c:v>
                </c:pt>
                <c:pt idx="168">
                  <c:v>40.599374574661255</c:v>
                </c:pt>
                <c:pt idx="169">
                  <c:v>40.291195373535153</c:v>
                </c:pt>
                <c:pt idx="170">
                  <c:v>39.879835090637201</c:v>
                </c:pt>
                <c:pt idx="171">
                  <c:v>40.721293725967406</c:v>
                </c:pt>
                <c:pt idx="172">
                  <c:v>40.204232595443727</c:v>
                </c:pt>
                <c:pt idx="173">
                  <c:v>40.261990383148188</c:v>
                </c:pt>
                <c:pt idx="174">
                  <c:v>39.898692516326904</c:v>
                </c:pt>
                <c:pt idx="175">
                  <c:v>40.464380010604856</c:v>
                </c:pt>
                <c:pt idx="176">
                  <c:v>39.888760995864871</c:v>
                </c:pt>
                <c:pt idx="177">
                  <c:v>39.994581199645992</c:v>
                </c:pt>
                <c:pt idx="178">
                  <c:v>39.991261337280271</c:v>
                </c:pt>
                <c:pt idx="179">
                  <c:v>39.068949180603028</c:v>
                </c:pt>
                <c:pt idx="180">
                  <c:v>39.897392581939698</c:v>
                </c:pt>
                <c:pt idx="181">
                  <c:v>40.982780328750607</c:v>
                </c:pt>
                <c:pt idx="182">
                  <c:v>41.281028009414676</c:v>
                </c:pt>
                <c:pt idx="183">
                  <c:v>41.40265219497681</c:v>
                </c:pt>
                <c:pt idx="184">
                  <c:v>41.601158012390137</c:v>
                </c:pt>
                <c:pt idx="185">
                  <c:v>41.012523117065427</c:v>
                </c:pt>
                <c:pt idx="186">
                  <c:v>40.860895927429198</c:v>
                </c:pt>
                <c:pt idx="187">
                  <c:v>40.712708602905273</c:v>
                </c:pt>
                <c:pt idx="188">
                  <c:v>40.190598888397219</c:v>
                </c:pt>
                <c:pt idx="189">
                  <c:v>41.101371452331549</c:v>
                </c:pt>
                <c:pt idx="190">
                  <c:v>41.411025001525886</c:v>
                </c:pt>
                <c:pt idx="191">
                  <c:v>41.43743540191651</c:v>
                </c:pt>
                <c:pt idx="192">
                  <c:v>42.139325389862059</c:v>
                </c:pt>
                <c:pt idx="193">
                  <c:v>40.704034942626947</c:v>
                </c:pt>
                <c:pt idx="194">
                  <c:v>41.559688194274898</c:v>
                </c:pt>
                <c:pt idx="195">
                  <c:v>42.486264739990233</c:v>
                </c:pt>
                <c:pt idx="196">
                  <c:v>42.313784984588622</c:v>
                </c:pt>
                <c:pt idx="197">
                  <c:v>42.102494239807129</c:v>
                </c:pt>
                <c:pt idx="198">
                  <c:v>42.142188209533693</c:v>
                </c:pt>
                <c:pt idx="199">
                  <c:v>41.400701744079591</c:v>
                </c:pt>
                <c:pt idx="200">
                  <c:v>41.774221691131586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Лист22!$F$17:$F$217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15.592338865280151</c:v>
                </c:pt>
                <c:pt idx="2">
                  <c:v>15.924527410507203</c:v>
                </c:pt>
                <c:pt idx="3">
                  <c:v>16.074133476257327</c:v>
                </c:pt>
                <c:pt idx="4">
                  <c:v>16.471610919952393</c:v>
                </c:pt>
                <c:pt idx="5">
                  <c:v>16.866568597793581</c:v>
                </c:pt>
                <c:pt idx="6">
                  <c:v>16.465313241958619</c:v>
                </c:pt>
                <c:pt idx="7">
                  <c:v>16.745497104644773</c:v>
                </c:pt>
                <c:pt idx="8">
                  <c:v>17.881224238395689</c:v>
                </c:pt>
                <c:pt idx="9">
                  <c:v>17.548696999549865</c:v>
                </c:pt>
                <c:pt idx="10">
                  <c:v>18.209524567604063</c:v>
                </c:pt>
                <c:pt idx="11">
                  <c:v>18.932201815605165</c:v>
                </c:pt>
                <c:pt idx="12">
                  <c:v>18.980318282127381</c:v>
                </c:pt>
                <c:pt idx="13">
                  <c:v>19.768284428596498</c:v>
                </c:pt>
                <c:pt idx="14">
                  <c:v>19.341501652717589</c:v>
                </c:pt>
                <c:pt idx="15">
                  <c:v>19.696819411277772</c:v>
                </c:pt>
                <c:pt idx="16">
                  <c:v>19.509429586410523</c:v>
                </c:pt>
                <c:pt idx="17">
                  <c:v>19.749973529815676</c:v>
                </c:pt>
                <c:pt idx="18">
                  <c:v>19.807934993743899</c:v>
                </c:pt>
                <c:pt idx="19">
                  <c:v>18.226652662277221</c:v>
                </c:pt>
                <c:pt idx="20">
                  <c:v>17.998850564956662</c:v>
                </c:pt>
                <c:pt idx="21">
                  <c:v>19.023867385864257</c:v>
                </c:pt>
                <c:pt idx="22">
                  <c:v>19.129891265869141</c:v>
                </c:pt>
                <c:pt idx="23">
                  <c:v>18.454734064102173</c:v>
                </c:pt>
                <c:pt idx="24">
                  <c:v>18.443780546188353</c:v>
                </c:pt>
                <c:pt idx="25">
                  <c:v>17.153708660125734</c:v>
                </c:pt>
                <c:pt idx="26">
                  <c:v>17.721013278961181</c:v>
                </c:pt>
                <c:pt idx="27">
                  <c:v>17.003240545272828</c:v>
                </c:pt>
                <c:pt idx="28">
                  <c:v>18.216287053108218</c:v>
                </c:pt>
                <c:pt idx="29">
                  <c:v>18.012403010368349</c:v>
                </c:pt>
                <c:pt idx="30">
                  <c:v>19.061337885856631</c:v>
                </c:pt>
                <c:pt idx="31">
                  <c:v>19.387502140998841</c:v>
                </c:pt>
                <c:pt idx="32">
                  <c:v>19.292610741615299</c:v>
                </c:pt>
                <c:pt idx="33">
                  <c:v>19.274600974082951</c:v>
                </c:pt>
                <c:pt idx="34">
                  <c:v>19.825451140403747</c:v>
                </c:pt>
                <c:pt idx="35">
                  <c:v>20.273120224952699</c:v>
                </c:pt>
                <c:pt idx="36">
                  <c:v>20.724228851318358</c:v>
                </c:pt>
                <c:pt idx="37">
                  <c:v>22.422197088241578</c:v>
                </c:pt>
                <c:pt idx="38">
                  <c:v>23.699109993934631</c:v>
                </c:pt>
                <c:pt idx="39">
                  <c:v>25.232966921806337</c:v>
                </c:pt>
                <c:pt idx="40">
                  <c:v>24.947517340660095</c:v>
                </c:pt>
                <c:pt idx="41">
                  <c:v>26.015547993659975</c:v>
                </c:pt>
                <c:pt idx="42">
                  <c:v>25.624397564888</c:v>
                </c:pt>
                <c:pt idx="43">
                  <c:v>24.314254195213316</c:v>
                </c:pt>
                <c:pt idx="44">
                  <c:v>24.748908045768736</c:v>
                </c:pt>
                <c:pt idx="45">
                  <c:v>25.440506241798399</c:v>
                </c:pt>
                <c:pt idx="46">
                  <c:v>26.028923356056211</c:v>
                </c:pt>
                <c:pt idx="47">
                  <c:v>25.756757990837098</c:v>
                </c:pt>
                <c:pt idx="48">
                  <c:v>25.561474257469175</c:v>
                </c:pt>
                <c:pt idx="49">
                  <c:v>24.585009442329408</c:v>
                </c:pt>
                <c:pt idx="50">
                  <c:v>24.723551686286925</c:v>
                </c:pt>
                <c:pt idx="51">
                  <c:v>24.859574164390565</c:v>
                </c:pt>
                <c:pt idx="52">
                  <c:v>24.532290133476259</c:v>
                </c:pt>
                <c:pt idx="53">
                  <c:v>25.637887734413148</c:v>
                </c:pt>
                <c:pt idx="54">
                  <c:v>25.458407982826234</c:v>
                </c:pt>
                <c:pt idx="55">
                  <c:v>26.351684435844422</c:v>
                </c:pt>
                <c:pt idx="56">
                  <c:v>26.57040010738373</c:v>
                </c:pt>
                <c:pt idx="57">
                  <c:v>26.679975712776187</c:v>
                </c:pt>
                <c:pt idx="58">
                  <c:v>27.046495663642887</c:v>
                </c:pt>
                <c:pt idx="59">
                  <c:v>28.845897246360781</c:v>
                </c:pt>
                <c:pt idx="60">
                  <c:v>28.190243174552922</c:v>
                </c:pt>
                <c:pt idx="61">
                  <c:v>27.489818482398988</c:v>
                </c:pt>
                <c:pt idx="62">
                  <c:v>28.402338459014892</c:v>
                </c:pt>
                <c:pt idx="63">
                  <c:v>28.533677030563354</c:v>
                </c:pt>
                <c:pt idx="64">
                  <c:v>28.4180640001297</c:v>
                </c:pt>
                <c:pt idx="65">
                  <c:v>28.199269564628601</c:v>
                </c:pt>
                <c:pt idx="66">
                  <c:v>28.301789243698121</c:v>
                </c:pt>
                <c:pt idx="67">
                  <c:v>27.797231246948243</c:v>
                </c:pt>
                <c:pt idx="68">
                  <c:v>28.725555205345152</c:v>
                </c:pt>
                <c:pt idx="69">
                  <c:v>27.876823185920713</c:v>
                </c:pt>
                <c:pt idx="70">
                  <c:v>27.422847371101376</c:v>
                </c:pt>
                <c:pt idx="71">
                  <c:v>28.575856917381284</c:v>
                </c:pt>
                <c:pt idx="72">
                  <c:v>28.556368395805357</c:v>
                </c:pt>
                <c:pt idx="73">
                  <c:v>27.575636078834535</c:v>
                </c:pt>
                <c:pt idx="74">
                  <c:v>28.519763695716858</c:v>
                </c:pt>
                <c:pt idx="75">
                  <c:v>30.038710230827331</c:v>
                </c:pt>
                <c:pt idx="76">
                  <c:v>30.458601111412047</c:v>
                </c:pt>
                <c:pt idx="77">
                  <c:v>28.577190548896791</c:v>
                </c:pt>
                <c:pt idx="78">
                  <c:v>29.124536190986635</c:v>
                </c:pt>
                <c:pt idx="79">
                  <c:v>29.610951605796814</c:v>
                </c:pt>
                <c:pt idx="80">
                  <c:v>29.814123548507691</c:v>
                </c:pt>
                <c:pt idx="81">
                  <c:v>29.590281175613406</c:v>
                </c:pt>
                <c:pt idx="82">
                  <c:v>29.189814661026002</c:v>
                </c:pt>
                <c:pt idx="83">
                  <c:v>29.862104351043705</c:v>
                </c:pt>
                <c:pt idx="84">
                  <c:v>30.785379725456234</c:v>
                </c:pt>
                <c:pt idx="85">
                  <c:v>30.927473694801332</c:v>
                </c:pt>
                <c:pt idx="86">
                  <c:v>30.150574723243707</c:v>
                </c:pt>
                <c:pt idx="87">
                  <c:v>30.626494669914248</c:v>
                </c:pt>
                <c:pt idx="88">
                  <c:v>30.739769423484798</c:v>
                </c:pt>
                <c:pt idx="89">
                  <c:v>31.607925808906558</c:v>
                </c:pt>
                <c:pt idx="90">
                  <c:v>31.196963826179502</c:v>
                </c:pt>
                <c:pt idx="91">
                  <c:v>30.603420010566715</c:v>
                </c:pt>
                <c:pt idx="92">
                  <c:v>31.262694466590879</c:v>
                </c:pt>
                <c:pt idx="93">
                  <c:v>31.861038695335392</c:v>
                </c:pt>
                <c:pt idx="94">
                  <c:v>32.35024285793304</c:v>
                </c:pt>
                <c:pt idx="95">
                  <c:v>33.054140511512763</c:v>
                </c:pt>
                <c:pt idx="96">
                  <c:v>32.405477383613587</c:v>
                </c:pt>
                <c:pt idx="97">
                  <c:v>32.505736903190609</c:v>
                </c:pt>
                <c:pt idx="98">
                  <c:v>31.824815340995787</c:v>
                </c:pt>
                <c:pt idx="99">
                  <c:v>32.396712697029116</c:v>
                </c:pt>
                <c:pt idx="100">
                  <c:v>31.869554398536682</c:v>
                </c:pt>
                <c:pt idx="101">
                  <c:v>31.233256033897398</c:v>
                </c:pt>
                <c:pt idx="102">
                  <c:v>31.278396887779238</c:v>
                </c:pt>
                <c:pt idx="103">
                  <c:v>32.258482087135313</c:v>
                </c:pt>
                <c:pt idx="104">
                  <c:v>32.091301793098452</c:v>
                </c:pt>
                <c:pt idx="105">
                  <c:v>32.18106584453583</c:v>
                </c:pt>
                <c:pt idx="106">
                  <c:v>31.489648814201356</c:v>
                </c:pt>
                <c:pt idx="107">
                  <c:v>30.975775054931642</c:v>
                </c:pt>
                <c:pt idx="108">
                  <c:v>31.534657176971436</c:v>
                </c:pt>
                <c:pt idx="109">
                  <c:v>33.028483644485469</c:v>
                </c:pt>
                <c:pt idx="110">
                  <c:v>33.063129353523259</c:v>
                </c:pt>
                <c:pt idx="111">
                  <c:v>33.168697386741634</c:v>
                </c:pt>
                <c:pt idx="112">
                  <c:v>33.097641924858095</c:v>
                </c:pt>
                <c:pt idx="113">
                  <c:v>34.279405381202693</c:v>
                </c:pt>
                <c:pt idx="114">
                  <c:v>34.536216912269595</c:v>
                </c:pt>
                <c:pt idx="115">
                  <c:v>35.727972788810725</c:v>
                </c:pt>
                <c:pt idx="116">
                  <c:v>36.456422156333929</c:v>
                </c:pt>
                <c:pt idx="117">
                  <c:v>37.680289044380189</c:v>
                </c:pt>
                <c:pt idx="118">
                  <c:v>37.625037564277655</c:v>
                </c:pt>
                <c:pt idx="119">
                  <c:v>37.964542288780208</c:v>
                </c:pt>
                <c:pt idx="120">
                  <c:v>38.560991358757022</c:v>
                </c:pt>
                <c:pt idx="121">
                  <c:v>39.726300362586976</c:v>
                </c:pt>
                <c:pt idx="122">
                  <c:v>40.217048584938048</c:v>
                </c:pt>
                <c:pt idx="123">
                  <c:v>41.462678439140319</c:v>
                </c:pt>
                <c:pt idx="124">
                  <c:v>41.603293654441835</c:v>
                </c:pt>
                <c:pt idx="125">
                  <c:v>41.958602360725401</c:v>
                </c:pt>
                <c:pt idx="126">
                  <c:v>40.536855412483213</c:v>
                </c:pt>
                <c:pt idx="127">
                  <c:v>40.367927382469176</c:v>
                </c:pt>
                <c:pt idx="128">
                  <c:v>40.376542623519896</c:v>
                </c:pt>
                <c:pt idx="129">
                  <c:v>40.281976459503177</c:v>
                </c:pt>
                <c:pt idx="130">
                  <c:v>40.0842292137146</c:v>
                </c:pt>
                <c:pt idx="131">
                  <c:v>40.730748365402221</c:v>
                </c:pt>
                <c:pt idx="132">
                  <c:v>41.200644345283507</c:v>
                </c:pt>
                <c:pt idx="133">
                  <c:v>40.57148434734345</c:v>
                </c:pt>
                <c:pt idx="134">
                  <c:v>40.331121569633488</c:v>
                </c:pt>
                <c:pt idx="135">
                  <c:v>41.703703137397767</c:v>
                </c:pt>
                <c:pt idx="136">
                  <c:v>42.157292087554929</c:v>
                </c:pt>
                <c:pt idx="137">
                  <c:v>42.068172807693486</c:v>
                </c:pt>
                <c:pt idx="138">
                  <c:v>42.55387276935577</c:v>
                </c:pt>
                <c:pt idx="139">
                  <c:v>42.936391325950623</c:v>
                </c:pt>
                <c:pt idx="140">
                  <c:v>43.575854228019715</c:v>
                </c:pt>
                <c:pt idx="141">
                  <c:v>44.106177063941963</c:v>
                </c:pt>
                <c:pt idx="142">
                  <c:v>45.455751300811762</c:v>
                </c:pt>
                <c:pt idx="143">
                  <c:v>45.388394987106331</c:v>
                </c:pt>
                <c:pt idx="144">
                  <c:v>46.387836216926573</c:v>
                </c:pt>
                <c:pt idx="145">
                  <c:v>47.64422146892548</c:v>
                </c:pt>
                <c:pt idx="146">
                  <c:v>49.655488352775571</c:v>
                </c:pt>
                <c:pt idx="147">
                  <c:v>49.090047329902653</c:v>
                </c:pt>
                <c:pt idx="148">
                  <c:v>49.459550975799559</c:v>
                </c:pt>
                <c:pt idx="149">
                  <c:v>49.047873216629029</c:v>
                </c:pt>
                <c:pt idx="150">
                  <c:v>47.717202516555787</c:v>
                </c:pt>
                <c:pt idx="151">
                  <c:v>48.311391750335694</c:v>
                </c:pt>
                <c:pt idx="152">
                  <c:v>49.480400225639343</c:v>
                </c:pt>
                <c:pt idx="153">
                  <c:v>49.794784882545471</c:v>
                </c:pt>
                <c:pt idx="154">
                  <c:v>50.180092186927794</c:v>
                </c:pt>
                <c:pt idx="155">
                  <c:v>50.642281123161318</c:v>
                </c:pt>
                <c:pt idx="156">
                  <c:v>49.64528897762299</c:v>
                </c:pt>
                <c:pt idx="157">
                  <c:v>49.265366604804996</c:v>
                </c:pt>
                <c:pt idx="158">
                  <c:v>49.878799038887024</c:v>
                </c:pt>
                <c:pt idx="159">
                  <c:v>49.350925610542298</c:v>
                </c:pt>
                <c:pt idx="160">
                  <c:v>50.435996204376224</c:v>
                </c:pt>
                <c:pt idx="161">
                  <c:v>50.235989122390741</c:v>
                </c:pt>
                <c:pt idx="162">
                  <c:v>51.288801281929018</c:v>
                </c:pt>
                <c:pt idx="163">
                  <c:v>51.984926909446713</c:v>
                </c:pt>
                <c:pt idx="164">
                  <c:v>52.254038221359259</c:v>
                </c:pt>
                <c:pt idx="165">
                  <c:v>52.419968128204353</c:v>
                </c:pt>
                <c:pt idx="166">
                  <c:v>53.520842703819284</c:v>
                </c:pt>
                <c:pt idx="167">
                  <c:v>52.844661301612852</c:v>
                </c:pt>
                <c:pt idx="168">
                  <c:v>52.801709279060361</c:v>
                </c:pt>
                <c:pt idx="169">
                  <c:v>54.371701601982117</c:v>
                </c:pt>
                <c:pt idx="170">
                  <c:v>54.482513166427609</c:v>
                </c:pt>
                <c:pt idx="171">
                  <c:v>54.346372482299806</c:v>
                </c:pt>
                <c:pt idx="172">
                  <c:v>55.029482875823973</c:v>
                </c:pt>
                <c:pt idx="173">
                  <c:v>55.291537614822388</c:v>
                </c:pt>
                <c:pt idx="174">
                  <c:v>55.444452287673954</c:v>
                </c:pt>
                <c:pt idx="175">
                  <c:v>57.030248592376708</c:v>
                </c:pt>
                <c:pt idx="176">
                  <c:v>58.014926528930665</c:v>
                </c:pt>
                <c:pt idx="177">
                  <c:v>58.218423383712768</c:v>
                </c:pt>
                <c:pt idx="178">
                  <c:v>58.599463186264039</c:v>
                </c:pt>
                <c:pt idx="179">
                  <c:v>59.237447334289556</c:v>
                </c:pt>
                <c:pt idx="180">
                  <c:v>58.734124973297121</c:v>
                </c:pt>
                <c:pt idx="181">
                  <c:v>58.979725259780885</c:v>
                </c:pt>
                <c:pt idx="182">
                  <c:v>60.658207178115845</c:v>
                </c:pt>
                <c:pt idx="183">
                  <c:v>61.121940174102789</c:v>
                </c:pt>
                <c:pt idx="184">
                  <c:v>59.220002281188968</c:v>
                </c:pt>
                <c:pt idx="185">
                  <c:v>59.926883306503299</c:v>
                </c:pt>
                <c:pt idx="186">
                  <c:v>59.534709323883064</c:v>
                </c:pt>
                <c:pt idx="187">
                  <c:v>59.219416326522833</c:v>
                </c:pt>
                <c:pt idx="188">
                  <c:v>58.901603563308718</c:v>
                </c:pt>
                <c:pt idx="189">
                  <c:v>58.798484291076662</c:v>
                </c:pt>
                <c:pt idx="190">
                  <c:v>58.95230936431885</c:v>
                </c:pt>
                <c:pt idx="191">
                  <c:v>59.674994371414186</c:v>
                </c:pt>
                <c:pt idx="192">
                  <c:v>60.156686437606808</c:v>
                </c:pt>
                <c:pt idx="193">
                  <c:v>61.637692295074459</c:v>
                </c:pt>
                <c:pt idx="194">
                  <c:v>62.331558086395262</c:v>
                </c:pt>
                <c:pt idx="195">
                  <c:v>63.102305509567259</c:v>
                </c:pt>
                <c:pt idx="196">
                  <c:v>63.271934564590453</c:v>
                </c:pt>
                <c:pt idx="197">
                  <c:v>63.698507965087892</c:v>
                </c:pt>
                <c:pt idx="198">
                  <c:v>64.513878585815434</c:v>
                </c:pt>
                <c:pt idx="199">
                  <c:v>65.332688425064092</c:v>
                </c:pt>
                <c:pt idx="200">
                  <c:v>65.910505970001225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val>
            <c:numRef>
              <c:f>Лист22!$G$17:$G$217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16.96661411857605</c:v>
                </c:pt>
                <c:pt idx="2">
                  <c:v>17.576542028427124</c:v>
                </c:pt>
                <c:pt idx="3">
                  <c:v>18.2483196182251</c:v>
                </c:pt>
                <c:pt idx="4">
                  <c:v>18.923536426544189</c:v>
                </c:pt>
                <c:pt idx="5">
                  <c:v>19.660602914810184</c:v>
                </c:pt>
                <c:pt idx="6">
                  <c:v>18.49896149635315</c:v>
                </c:pt>
                <c:pt idx="7">
                  <c:v>18.803379596710204</c:v>
                </c:pt>
                <c:pt idx="8">
                  <c:v>18.56509011363983</c:v>
                </c:pt>
                <c:pt idx="9">
                  <c:v>19.426775414466857</c:v>
                </c:pt>
                <c:pt idx="10">
                  <c:v>19.433837220191954</c:v>
                </c:pt>
                <c:pt idx="11">
                  <c:v>19.322685992240906</c:v>
                </c:pt>
                <c:pt idx="12">
                  <c:v>18.536973982810974</c:v>
                </c:pt>
                <c:pt idx="13">
                  <c:v>19.847111653327943</c:v>
                </c:pt>
                <c:pt idx="14">
                  <c:v>21.334792594909668</c:v>
                </c:pt>
                <c:pt idx="15">
                  <c:v>22.2122818775177</c:v>
                </c:pt>
                <c:pt idx="16">
                  <c:v>23.405126290321352</c:v>
                </c:pt>
                <c:pt idx="17">
                  <c:v>23.74334688472748</c:v>
                </c:pt>
                <c:pt idx="18">
                  <c:v>23.645479872703554</c:v>
                </c:pt>
                <c:pt idx="19">
                  <c:v>23.624494492530822</c:v>
                </c:pt>
                <c:pt idx="20">
                  <c:v>23.589712796211241</c:v>
                </c:pt>
                <c:pt idx="21">
                  <c:v>23.240495745658873</c:v>
                </c:pt>
                <c:pt idx="22">
                  <c:v>23.466097613334654</c:v>
                </c:pt>
                <c:pt idx="23">
                  <c:v>23.222433987617492</c:v>
                </c:pt>
                <c:pt idx="24">
                  <c:v>23.235714707374573</c:v>
                </c:pt>
                <c:pt idx="25">
                  <c:v>22.64787705898285</c:v>
                </c:pt>
                <c:pt idx="26">
                  <c:v>22.375394217491149</c:v>
                </c:pt>
                <c:pt idx="27">
                  <c:v>22.677730294227601</c:v>
                </c:pt>
                <c:pt idx="28">
                  <c:v>22.559011039733889</c:v>
                </c:pt>
                <c:pt idx="29">
                  <c:v>22.337110380172732</c:v>
                </c:pt>
                <c:pt idx="30">
                  <c:v>21.688195081710816</c:v>
                </c:pt>
                <c:pt idx="31">
                  <c:v>21.296224128723146</c:v>
                </c:pt>
                <c:pt idx="32">
                  <c:v>20.865441539764404</c:v>
                </c:pt>
                <c:pt idx="33">
                  <c:v>20.007644311904908</c:v>
                </c:pt>
                <c:pt idx="34">
                  <c:v>19.724666002273558</c:v>
                </c:pt>
                <c:pt idx="35">
                  <c:v>19.878694751739502</c:v>
                </c:pt>
                <c:pt idx="36">
                  <c:v>20.846015917778015</c:v>
                </c:pt>
                <c:pt idx="37">
                  <c:v>22.748281105995179</c:v>
                </c:pt>
                <c:pt idx="38">
                  <c:v>22.51336521244049</c:v>
                </c:pt>
                <c:pt idx="39">
                  <c:v>23.711330950737</c:v>
                </c:pt>
                <c:pt idx="40">
                  <c:v>24.302219659805299</c:v>
                </c:pt>
                <c:pt idx="41">
                  <c:v>25.214421836853028</c:v>
                </c:pt>
                <c:pt idx="42">
                  <c:v>25.207631072998044</c:v>
                </c:pt>
                <c:pt idx="43">
                  <c:v>26.129825670242308</c:v>
                </c:pt>
                <c:pt idx="44">
                  <c:v>25.910713758468628</c:v>
                </c:pt>
                <c:pt idx="45">
                  <c:v>27.124483478546143</c:v>
                </c:pt>
                <c:pt idx="46">
                  <c:v>27.47767071914673</c:v>
                </c:pt>
                <c:pt idx="47">
                  <c:v>27.547614164352417</c:v>
                </c:pt>
                <c:pt idx="48">
                  <c:v>27.19650195503235</c:v>
                </c:pt>
                <c:pt idx="49">
                  <c:v>28.098208663940429</c:v>
                </c:pt>
                <c:pt idx="50">
                  <c:v>27.894900733947754</c:v>
                </c:pt>
                <c:pt idx="51">
                  <c:v>28.870969308853148</c:v>
                </c:pt>
                <c:pt idx="52">
                  <c:v>28.069982229232789</c:v>
                </c:pt>
                <c:pt idx="53">
                  <c:v>28.833729656219482</c:v>
                </c:pt>
                <c:pt idx="54">
                  <c:v>27.820421428680422</c:v>
                </c:pt>
                <c:pt idx="55">
                  <c:v>28.05993211936951</c:v>
                </c:pt>
                <c:pt idx="56">
                  <c:v>28.058449869155886</c:v>
                </c:pt>
                <c:pt idx="57">
                  <c:v>27.694323072433473</c:v>
                </c:pt>
                <c:pt idx="58">
                  <c:v>27.905014547348024</c:v>
                </c:pt>
                <c:pt idx="59">
                  <c:v>28.192587654113773</c:v>
                </c:pt>
                <c:pt idx="60">
                  <c:v>27.873083408355715</c:v>
                </c:pt>
                <c:pt idx="61">
                  <c:v>28.4885235080719</c:v>
                </c:pt>
                <c:pt idx="62">
                  <c:v>27.211214685440062</c:v>
                </c:pt>
                <c:pt idx="63">
                  <c:v>28.89689122390747</c:v>
                </c:pt>
                <c:pt idx="64">
                  <c:v>29.663575144767762</c:v>
                </c:pt>
                <c:pt idx="65">
                  <c:v>30.825014946937561</c:v>
                </c:pt>
                <c:pt idx="66">
                  <c:v>30.527273667335511</c:v>
                </c:pt>
                <c:pt idx="67">
                  <c:v>31.222887194633486</c:v>
                </c:pt>
                <c:pt idx="68">
                  <c:v>31.4974450674057</c:v>
                </c:pt>
                <c:pt idx="69">
                  <c:v>30.312821858406064</c:v>
                </c:pt>
                <c:pt idx="70">
                  <c:v>30.872996192932128</c:v>
                </c:pt>
                <c:pt idx="71">
                  <c:v>30.694239976882933</c:v>
                </c:pt>
                <c:pt idx="72">
                  <c:v>30.656734838485718</c:v>
                </c:pt>
                <c:pt idx="73">
                  <c:v>30.965558811187744</c:v>
                </c:pt>
                <c:pt idx="74">
                  <c:v>32.029264739036563</c:v>
                </c:pt>
                <c:pt idx="75">
                  <c:v>32.131726548194884</c:v>
                </c:pt>
                <c:pt idx="76">
                  <c:v>32.231668591499329</c:v>
                </c:pt>
                <c:pt idx="77">
                  <c:v>32.228429553031923</c:v>
                </c:pt>
                <c:pt idx="78">
                  <c:v>31.306197573661805</c:v>
                </c:pt>
                <c:pt idx="79">
                  <c:v>30.958784512519838</c:v>
                </c:pt>
                <c:pt idx="80">
                  <c:v>31.858231708526613</c:v>
                </c:pt>
                <c:pt idx="81">
                  <c:v>32.156560213088994</c:v>
                </c:pt>
                <c:pt idx="82">
                  <c:v>32.278265222549443</c:v>
                </c:pt>
                <c:pt idx="83">
                  <c:v>32.470892879486087</c:v>
                </c:pt>
                <c:pt idx="84">
                  <c:v>31.882339454650875</c:v>
                </c:pt>
                <c:pt idx="85">
                  <c:v>31.232856449127201</c:v>
                </c:pt>
                <c:pt idx="86">
                  <c:v>31.158191715240473</c:v>
                </c:pt>
                <c:pt idx="87">
                  <c:v>31.038756361007692</c:v>
                </c:pt>
                <c:pt idx="88">
                  <c:v>32.532265675544735</c:v>
                </c:pt>
                <c:pt idx="89">
                  <c:v>32.746656298637397</c:v>
                </c:pt>
                <c:pt idx="90">
                  <c:v>34.207907178878784</c:v>
                </c:pt>
                <c:pt idx="91">
                  <c:v>33.531976654052741</c:v>
                </c:pt>
                <c:pt idx="92">
                  <c:v>32.8594853477478</c:v>
                </c:pt>
                <c:pt idx="93">
                  <c:v>33.433853975296024</c:v>
                </c:pt>
                <c:pt idx="94">
                  <c:v>34.265167271614075</c:v>
                </c:pt>
                <c:pt idx="95">
                  <c:v>33.997424590110782</c:v>
                </c:pt>
                <c:pt idx="96">
                  <c:v>33.266375399589535</c:v>
                </c:pt>
                <c:pt idx="97">
                  <c:v>33.888806443214413</c:v>
                </c:pt>
                <c:pt idx="98">
                  <c:v>33.052056405067447</c:v>
                </c:pt>
                <c:pt idx="99">
                  <c:v>33.33031342601776</c:v>
                </c:pt>
                <c:pt idx="100">
                  <c:v>33.319367667198179</c:v>
                </c:pt>
                <c:pt idx="101">
                  <c:v>32.887366253852846</c:v>
                </c:pt>
                <c:pt idx="102">
                  <c:v>32.098678955078128</c:v>
                </c:pt>
                <c:pt idx="103">
                  <c:v>33.414913980484009</c:v>
                </c:pt>
                <c:pt idx="104">
                  <c:v>34.130030637741086</c:v>
                </c:pt>
                <c:pt idx="105">
                  <c:v>34.063966213226323</c:v>
                </c:pt>
                <c:pt idx="106">
                  <c:v>33.756909171104432</c:v>
                </c:pt>
                <c:pt idx="107">
                  <c:v>34.125332039833069</c:v>
                </c:pt>
                <c:pt idx="108">
                  <c:v>34.030448399543765</c:v>
                </c:pt>
                <c:pt idx="109">
                  <c:v>34.012446391105648</c:v>
                </c:pt>
                <c:pt idx="110">
                  <c:v>35.421367353439337</c:v>
                </c:pt>
                <c:pt idx="111">
                  <c:v>34.513044197082515</c:v>
                </c:pt>
                <c:pt idx="112">
                  <c:v>35.642160582542424</c:v>
                </c:pt>
                <c:pt idx="113">
                  <c:v>36.662136578559874</c:v>
                </c:pt>
                <c:pt idx="114">
                  <c:v>36.58305724334717</c:v>
                </c:pt>
                <c:pt idx="115">
                  <c:v>36.580859216690058</c:v>
                </c:pt>
                <c:pt idx="116">
                  <c:v>37.513605858802798</c:v>
                </c:pt>
                <c:pt idx="117">
                  <c:v>37.72358155727386</c:v>
                </c:pt>
                <c:pt idx="118">
                  <c:v>38.190501924514777</c:v>
                </c:pt>
                <c:pt idx="119">
                  <c:v>37.198240886688232</c:v>
                </c:pt>
                <c:pt idx="120">
                  <c:v>37.31502792358399</c:v>
                </c:pt>
                <c:pt idx="121">
                  <c:v>37.328633878707883</c:v>
                </c:pt>
                <c:pt idx="122">
                  <c:v>38.341553948402407</c:v>
                </c:pt>
                <c:pt idx="123">
                  <c:v>38.747396342277526</c:v>
                </c:pt>
                <c:pt idx="124">
                  <c:v>39.23012069129944</c:v>
                </c:pt>
                <c:pt idx="125">
                  <c:v>39.969789062499999</c:v>
                </c:pt>
                <c:pt idx="126">
                  <c:v>40.426213638305661</c:v>
                </c:pt>
                <c:pt idx="127">
                  <c:v>40.975462198257446</c:v>
                </c:pt>
                <c:pt idx="128">
                  <c:v>41.961718140602116</c:v>
                </c:pt>
                <c:pt idx="129">
                  <c:v>41.986729964256291</c:v>
                </c:pt>
                <c:pt idx="130">
                  <c:v>41.224601721763612</c:v>
                </c:pt>
                <c:pt idx="131">
                  <c:v>41.037292397499087</c:v>
                </c:pt>
                <c:pt idx="132">
                  <c:v>40.853422291755678</c:v>
                </c:pt>
                <c:pt idx="133">
                  <c:v>40.560412119865418</c:v>
                </c:pt>
                <c:pt idx="134">
                  <c:v>39.984158152580264</c:v>
                </c:pt>
                <c:pt idx="135">
                  <c:v>39.346973958015447</c:v>
                </c:pt>
                <c:pt idx="136">
                  <c:v>39.104545968055717</c:v>
                </c:pt>
                <c:pt idx="137">
                  <c:v>39.537598212242131</c:v>
                </c:pt>
                <c:pt idx="138">
                  <c:v>40.725532411575315</c:v>
                </c:pt>
                <c:pt idx="139">
                  <c:v>40.274222492218023</c:v>
                </c:pt>
                <c:pt idx="140">
                  <c:v>39.395897933959958</c:v>
                </c:pt>
                <c:pt idx="141">
                  <c:v>39.092392293930061</c:v>
                </c:pt>
                <c:pt idx="142">
                  <c:v>39.650388909339902</c:v>
                </c:pt>
                <c:pt idx="143">
                  <c:v>40.099245135307314</c:v>
                </c:pt>
                <c:pt idx="144">
                  <c:v>41.122920602798459</c:v>
                </c:pt>
                <c:pt idx="145">
                  <c:v>40.867477378845223</c:v>
                </c:pt>
                <c:pt idx="146">
                  <c:v>42.044916110038756</c:v>
                </c:pt>
                <c:pt idx="147">
                  <c:v>42.615277165412905</c:v>
                </c:pt>
                <c:pt idx="148">
                  <c:v>42.828952335357663</c:v>
                </c:pt>
                <c:pt idx="149">
                  <c:v>42.98169695472717</c:v>
                </c:pt>
                <c:pt idx="150">
                  <c:v>43.703301831245419</c:v>
                </c:pt>
                <c:pt idx="151">
                  <c:v>43.961599875450133</c:v>
                </c:pt>
                <c:pt idx="152">
                  <c:v>44.901337138175968</c:v>
                </c:pt>
                <c:pt idx="153">
                  <c:v>45.233997048377994</c:v>
                </c:pt>
                <c:pt idx="154">
                  <c:v>45.463475876808168</c:v>
                </c:pt>
                <c:pt idx="155">
                  <c:v>44.911773623466495</c:v>
                </c:pt>
                <c:pt idx="156">
                  <c:v>45.973016038894656</c:v>
                </c:pt>
                <c:pt idx="157">
                  <c:v>45.993612937927246</c:v>
                </c:pt>
                <c:pt idx="158">
                  <c:v>46.271154505729676</c:v>
                </c:pt>
                <c:pt idx="159">
                  <c:v>45.449640095710755</c:v>
                </c:pt>
                <c:pt idx="160">
                  <c:v>45.51486019229889</c:v>
                </c:pt>
                <c:pt idx="161">
                  <c:v>44.481024634361262</c:v>
                </c:pt>
                <c:pt idx="162">
                  <c:v>44.446502867698669</c:v>
                </c:pt>
                <c:pt idx="163">
                  <c:v>44.165029175758356</c:v>
                </c:pt>
                <c:pt idx="164">
                  <c:v>43.600311688423162</c:v>
                </c:pt>
                <c:pt idx="165">
                  <c:v>43.292538546562199</c:v>
                </c:pt>
                <c:pt idx="166">
                  <c:v>44.237584322929386</c:v>
                </c:pt>
                <c:pt idx="167">
                  <c:v>45.00004761981964</c:v>
                </c:pt>
                <c:pt idx="168">
                  <c:v>45.161392548561096</c:v>
                </c:pt>
                <c:pt idx="169">
                  <c:v>44.541556395530698</c:v>
                </c:pt>
                <c:pt idx="170">
                  <c:v>45.03076864051819</c:v>
                </c:pt>
                <c:pt idx="171">
                  <c:v>44.420924907684324</c:v>
                </c:pt>
                <c:pt idx="172">
                  <c:v>44.450269538879397</c:v>
                </c:pt>
                <c:pt idx="173">
                  <c:v>45.228536817550662</c:v>
                </c:pt>
                <c:pt idx="174">
                  <c:v>46.083686051368716</c:v>
                </c:pt>
                <c:pt idx="175">
                  <c:v>47.333591166496277</c:v>
                </c:pt>
                <c:pt idx="176">
                  <c:v>46.806440627098084</c:v>
                </c:pt>
                <c:pt idx="177">
                  <c:v>46.848150021553039</c:v>
                </c:pt>
                <c:pt idx="178">
                  <c:v>46.215298634529113</c:v>
                </c:pt>
                <c:pt idx="179">
                  <c:v>45.659328879356387</c:v>
                </c:pt>
                <c:pt idx="180">
                  <c:v>46.127688558578491</c:v>
                </c:pt>
                <c:pt idx="181">
                  <c:v>47.488741405487062</c:v>
                </c:pt>
                <c:pt idx="182">
                  <c:v>48.428738597869874</c:v>
                </c:pt>
                <c:pt idx="183">
                  <c:v>48.328090597152709</c:v>
                </c:pt>
                <c:pt idx="184">
                  <c:v>47.986449655532837</c:v>
                </c:pt>
                <c:pt idx="185">
                  <c:v>47.541627632141115</c:v>
                </c:pt>
                <c:pt idx="186">
                  <c:v>47.671624526977538</c:v>
                </c:pt>
                <c:pt idx="187">
                  <c:v>48.550544069290162</c:v>
                </c:pt>
                <c:pt idx="188">
                  <c:v>48.574840439796453</c:v>
                </c:pt>
                <c:pt idx="189">
                  <c:v>48.178080832481385</c:v>
                </c:pt>
                <c:pt idx="190">
                  <c:v>48.170118445396426</c:v>
                </c:pt>
                <c:pt idx="191">
                  <c:v>48.419100403785713</c:v>
                </c:pt>
                <c:pt idx="192">
                  <c:v>49.529584617614745</c:v>
                </c:pt>
                <c:pt idx="193">
                  <c:v>50.350865728378295</c:v>
                </c:pt>
                <c:pt idx="194">
                  <c:v>49.712965757369993</c:v>
                </c:pt>
                <c:pt idx="195">
                  <c:v>51.683884704589843</c:v>
                </c:pt>
                <c:pt idx="196">
                  <c:v>51.877747997283933</c:v>
                </c:pt>
                <c:pt idx="197">
                  <c:v>50.352966096878049</c:v>
                </c:pt>
                <c:pt idx="198">
                  <c:v>50.578940401077269</c:v>
                </c:pt>
                <c:pt idx="199">
                  <c:v>50.743984477996825</c:v>
                </c:pt>
                <c:pt idx="200">
                  <c:v>50.619826098442076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val>
            <c:numRef>
              <c:f>Лист22!$H$17:$H$217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16.810785642623902</c:v>
                </c:pt>
                <c:pt idx="2">
                  <c:v>15.82948367881775</c:v>
                </c:pt>
                <c:pt idx="3">
                  <c:v>15.667432792663575</c:v>
                </c:pt>
                <c:pt idx="4">
                  <c:v>15.249357013702394</c:v>
                </c:pt>
                <c:pt idx="5">
                  <c:v>16.508595026016238</c:v>
                </c:pt>
                <c:pt idx="6">
                  <c:v>15.65787085914612</c:v>
                </c:pt>
                <c:pt idx="7">
                  <c:v>15.122501499176025</c:v>
                </c:pt>
                <c:pt idx="8">
                  <c:v>16.264446253776548</c:v>
                </c:pt>
                <c:pt idx="9">
                  <c:v>16.970303078651426</c:v>
                </c:pt>
                <c:pt idx="10">
                  <c:v>16.821536408424375</c:v>
                </c:pt>
                <c:pt idx="11">
                  <c:v>17.592682131767273</c:v>
                </c:pt>
                <c:pt idx="12">
                  <c:v>18.679182985305786</c:v>
                </c:pt>
                <c:pt idx="13">
                  <c:v>18.519743034362794</c:v>
                </c:pt>
                <c:pt idx="14">
                  <c:v>17.997657890319825</c:v>
                </c:pt>
                <c:pt idx="15">
                  <c:v>17.177296998977663</c:v>
                </c:pt>
                <c:pt idx="16">
                  <c:v>17.03837564945221</c:v>
                </c:pt>
                <c:pt idx="17">
                  <c:v>17.236710120201113</c:v>
                </c:pt>
                <c:pt idx="18">
                  <c:v>17.756358382225038</c:v>
                </c:pt>
                <c:pt idx="19">
                  <c:v>17.488866578102112</c:v>
                </c:pt>
                <c:pt idx="20">
                  <c:v>16.546813992500304</c:v>
                </c:pt>
                <c:pt idx="21">
                  <c:v>17.535580325126645</c:v>
                </c:pt>
                <c:pt idx="22">
                  <c:v>17.419332018852234</c:v>
                </c:pt>
                <c:pt idx="23">
                  <c:v>16.882028058052061</c:v>
                </c:pt>
                <c:pt idx="24">
                  <c:v>16.559417588233948</c:v>
                </c:pt>
                <c:pt idx="25">
                  <c:v>16.91228735256195</c:v>
                </c:pt>
                <c:pt idx="26">
                  <c:v>15.805976035118103</c:v>
                </c:pt>
                <c:pt idx="27">
                  <c:v>15.814672100067138</c:v>
                </c:pt>
                <c:pt idx="28">
                  <c:v>14.862124046325684</c:v>
                </c:pt>
                <c:pt idx="29">
                  <c:v>14.838561353683472</c:v>
                </c:pt>
                <c:pt idx="30">
                  <c:v>14.458313098907471</c:v>
                </c:pt>
                <c:pt idx="31">
                  <c:v>14.83294582939148</c:v>
                </c:pt>
                <c:pt idx="32">
                  <c:v>15.956501207351685</c:v>
                </c:pt>
                <c:pt idx="33">
                  <c:v>15.620875503540042</c:v>
                </c:pt>
                <c:pt idx="34">
                  <c:v>15.722256858825682</c:v>
                </c:pt>
                <c:pt idx="35">
                  <c:v>16.499118448257445</c:v>
                </c:pt>
                <c:pt idx="36">
                  <c:v>16.812673528671262</c:v>
                </c:pt>
                <c:pt idx="37">
                  <c:v>17.203110240936279</c:v>
                </c:pt>
                <c:pt idx="38">
                  <c:v>17.670428585052491</c:v>
                </c:pt>
                <c:pt idx="39">
                  <c:v>16.492544149398803</c:v>
                </c:pt>
                <c:pt idx="40">
                  <c:v>16.927604059219362</c:v>
                </c:pt>
                <c:pt idx="41">
                  <c:v>17.683977760314942</c:v>
                </c:pt>
                <c:pt idx="42">
                  <c:v>18.013336822509764</c:v>
                </c:pt>
                <c:pt idx="43">
                  <c:v>18.419577516555783</c:v>
                </c:pt>
                <c:pt idx="44">
                  <c:v>19.76076287937164</c:v>
                </c:pt>
                <c:pt idx="45">
                  <c:v>21.99464140987396</c:v>
                </c:pt>
                <c:pt idx="46">
                  <c:v>21.514000174522398</c:v>
                </c:pt>
                <c:pt idx="47">
                  <c:v>20.930177857398988</c:v>
                </c:pt>
                <c:pt idx="48">
                  <c:v>20.783362599372865</c:v>
                </c:pt>
                <c:pt idx="49">
                  <c:v>21.205407275199889</c:v>
                </c:pt>
                <c:pt idx="50">
                  <c:v>21.524271192550657</c:v>
                </c:pt>
                <c:pt idx="51">
                  <c:v>21.666511291503905</c:v>
                </c:pt>
                <c:pt idx="52">
                  <c:v>21.201674037933351</c:v>
                </c:pt>
                <c:pt idx="53">
                  <c:v>22.349781129837037</c:v>
                </c:pt>
                <c:pt idx="54">
                  <c:v>23.214644749641419</c:v>
                </c:pt>
                <c:pt idx="55">
                  <c:v>24.076988280296327</c:v>
                </c:pt>
                <c:pt idx="56">
                  <c:v>24.698338870048524</c:v>
                </c:pt>
                <c:pt idx="57">
                  <c:v>25.036445664405825</c:v>
                </c:pt>
                <c:pt idx="58">
                  <c:v>24.593371376991275</c:v>
                </c:pt>
                <c:pt idx="59">
                  <c:v>23.363157023429871</c:v>
                </c:pt>
                <c:pt idx="60">
                  <c:v>23.492381888389591</c:v>
                </c:pt>
                <c:pt idx="61">
                  <c:v>21.484425994873046</c:v>
                </c:pt>
                <c:pt idx="62">
                  <c:v>21.221266998291014</c:v>
                </c:pt>
                <c:pt idx="63">
                  <c:v>20.89717777442932</c:v>
                </c:pt>
                <c:pt idx="64">
                  <c:v>20.967844755172727</c:v>
                </c:pt>
                <c:pt idx="65">
                  <c:v>21.713991970062256</c:v>
                </c:pt>
                <c:pt idx="66">
                  <c:v>23.21502081680298</c:v>
                </c:pt>
                <c:pt idx="67">
                  <c:v>23.076805868148803</c:v>
                </c:pt>
                <c:pt idx="68">
                  <c:v>24.551535588264464</c:v>
                </c:pt>
                <c:pt idx="69">
                  <c:v>24.656468668937681</c:v>
                </c:pt>
                <c:pt idx="70">
                  <c:v>25.876409132003783</c:v>
                </c:pt>
                <c:pt idx="71">
                  <c:v>24.705663063049315</c:v>
                </c:pt>
                <c:pt idx="72">
                  <c:v>26.137777251243591</c:v>
                </c:pt>
                <c:pt idx="73">
                  <c:v>26.290772747993469</c:v>
                </c:pt>
                <c:pt idx="74">
                  <c:v>27.876649876594541</c:v>
                </c:pt>
                <c:pt idx="75">
                  <c:v>28.861408637046814</c:v>
                </c:pt>
                <c:pt idx="76">
                  <c:v>28.12752220439911</c:v>
                </c:pt>
                <c:pt idx="77">
                  <c:v>28.688705544471741</c:v>
                </c:pt>
                <c:pt idx="78">
                  <c:v>28.468707802772521</c:v>
                </c:pt>
                <c:pt idx="79">
                  <c:v>28.457444567680358</c:v>
                </c:pt>
                <c:pt idx="80">
                  <c:v>28.025125678062441</c:v>
                </c:pt>
                <c:pt idx="81">
                  <c:v>27.416183293342591</c:v>
                </c:pt>
                <c:pt idx="82">
                  <c:v>28.054101165771485</c:v>
                </c:pt>
                <c:pt idx="83">
                  <c:v>26.554837633132937</c:v>
                </c:pt>
                <c:pt idx="84">
                  <c:v>27.346518769264215</c:v>
                </c:pt>
                <c:pt idx="85">
                  <c:v>26.679018177032475</c:v>
                </c:pt>
                <c:pt idx="86">
                  <c:v>27.364998465538022</c:v>
                </c:pt>
                <c:pt idx="87">
                  <c:v>26.273923099517823</c:v>
                </c:pt>
                <c:pt idx="88">
                  <c:v>26.075540901184077</c:v>
                </c:pt>
                <c:pt idx="89">
                  <c:v>25.450144063949587</c:v>
                </c:pt>
                <c:pt idx="90">
                  <c:v>26.077566144943233</c:v>
                </c:pt>
                <c:pt idx="91">
                  <c:v>26.210490158081058</c:v>
                </c:pt>
                <c:pt idx="92">
                  <c:v>26.054211391448973</c:v>
                </c:pt>
                <c:pt idx="93">
                  <c:v>26.154876970291141</c:v>
                </c:pt>
                <c:pt idx="94">
                  <c:v>26.830361467361449</c:v>
                </c:pt>
                <c:pt idx="95">
                  <c:v>27.582727596282965</c:v>
                </c:pt>
                <c:pt idx="96">
                  <c:v>28.152511245727538</c:v>
                </c:pt>
                <c:pt idx="97">
                  <c:v>27.941113813400268</c:v>
                </c:pt>
                <c:pt idx="98">
                  <c:v>28.166724086761473</c:v>
                </c:pt>
                <c:pt idx="99">
                  <c:v>27.965319074630735</c:v>
                </c:pt>
                <c:pt idx="100">
                  <c:v>29.334608200073241</c:v>
                </c:pt>
                <c:pt idx="101">
                  <c:v>29.849273183822632</c:v>
                </c:pt>
                <c:pt idx="102">
                  <c:v>31.11286113834381</c:v>
                </c:pt>
                <c:pt idx="103">
                  <c:v>32.093204974174498</c:v>
                </c:pt>
                <c:pt idx="104">
                  <c:v>31.974493155479433</c:v>
                </c:pt>
                <c:pt idx="105">
                  <c:v>33.108600255012512</c:v>
                </c:pt>
                <c:pt idx="106">
                  <c:v>32.884187911987304</c:v>
                </c:pt>
                <c:pt idx="107">
                  <c:v>32.058656877517706</c:v>
                </c:pt>
                <c:pt idx="108">
                  <c:v>32.846070511817935</c:v>
                </c:pt>
                <c:pt idx="109">
                  <c:v>33.84221832942962</c:v>
                </c:pt>
                <c:pt idx="110">
                  <c:v>35.09531081581116</c:v>
                </c:pt>
                <c:pt idx="111">
                  <c:v>34.635716770172117</c:v>
                </c:pt>
                <c:pt idx="112">
                  <c:v>34.607170799255371</c:v>
                </c:pt>
                <c:pt idx="113">
                  <c:v>33.797443746566771</c:v>
                </c:pt>
                <c:pt idx="114">
                  <c:v>32.884535612106326</c:v>
                </c:pt>
                <c:pt idx="115">
                  <c:v>33.40450910949707</c:v>
                </c:pt>
                <c:pt idx="116">
                  <c:v>33.741900450706488</c:v>
                </c:pt>
                <c:pt idx="117">
                  <c:v>33.658235814094539</c:v>
                </c:pt>
                <c:pt idx="118">
                  <c:v>33.969327382087712</c:v>
                </c:pt>
                <c:pt idx="119">
                  <c:v>33.175403987884522</c:v>
                </c:pt>
                <c:pt idx="120">
                  <c:v>32.818487976074223</c:v>
                </c:pt>
                <c:pt idx="121">
                  <c:v>33.280823041915895</c:v>
                </c:pt>
                <c:pt idx="122">
                  <c:v>34.237862438201901</c:v>
                </c:pt>
                <c:pt idx="123">
                  <c:v>33.735720106124873</c:v>
                </c:pt>
                <c:pt idx="124">
                  <c:v>34.846522442817687</c:v>
                </c:pt>
                <c:pt idx="125">
                  <c:v>37.210143374443057</c:v>
                </c:pt>
                <c:pt idx="126">
                  <c:v>37.928561526298523</c:v>
                </c:pt>
                <c:pt idx="127">
                  <c:v>38.332544323921205</c:v>
                </c:pt>
                <c:pt idx="128">
                  <c:v>38.453283326148991</c:v>
                </c:pt>
                <c:pt idx="129">
                  <c:v>38.825007689476017</c:v>
                </c:pt>
                <c:pt idx="130">
                  <c:v>38.595613684654239</c:v>
                </c:pt>
                <c:pt idx="131">
                  <c:v>38.760975884437563</c:v>
                </c:pt>
                <c:pt idx="132">
                  <c:v>38.245818318367007</c:v>
                </c:pt>
                <c:pt idx="133">
                  <c:v>39.661479670524599</c:v>
                </c:pt>
                <c:pt idx="134">
                  <c:v>40.158148405075075</c:v>
                </c:pt>
                <c:pt idx="135">
                  <c:v>41.229635734558109</c:v>
                </c:pt>
                <c:pt idx="136">
                  <c:v>41.938477870941156</c:v>
                </c:pt>
                <c:pt idx="137">
                  <c:v>42.724201639175419</c:v>
                </c:pt>
                <c:pt idx="138">
                  <c:v>42.908807039260864</c:v>
                </c:pt>
                <c:pt idx="139">
                  <c:v>42.486335086822514</c:v>
                </c:pt>
                <c:pt idx="140">
                  <c:v>43.3166820526123</c:v>
                </c:pt>
                <c:pt idx="141">
                  <c:v>42.476593664169314</c:v>
                </c:pt>
                <c:pt idx="142">
                  <c:v>41.527365532875059</c:v>
                </c:pt>
                <c:pt idx="143">
                  <c:v>41.470830569267278</c:v>
                </c:pt>
                <c:pt idx="144">
                  <c:v>40.993239951133724</c:v>
                </c:pt>
                <c:pt idx="145">
                  <c:v>41.270530964851382</c:v>
                </c:pt>
                <c:pt idx="146">
                  <c:v>43.219176785469053</c:v>
                </c:pt>
                <c:pt idx="147">
                  <c:v>43.030641524314888</c:v>
                </c:pt>
                <c:pt idx="148">
                  <c:v>43.777050931930539</c:v>
                </c:pt>
                <c:pt idx="149">
                  <c:v>44.41431995010376</c:v>
                </c:pt>
                <c:pt idx="150">
                  <c:v>44.630533313751222</c:v>
                </c:pt>
                <c:pt idx="151">
                  <c:v>44.172185895919803</c:v>
                </c:pt>
                <c:pt idx="152">
                  <c:v>45.956572984695434</c:v>
                </c:pt>
                <c:pt idx="153">
                  <c:v>46.641904418945316</c:v>
                </c:pt>
                <c:pt idx="154">
                  <c:v>48.580054771423342</c:v>
                </c:pt>
                <c:pt idx="155">
                  <c:v>48.921212182998659</c:v>
                </c:pt>
                <c:pt idx="156">
                  <c:v>49.651167138099673</c:v>
                </c:pt>
                <c:pt idx="157">
                  <c:v>49.706560988426212</c:v>
                </c:pt>
                <c:pt idx="158">
                  <c:v>48.980773756980895</c:v>
                </c:pt>
                <c:pt idx="159">
                  <c:v>47.647909173011783</c:v>
                </c:pt>
                <c:pt idx="160">
                  <c:v>47.069926220893862</c:v>
                </c:pt>
                <c:pt idx="161">
                  <c:v>47.744762187004085</c:v>
                </c:pt>
                <c:pt idx="162">
                  <c:v>48.597141424179078</c:v>
                </c:pt>
                <c:pt idx="163">
                  <c:v>48.350464683532714</c:v>
                </c:pt>
                <c:pt idx="164">
                  <c:v>48.996481433868411</c:v>
                </c:pt>
                <c:pt idx="165">
                  <c:v>49.041379816055304</c:v>
                </c:pt>
                <c:pt idx="166">
                  <c:v>49.157200845718386</c:v>
                </c:pt>
                <c:pt idx="167">
                  <c:v>48.058272953033445</c:v>
                </c:pt>
                <c:pt idx="168">
                  <c:v>48.572289729118346</c:v>
                </c:pt>
                <c:pt idx="169">
                  <c:v>47.621166115760801</c:v>
                </c:pt>
                <c:pt idx="170">
                  <c:v>47.604986847877498</c:v>
                </c:pt>
                <c:pt idx="171">
                  <c:v>49.021689211845398</c:v>
                </c:pt>
                <c:pt idx="172">
                  <c:v>49.079871809959414</c:v>
                </c:pt>
                <c:pt idx="173">
                  <c:v>48.674747899055482</c:v>
                </c:pt>
                <c:pt idx="174">
                  <c:v>49.882568656921386</c:v>
                </c:pt>
                <c:pt idx="175">
                  <c:v>50.309208009719846</c:v>
                </c:pt>
                <c:pt idx="176">
                  <c:v>51.008734060287473</c:v>
                </c:pt>
                <c:pt idx="177">
                  <c:v>51.60507902908325</c:v>
                </c:pt>
                <c:pt idx="178">
                  <c:v>52.09824323940277</c:v>
                </c:pt>
                <c:pt idx="179">
                  <c:v>51.984329773902893</c:v>
                </c:pt>
                <c:pt idx="180">
                  <c:v>52.625298263549809</c:v>
                </c:pt>
                <c:pt idx="181">
                  <c:v>53.947705648422243</c:v>
                </c:pt>
                <c:pt idx="182">
                  <c:v>55.65891025352478</c:v>
                </c:pt>
                <c:pt idx="183">
                  <c:v>54.915059204101567</c:v>
                </c:pt>
                <c:pt idx="184">
                  <c:v>53.930215213775639</c:v>
                </c:pt>
                <c:pt idx="185">
                  <c:v>54.018127428054811</c:v>
                </c:pt>
                <c:pt idx="186">
                  <c:v>53.743394772529605</c:v>
                </c:pt>
                <c:pt idx="187">
                  <c:v>52.687480711936956</c:v>
                </c:pt>
                <c:pt idx="188">
                  <c:v>53.244510996818548</c:v>
                </c:pt>
                <c:pt idx="189">
                  <c:v>53.014401215553285</c:v>
                </c:pt>
                <c:pt idx="190">
                  <c:v>54.535047962188727</c:v>
                </c:pt>
                <c:pt idx="191">
                  <c:v>53.960764158248907</c:v>
                </c:pt>
                <c:pt idx="192">
                  <c:v>54.199772447586057</c:v>
                </c:pt>
                <c:pt idx="193">
                  <c:v>54.017725082397462</c:v>
                </c:pt>
                <c:pt idx="194">
                  <c:v>53.234559349060056</c:v>
                </c:pt>
                <c:pt idx="195">
                  <c:v>54.202149820327755</c:v>
                </c:pt>
                <c:pt idx="196">
                  <c:v>54.742725975990297</c:v>
                </c:pt>
                <c:pt idx="197">
                  <c:v>54.926615599632264</c:v>
                </c:pt>
                <c:pt idx="198">
                  <c:v>56.225512605667113</c:v>
                </c:pt>
                <c:pt idx="199">
                  <c:v>55.381269222259519</c:v>
                </c:pt>
                <c:pt idx="200">
                  <c:v>54.433844757080081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val>
            <c:numRef>
              <c:f>Лист22!$I$17:$I$217</c:f>
              <c:numCache>
                <c:formatCode>0.000</c:formatCode>
                <c:ptCount val="201"/>
                <c:pt idx="0" formatCode="General">
                  <c:v>16</c:v>
                </c:pt>
                <c:pt idx="1">
                  <c:v>16.485457166671754</c:v>
                </c:pt>
                <c:pt idx="2">
                  <c:v>16.534826726913451</c:v>
                </c:pt>
                <c:pt idx="3">
                  <c:v>17.085572792053224</c:v>
                </c:pt>
                <c:pt idx="4">
                  <c:v>17.698168537139892</c:v>
                </c:pt>
                <c:pt idx="5">
                  <c:v>17.990369943618777</c:v>
                </c:pt>
                <c:pt idx="6">
                  <c:v>17.672380014419556</c:v>
                </c:pt>
                <c:pt idx="7">
                  <c:v>17.987619464874268</c:v>
                </c:pt>
                <c:pt idx="8">
                  <c:v>18.046834345817565</c:v>
                </c:pt>
                <c:pt idx="9">
                  <c:v>17.92942540836334</c:v>
                </c:pt>
                <c:pt idx="10">
                  <c:v>18.551866150856018</c:v>
                </c:pt>
                <c:pt idx="11">
                  <c:v>18.817620684623719</c:v>
                </c:pt>
                <c:pt idx="12">
                  <c:v>19.080855775833129</c:v>
                </c:pt>
                <c:pt idx="13">
                  <c:v>18.727940223693849</c:v>
                </c:pt>
                <c:pt idx="14">
                  <c:v>19.734464213371279</c:v>
                </c:pt>
                <c:pt idx="15">
                  <c:v>19.902306736946105</c:v>
                </c:pt>
                <c:pt idx="16">
                  <c:v>19.353337624549866</c:v>
                </c:pt>
                <c:pt idx="17">
                  <c:v>19.226343619346618</c:v>
                </c:pt>
                <c:pt idx="18">
                  <c:v>18.736704421043399</c:v>
                </c:pt>
                <c:pt idx="19">
                  <c:v>18.006072281837461</c:v>
                </c:pt>
                <c:pt idx="20">
                  <c:v>18.094691543579099</c:v>
                </c:pt>
                <c:pt idx="21">
                  <c:v>17.756295843124388</c:v>
                </c:pt>
                <c:pt idx="22">
                  <c:v>18.670719384193418</c:v>
                </c:pt>
                <c:pt idx="23">
                  <c:v>18.306024233818054</c:v>
                </c:pt>
                <c:pt idx="24">
                  <c:v>18.018211038589477</c:v>
                </c:pt>
                <c:pt idx="25">
                  <c:v>18.723752326965332</c:v>
                </c:pt>
                <c:pt idx="26">
                  <c:v>19.866300997734069</c:v>
                </c:pt>
                <c:pt idx="27">
                  <c:v>19.909793690681457</c:v>
                </c:pt>
                <c:pt idx="28">
                  <c:v>19.4840208902359</c:v>
                </c:pt>
                <c:pt idx="29">
                  <c:v>20.491129721641542</c:v>
                </c:pt>
                <c:pt idx="30">
                  <c:v>21.321615381240846</c:v>
                </c:pt>
                <c:pt idx="31">
                  <c:v>21.184897937774661</c:v>
                </c:pt>
                <c:pt idx="32">
                  <c:v>21.983125163078309</c:v>
                </c:pt>
                <c:pt idx="33">
                  <c:v>20.644170983314517</c:v>
                </c:pt>
                <c:pt idx="34">
                  <c:v>21.596161149024962</c:v>
                </c:pt>
                <c:pt idx="35">
                  <c:v>21.009568835258484</c:v>
                </c:pt>
                <c:pt idx="36">
                  <c:v>20.679920866966246</c:v>
                </c:pt>
                <c:pt idx="37">
                  <c:v>19.886966389656067</c:v>
                </c:pt>
                <c:pt idx="38">
                  <c:v>20.022997596740723</c:v>
                </c:pt>
                <c:pt idx="39">
                  <c:v>21.158342271804809</c:v>
                </c:pt>
                <c:pt idx="40">
                  <c:v>21.374694005966187</c:v>
                </c:pt>
                <c:pt idx="41">
                  <c:v>22.159905673980713</c:v>
                </c:pt>
                <c:pt idx="42">
                  <c:v>22.841936583518979</c:v>
                </c:pt>
                <c:pt idx="43">
                  <c:v>22.244848801612854</c:v>
                </c:pt>
                <c:pt idx="44">
                  <c:v>22.821178540229795</c:v>
                </c:pt>
                <c:pt idx="45">
                  <c:v>23.654452624320982</c:v>
                </c:pt>
                <c:pt idx="46">
                  <c:v>24.882483236312865</c:v>
                </c:pt>
                <c:pt idx="47">
                  <c:v>24.333457870483397</c:v>
                </c:pt>
                <c:pt idx="48">
                  <c:v>24.89348057937622</c:v>
                </c:pt>
                <c:pt idx="49">
                  <c:v>26.272754365921021</c:v>
                </c:pt>
                <c:pt idx="50">
                  <c:v>25.514847070693971</c:v>
                </c:pt>
                <c:pt idx="51">
                  <c:v>24.647799709320068</c:v>
                </c:pt>
                <c:pt idx="52">
                  <c:v>25.393697016716004</c:v>
                </c:pt>
                <c:pt idx="53">
                  <c:v>26.714412919044495</c:v>
                </c:pt>
                <c:pt idx="54">
                  <c:v>27.751885349273682</c:v>
                </c:pt>
                <c:pt idx="55">
                  <c:v>28.46896311759949</c:v>
                </c:pt>
                <c:pt idx="56">
                  <c:v>28.902797090530399</c:v>
                </c:pt>
                <c:pt idx="57">
                  <c:v>28.915575408935549</c:v>
                </c:pt>
                <c:pt idx="58">
                  <c:v>28.999276374816898</c:v>
                </c:pt>
                <c:pt idx="59">
                  <c:v>29.477733545303348</c:v>
                </c:pt>
                <c:pt idx="60">
                  <c:v>28.603629934310916</c:v>
                </c:pt>
                <c:pt idx="61">
                  <c:v>29.65438625717163</c:v>
                </c:pt>
                <c:pt idx="62">
                  <c:v>30.464149962425232</c:v>
                </c:pt>
                <c:pt idx="63">
                  <c:v>31.170732262611388</c:v>
                </c:pt>
                <c:pt idx="64">
                  <c:v>30.418133481025695</c:v>
                </c:pt>
                <c:pt idx="65">
                  <c:v>30.934295969963074</c:v>
                </c:pt>
                <c:pt idx="66">
                  <c:v>30.84934009075165</c:v>
                </c:pt>
                <c:pt idx="67">
                  <c:v>31.51926584339142</c:v>
                </c:pt>
                <c:pt idx="68">
                  <c:v>32.080051529884337</c:v>
                </c:pt>
                <c:pt idx="69">
                  <c:v>31.901906989097593</c:v>
                </c:pt>
                <c:pt idx="70">
                  <c:v>32.723076562881467</c:v>
                </c:pt>
                <c:pt idx="71">
                  <c:v>33.074980319976802</c:v>
                </c:pt>
                <c:pt idx="72">
                  <c:v>32.327828422546389</c:v>
                </c:pt>
                <c:pt idx="73">
                  <c:v>33.013558156967164</c:v>
                </c:pt>
                <c:pt idx="74">
                  <c:v>32.240106809616087</c:v>
                </c:pt>
                <c:pt idx="75">
                  <c:v>32.713515396118162</c:v>
                </c:pt>
                <c:pt idx="76">
                  <c:v>33.190363524436954</c:v>
                </c:pt>
                <c:pt idx="77">
                  <c:v>33.564030247688294</c:v>
                </c:pt>
                <c:pt idx="78">
                  <c:v>34.18868233203888</c:v>
                </c:pt>
                <c:pt idx="79">
                  <c:v>35.748278761863709</c:v>
                </c:pt>
                <c:pt idx="80">
                  <c:v>35.913063555717471</c:v>
                </c:pt>
                <c:pt idx="81">
                  <c:v>36.328833710670473</c:v>
                </c:pt>
                <c:pt idx="82">
                  <c:v>37.319423107147216</c:v>
                </c:pt>
                <c:pt idx="83">
                  <c:v>38.069019239425664</c:v>
                </c:pt>
                <c:pt idx="84">
                  <c:v>38.535372222900385</c:v>
                </c:pt>
                <c:pt idx="85">
                  <c:v>37.643204793930053</c:v>
                </c:pt>
                <c:pt idx="86">
                  <c:v>37.325856283187861</c:v>
                </c:pt>
                <c:pt idx="87">
                  <c:v>37.085389404296876</c:v>
                </c:pt>
                <c:pt idx="88">
                  <c:v>36.915845172882079</c:v>
                </c:pt>
                <c:pt idx="89">
                  <c:v>37.321119859695436</c:v>
                </c:pt>
                <c:pt idx="90">
                  <c:v>37.909896801948548</c:v>
                </c:pt>
                <c:pt idx="91">
                  <c:v>38.071658782005315</c:v>
                </c:pt>
                <c:pt idx="92">
                  <c:v>37.770114253044127</c:v>
                </c:pt>
                <c:pt idx="93">
                  <c:v>38.223451355934145</c:v>
                </c:pt>
                <c:pt idx="94">
                  <c:v>37.397670090675355</c:v>
                </c:pt>
                <c:pt idx="95">
                  <c:v>36.707180918693545</c:v>
                </c:pt>
                <c:pt idx="96">
                  <c:v>37.629636415481563</c:v>
                </c:pt>
                <c:pt idx="97">
                  <c:v>37.770910507202146</c:v>
                </c:pt>
                <c:pt idx="98">
                  <c:v>37.48516996002197</c:v>
                </c:pt>
                <c:pt idx="99">
                  <c:v>38.63231104469299</c:v>
                </c:pt>
                <c:pt idx="100">
                  <c:v>38.002396474838257</c:v>
                </c:pt>
                <c:pt idx="101">
                  <c:v>36.649711284637455</c:v>
                </c:pt>
                <c:pt idx="102">
                  <c:v>37.58797043991089</c:v>
                </c:pt>
                <c:pt idx="103">
                  <c:v>38.423048513412475</c:v>
                </c:pt>
                <c:pt idx="104">
                  <c:v>39.017133969306947</c:v>
                </c:pt>
                <c:pt idx="105">
                  <c:v>38.82407968235016</c:v>
                </c:pt>
                <c:pt idx="106">
                  <c:v>38.952338540077214</c:v>
                </c:pt>
                <c:pt idx="107">
                  <c:v>39.83547902965546</c:v>
                </c:pt>
                <c:pt idx="108">
                  <c:v>40.789542490005495</c:v>
                </c:pt>
                <c:pt idx="109">
                  <c:v>40.644549972534179</c:v>
                </c:pt>
                <c:pt idx="110">
                  <c:v>39.538313659667971</c:v>
                </c:pt>
                <c:pt idx="111">
                  <c:v>39.107557580947869</c:v>
                </c:pt>
                <c:pt idx="112">
                  <c:v>38.435808561325075</c:v>
                </c:pt>
                <c:pt idx="113">
                  <c:v>37.480815746307371</c:v>
                </c:pt>
                <c:pt idx="114">
                  <c:v>37.778641849517825</c:v>
                </c:pt>
                <c:pt idx="115">
                  <c:v>38.64532788658142</c:v>
                </c:pt>
                <c:pt idx="116">
                  <c:v>38.83745314216614</c:v>
                </c:pt>
                <c:pt idx="117">
                  <c:v>40.960397315979002</c:v>
                </c:pt>
                <c:pt idx="118">
                  <c:v>41.533482460021979</c:v>
                </c:pt>
                <c:pt idx="119">
                  <c:v>41.367637376785275</c:v>
                </c:pt>
                <c:pt idx="120">
                  <c:v>41.34304369449616</c:v>
                </c:pt>
                <c:pt idx="121">
                  <c:v>40.891435050010678</c:v>
                </c:pt>
                <c:pt idx="122">
                  <c:v>40.516708037376404</c:v>
                </c:pt>
                <c:pt idx="123">
                  <c:v>41.214737229347229</c:v>
                </c:pt>
                <c:pt idx="124">
                  <c:v>41.49171109008789</c:v>
                </c:pt>
                <c:pt idx="125">
                  <c:v>42.084039434432981</c:v>
                </c:pt>
                <c:pt idx="126">
                  <c:v>43.113375161170957</c:v>
                </c:pt>
                <c:pt idx="127">
                  <c:v>44.039529482841495</c:v>
                </c:pt>
                <c:pt idx="128">
                  <c:v>43.500543738365174</c:v>
                </c:pt>
                <c:pt idx="129">
                  <c:v>44.394439625740056</c:v>
                </c:pt>
                <c:pt idx="130">
                  <c:v>44.687217144966127</c:v>
                </c:pt>
                <c:pt idx="131">
                  <c:v>45.475412184715275</c:v>
                </c:pt>
                <c:pt idx="132">
                  <c:v>46.160426465988159</c:v>
                </c:pt>
                <c:pt idx="133">
                  <c:v>48.140510196685796</c:v>
                </c:pt>
                <c:pt idx="134">
                  <c:v>47.983412845611575</c:v>
                </c:pt>
                <c:pt idx="135">
                  <c:v>48.035050001144413</c:v>
                </c:pt>
                <c:pt idx="136">
                  <c:v>48.090126375198359</c:v>
                </c:pt>
                <c:pt idx="137">
                  <c:v>48.900084381103518</c:v>
                </c:pt>
                <c:pt idx="138">
                  <c:v>48.244902320861812</c:v>
                </c:pt>
                <c:pt idx="139">
                  <c:v>48.84253917884827</c:v>
                </c:pt>
                <c:pt idx="140">
                  <c:v>48.341120382308958</c:v>
                </c:pt>
                <c:pt idx="141">
                  <c:v>48.155056392669685</c:v>
                </c:pt>
                <c:pt idx="142">
                  <c:v>47.547937071800227</c:v>
                </c:pt>
                <c:pt idx="143">
                  <c:v>47.875761773109438</c:v>
                </c:pt>
                <c:pt idx="144">
                  <c:v>47.062279965400691</c:v>
                </c:pt>
                <c:pt idx="145">
                  <c:v>47.855783518791206</c:v>
                </c:pt>
                <c:pt idx="146">
                  <c:v>48.970601186752319</c:v>
                </c:pt>
                <c:pt idx="147">
                  <c:v>49.844425590515144</c:v>
                </c:pt>
                <c:pt idx="148">
                  <c:v>50.42904721450806</c:v>
                </c:pt>
                <c:pt idx="149">
                  <c:v>51.270613183975222</c:v>
                </c:pt>
                <c:pt idx="150">
                  <c:v>50.652998394966126</c:v>
                </c:pt>
                <c:pt idx="151">
                  <c:v>50.790264914512633</c:v>
                </c:pt>
                <c:pt idx="152">
                  <c:v>50.744949277877808</c:v>
                </c:pt>
                <c:pt idx="153">
                  <c:v>51.952452236175539</c:v>
                </c:pt>
                <c:pt idx="154">
                  <c:v>52.240962253570558</c:v>
                </c:pt>
                <c:pt idx="155">
                  <c:v>52.780457632064824</c:v>
                </c:pt>
                <c:pt idx="156">
                  <c:v>52.856646501541142</c:v>
                </c:pt>
                <c:pt idx="157">
                  <c:v>52.078211875915528</c:v>
                </c:pt>
                <c:pt idx="158">
                  <c:v>52.048699897766113</c:v>
                </c:pt>
                <c:pt idx="159">
                  <c:v>52.413944124221807</c:v>
                </c:pt>
                <c:pt idx="160">
                  <c:v>53.036133342742922</c:v>
                </c:pt>
                <c:pt idx="161">
                  <c:v>52.61767672157287</c:v>
                </c:pt>
                <c:pt idx="162">
                  <c:v>53.81216444587708</c:v>
                </c:pt>
                <c:pt idx="163">
                  <c:v>54.405533802032465</c:v>
                </c:pt>
                <c:pt idx="164">
                  <c:v>55.25584750366211</c:v>
                </c:pt>
                <c:pt idx="165">
                  <c:v>55.636895711898809</c:v>
                </c:pt>
                <c:pt idx="166">
                  <c:v>56.699383138656621</c:v>
                </c:pt>
                <c:pt idx="167">
                  <c:v>56.302689483642574</c:v>
                </c:pt>
                <c:pt idx="168">
                  <c:v>57.015043903350829</c:v>
                </c:pt>
                <c:pt idx="169">
                  <c:v>56.946217241287229</c:v>
                </c:pt>
                <c:pt idx="170">
                  <c:v>58.130210144042969</c:v>
                </c:pt>
                <c:pt idx="171">
                  <c:v>57.192963670730592</c:v>
                </c:pt>
                <c:pt idx="172">
                  <c:v>57.010598829269412</c:v>
                </c:pt>
                <c:pt idx="173">
                  <c:v>57.085178333282471</c:v>
                </c:pt>
                <c:pt idx="174">
                  <c:v>56.876514041900634</c:v>
                </c:pt>
                <c:pt idx="175">
                  <c:v>57.596835111618041</c:v>
                </c:pt>
                <c:pt idx="176">
                  <c:v>57.144658113479615</c:v>
                </c:pt>
                <c:pt idx="177">
                  <c:v>57.765237319946287</c:v>
                </c:pt>
                <c:pt idx="178">
                  <c:v>58.276676460266117</c:v>
                </c:pt>
                <c:pt idx="179">
                  <c:v>58.006934518814091</c:v>
                </c:pt>
                <c:pt idx="180">
                  <c:v>57.994136922836304</c:v>
                </c:pt>
                <c:pt idx="181">
                  <c:v>56.522158245086672</c:v>
                </c:pt>
                <c:pt idx="182">
                  <c:v>57.219471660614019</c:v>
                </c:pt>
                <c:pt idx="183">
                  <c:v>57.855854848861696</c:v>
                </c:pt>
                <c:pt idx="184">
                  <c:v>58.886994241714483</c:v>
                </c:pt>
                <c:pt idx="185">
                  <c:v>59.491118995666511</c:v>
                </c:pt>
                <c:pt idx="186">
                  <c:v>60.850125381469731</c:v>
                </c:pt>
                <c:pt idx="187">
                  <c:v>61.672382844924932</c:v>
                </c:pt>
                <c:pt idx="188">
                  <c:v>62.067625669479376</c:v>
                </c:pt>
                <c:pt idx="189">
                  <c:v>62.35968741226197</c:v>
                </c:pt>
                <c:pt idx="190">
                  <c:v>62.410756214141848</c:v>
                </c:pt>
                <c:pt idx="191">
                  <c:v>62.358643934249884</c:v>
                </c:pt>
                <c:pt idx="192">
                  <c:v>61.943886461257932</c:v>
                </c:pt>
                <c:pt idx="193">
                  <c:v>62.284010620117186</c:v>
                </c:pt>
                <c:pt idx="194">
                  <c:v>62.023016410827637</c:v>
                </c:pt>
                <c:pt idx="195">
                  <c:v>61.832944849014282</c:v>
                </c:pt>
                <c:pt idx="196">
                  <c:v>62.217692852020264</c:v>
                </c:pt>
                <c:pt idx="197">
                  <c:v>62.966004854202268</c:v>
                </c:pt>
                <c:pt idx="198">
                  <c:v>62.927176790237425</c:v>
                </c:pt>
                <c:pt idx="199">
                  <c:v>63.103042217254639</c:v>
                </c:pt>
                <c:pt idx="200">
                  <c:v>64.21385198974609</c:v>
                </c:pt>
              </c:numCache>
            </c:numRef>
          </c:val>
        </c:ser>
        <c:marker val="1"/>
        <c:axId val="152649728"/>
        <c:axId val="152651264"/>
      </c:lineChart>
      <c:catAx>
        <c:axId val="152649728"/>
        <c:scaling>
          <c:orientation val="minMax"/>
        </c:scaling>
        <c:axPos val="b"/>
        <c:majorGridlines/>
        <c:tickLblPos val="nextTo"/>
        <c:crossAx val="152651264"/>
        <c:crosses val="autoZero"/>
        <c:auto val="1"/>
        <c:lblAlgn val="ctr"/>
        <c:lblOffset val="100"/>
      </c:catAx>
      <c:valAx>
        <c:axId val="152651264"/>
        <c:scaling>
          <c:orientation val="minMax"/>
        </c:scaling>
        <c:axPos val="l"/>
        <c:majorGridlines/>
        <c:numFmt formatCode="General" sourceLinked="1"/>
        <c:tickLblPos val="nextTo"/>
        <c:crossAx val="1526497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radarChart>
        <c:radarStyle val="marker"/>
        <c:ser>
          <c:idx val="0"/>
          <c:order val="0"/>
          <c:marker>
            <c:symbol val="none"/>
          </c:marker>
          <c:val>
            <c:numRef>
              <c:f>Лист23!$B$11:$B$210</c:f>
              <c:numCache>
                <c:formatCode>General</c:formatCode>
                <c:ptCount val="200"/>
                <c:pt idx="0">
                  <c:v>63.404722274749133</c:v>
                </c:pt>
                <c:pt idx="1">
                  <c:v>60.373157634286287</c:v>
                </c:pt>
                <c:pt idx="2">
                  <c:v>64.004357933144092</c:v>
                </c:pt>
                <c:pt idx="3">
                  <c:v>69.862070430473423</c:v>
                </c:pt>
                <c:pt idx="4">
                  <c:v>68.616554087887096</c:v>
                </c:pt>
                <c:pt idx="5">
                  <c:v>51.636771565764157</c:v>
                </c:pt>
                <c:pt idx="6">
                  <c:v>78.675198812776742</c:v>
                </c:pt>
                <c:pt idx="7">
                  <c:v>61.368135463638801</c:v>
                </c:pt>
                <c:pt idx="8">
                  <c:v>61.988652640348583</c:v>
                </c:pt>
                <c:pt idx="9">
                  <c:v>67.335639723352358</c:v>
                </c:pt>
                <c:pt idx="10">
                  <c:v>68.682503425819192</c:v>
                </c:pt>
                <c:pt idx="11">
                  <c:v>72.331617562018593</c:v>
                </c:pt>
                <c:pt idx="12">
                  <c:v>70.726526613844342</c:v>
                </c:pt>
                <c:pt idx="13">
                  <c:v>59.861378270932768</c:v>
                </c:pt>
                <c:pt idx="14">
                  <c:v>63.498928906633132</c:v>
                </c:pt>
                <c:pt idx="15">
                  <c:v>53.641574431386239</c:v>
                </c:pt>
                <c:pt idx="16">
                  <c:v>75.189426578961147</c:v>
                </c:pt>
                <c:pt idx="17">
                  <c:v>63.049536254675111</c:v>
                </c:pt>
                <c:pt idx="18">
                  <c:v>65.078282503231733</c:v>
                </c:pt>
                <c:pt idx="19">
                  <c:v>65.256833181333462</c:v>
                </c:pt>
                <c:pt idx="20">
                  <c:v>69.001036094471104</c:v>
                </c:pt>
                <c:pt idx="21">
                  <c:v>65.802584434884125</c:v>
                </c:pt>
                <c:pt idx="22">
                  <c:v>71.406477440392592</c:v>
                </c:pt>
                <c:pt idx="23">
                  <c:v>70.55391472302307</c:v>
                </c:pt>
                <c:pt idx="24">
                  <c:v>71.132695818852056</c:v>
                </c:pt>
                <c:pt idx="25">
                  <c:v>77.753731629001848</c:v>
                </c:pt>
                <c:pt idx="26">
                  <c:v>70.105046994038389</c:v>
                </c:pt>
                <c:pt idx="27">
                  <c:v>72.875274381421107</c:v>
                </c:pt>
                <c:pt idx="28">
                  <c:v>77.99615578315543</c:v>
                </c:pt>
                <c:pt idx="29">
                  <c:v>65.834922505362414</c:v>
                </c:pt>
                <c:pt idx="30">
                  <c:v>72.342697217416458</c:v>
                </c:pt>
                <c:pt idx="31">
                  <c:v>70.185726097812363</c:v>
                </c:pt>
                <c:pt idx="32">
                  <c:v>64.869310253118357</c:v>
                </c:pt>
                <c:pt idx="33">
                  <c:v>59.966806183918784</c:v>
                </c:pt>
                <c:pt idx="34">
                  <c:v>75.532197349001038</c:v>
                </c:pt>
                <c:pt idx="35">
                  <c:v>58.892377982501955</c:v>
                </c:pt>
                <c:pt idx="36">
                  <c:v>52.858565177814171</c:v>
                </c:pt>
                <c:pt idx="37">
                  <c:v>69.474106947182108</c:v>
                </c:pt>
                <c:pt idx="38">
                  <c:v>60.635811056390573</c:v>
                </c:pt>
                <c:pt idx="39">
                  <c:v>60.715868152587582</c:v>
                </c:pt>
                <c:pt idx="40">
                  <c:v>65.262701508693723</c:v>
                </c:pt>
                <c:pt idx="41">
                  <c:v>78.663990649402351</c:v>
                </c:pt>
                <c:pt idx="42">
                  <c:v>64.197261871027408</c:v>
                </c:pt>
                <c:pt idx="43">
                  <c:v>69.075209099618746</c:v>
                </c:pt>
                <c:pt idx="44">
                  <c:v>81.234814567321649</c:v>
                </c:pt>
                <c:pt idx="45">
                  <c:v>79.557335860996972</c:v>
                </c:pt>
                <c:pt idx="46">
                  <c:v>81.653413068595157</c:v>
                </c:pt>
                <c:pt idx="47">
                  <c:v>67.890329128506778</c:v>
                </c:pt>
                <c:pt idx="48">
                  <c:v>71.139883996912246</c:v>
                </c:pt>
                <c:pt idx="49">
                  <c:v>60.858234546949596</c:v>
                </c:pt>
                <c:pt idx="50">
                  <c:v>54.793429376851137</c:v>
                </c:pt>
                <c:pt idx="51">
                  <c:v>63.018800956683577</c:v>
                </c:pt>
                <c:pt idx="52">
                  <c:v>53.211591164593777</c:v>
                </c:pt>
                <c:pt idx="53">
                  <c:v>64.827359217626764</c:v>
                </c:pt>
                <c:pt idx="54">
                  <c:v>62.122526438386203</c:v>
                </c:pt>
                <c:pt idx="55">
                  <c:v>56.321709424593877</c:v>
                </c:pt>
                <c:pt idx="56">
                  <c:v>53.09476888989181</c:v>
                </c:pt>
                <c:pt idx="57">
                  <c:v>60.465895223498364</c:v>
                </c:pt>
                <c:pt idx="58">
                  <c:v>69.717909381957654</c:v>
                </c:pt>
                <c:pt idx="59">
                  <c:v>61.995324584024814</c:v>
                </c:pt>
                <c:pt idx="60">
                  <c:v>70.213339676909797</c:v>
                </c:pt>
                <c:pt idx="61">
                  <c:v>77.175957789246027</c:v>
                </c:pt>
                <c:pt idx="62">
                  <c:v>63.093695183486695</c:v>
                </c:pt>
                <c:pt idx="63">
                  <c:v>63.671145963935928</c:v>
                </c:pt>
                <c:pt idx="64">
                  <c:v>66.647785545849146</c:v>
                </c:pt>
                <c:pt idx="65">
                  <c:v>56.651616509045816</c:v>
                </c:pt>
                <c:pt idx="66">
                  <c:v>75.498107117044682</c:v>
                </c:pt>
                <c:pt idx="67">
                  <c:v>58.050085196411722</c:v>
                </c:pt>
                <c:pt idx="68">
                  <c:v>67.586409753713298</c:v>
                </c:pt>
                <c:pt idx="69">
                  <c:v>63.31583426684837</c:v>
                </c:pt>
                <c:pt idx="70">
                  <c:v>62.596711357125891</c:v>
                </c:pt>
                <c:pt idx="71">
                  <c:v>78.249110544915851</c:v>
                </c:pt>
                <c:pt idx="72">
                  <c:v>75.073814638795582</c:v>
                </c:pt>
                <c:pt idx="73">
                  <c:v>72.210423908694509</c:v>
                </c:pt>
                <c:pt idx="74">
                  <c:v>63.404190131278973</c:v>
                </c:pt>
                <c:pt idx="75">
                  <c:v>60.422246766740038</c:v>
                </c:pt>
                <c:pt idx="76">
                  <c:v>55.545886389583835</c:v>
                </c:pt>
                <c:pt idx="77">
                  <c:v>63.525165546897938</c:v>
                </c:pt>
                <c:pt idx="78">
                  <c:v>70.42458147015617</c:v>
                </c:pt>
                <c:pt idx="79">
                  <c:v>62.077615911587046</c:v>
                </c:pt>
                <c:pt idx="80">
                  <c:v>55.098797861886169</c:v>
                </c:pt>
                <c:pt idx="81">
                  <c:v>55.076863340831913</c:v>
                </c:pt>
                <c:pt idx="82">
                  <c:v>63.166966238318047</c:v>
                </c:pt>
                <c:pt idx="83">
                  <c:v>65.175224248161726</c:v>
                </c:pt>
                <c:pt idx="84">
                  <c:v>55.022510385783136</c:v>
                </c:pt>
                <c:pt idx="85">
                  <c:v>74.271786652892686</c:v>
                </c:pt>
                <c:pt idx="86">
                  <c:v>53.03019305121839</c:v>
                </c:pt>
                <c:pt idx="87">
                  <c:v>69.461657644787792</c:v>
                </c:pt>
                <c:pt idx="88">
                  <c:v>66.201190273162041</c:v>
                </c:pt>
                <c:pt idx="89">
                  <c:v>69.811230239978954</c:v>
                </c:pt>
                <c:pt idx="90">
                  <c:v>66.229738480163007</c:v>
                </c:pt>
                <c:pt idx="91">
                  <c:v>74.758809207268555</c:v>
                </c:pt>
                <c:pt idx="92">
                  <c:v>63.017503778849537</c:v>
                </c:pt>
                <c:pt idx="93">
                  <c:v>73.800388050711803</c:v>
                </c:pt>
                <c:pt idx="94">
                  <c:v>65.336922081384614</c:v>
                </c:pt>
                <c:pt idx="95">
                  <c:v>65.10557142207071</c:v>
                </c:pt>
                <c:pt idx="96">
                  <c:v>77.131188934130492</c:v>
                </c:pt>
                <c:pt idx="97">
                  <c:v>69.246236279667471</c:v>
                </c:pt>
                <c:pt idx="98">
                  <c:v>66.896924338498366</c:v>
                </c:pt>
                <c:pt idx="99">
                  <c:v>66.941761448334091</c:v>
                </c:pt>
                <c:pt idx="100">
                  <c:v>78.102459580735143</c:v>
                </c:pt>
                <c:pt idx="101">
                  <c:v>77.721485684988323</c:v>
                </c:pt>
                <c:pt idx="102">
                  <c:v>65.725476101841821</c:v>
                </c:pt>
                <c:pt idx="103">
                  <c:v>70.152445006920303</c:v>
                </c:pt>
                <c:pt idx="104">
                  <c:v>68.518728654376403</c:v>
                </c:pt>
                <c:pt idx="105">
                  <c:v>70.72962528485219</c:v>
                </c:pt>
                <c:pt idx="106">
                  <c:v>70.522416571783467</c:v>
                </c:pt>
                <c:pt idx="107">
                  <c:v>74.145362702748301</c:v>
                </c:pt>
                <c:pt idx="108">
                  <c:v>63.700595878715099</c:v>
                </c:pt>
                <c:pt idx="109">
                  <c:v>51.973684611316386</c:v>
                </c:pt>
                <c:pt idx="110">
                  <c:v>66.81656526455221</c:v>
                </c:pt>
                <c:pt idx="111">
                  <c:v>55.81036555796338</c:v>
                </c:pt>
                <c:pt idx="112">
                  <c:v>58.774617753791368</c:v>
                </c:pt>
                <c:pt idx="113">
                  <c:v>62.817781039795371</c:v>
                </c:pt>
                <c:pt idx="114">
                  <c:v>60.670722497617824</c:v>
                </c:pt>
                <c:pt idx="115">
                  <c:v>67.804050050452119</c:v>
                </c:pt>
                <c:pt idx="116">
                  <c:v>59.685117777525008</c:v>
                </c:pt>
                <c:pt idx="117">
                  <c:v>68.507775212265457</c:v>
                </c:pt>
                <c:pt idx="118">
                  <c:v>65.251683928617794</c:v>
                </c:pt>
                <c:pt idx="119">
                  <c:v>63.694082401460022</c:v>
                </c:pt>
                <c:pt idx="120">
                  <c:v>73.067854624239615</c:v>
                </c:pt>
                <c:pt idx="121">
                  <c:v>65.54070229412892</c:v>
                </c:pt>
                <c:pt idx="122">
                  <c:v>57.806672688521857</c:v>
                </c:pt>
                <c:pt idx="123">
                  <c:v>74.481652895416318</c:v>
                </c:pt>
                <c:pt idx="124">
                  <c:v>77.590939859722781</c:v>
                </c:pt>
                <c:pt idx="125">
                  <c:v>68.233293127816211</c:v>
                </c:pt>
                <c:pt idx="126">
                  <c:v>58.046431861650831</c:v>
                </c:pt>
                <c:pt idx="127">
                  <c:v>66.328286751205226</c:v>
                </c:pt>
                <c:pt idx="128">
                  <c:v>50.157426939800793</c:v>
                </c:pt>
                <c:pt idx="129">
                  <c:v>63.883904339678814</c:v>
                </c:pt>
                <c:pt idx="130">
                  <c:v>61.49662658472031</c:v>
                </c:pt>
                <c:pt idx="131">
                  <c:v>61.594666522284314</c:v>
                </c:pt>
                <c:pt idx="132">
                  <c:v>71.148169430253461</c:v>
                </c:pt>
                <c:pt idx="133">
                  <c:v>66.636424937813686</c:v>
                </c:pt>
                <c:pt idx="134">
                  <c:v>57.848529547150967</c:v>
                </c:pt>
                <c:pt idx="135">
                  <c:v>65.224879731407526</c:v>
                </c:pt>
                <c:pt idx="136">
                  <c:v>79.650781056953164</c:v>
                </c:pt>
                <c:pt idx="137">
                  <c:v>59.599157992396776</c:v>
                </c:pt>
                <c:pt idx="138">
                  <c:v>61.008555671148194</c:v>
                </c:pt>
                <c:pt idx="139">
                  <c:v>68.325071159278792</c:v>
                </c:pt>
                <c:pt idx="140">
                  <c:v>66.85107656763779</c:v>
                </c:pt>
                <c:pt idx="141">
                  <c:v>67.627245802044897</c:v>
                </c:pt>
                <c:pt idx="142">
                  <c:v>60.43293813164756</c:v>
                </c:pt>
                <c:pt idx="143">
                  <c:v>78.505780465067218</c:v>
                </c:pt>
                <c:pt idx="144">
                  <c:v>59.308882054150232</c:v>
                </c:pt>
                <c:pt idx="145">
                  <c:v>74.318658891703734</c:v>
                </c:pt>
                <c:pt idx="146">
                  <c:v>65.823921608710165</c:v>
                </c:pt>
                <c:pt idx="147">
                  <c:v>61.540386431366443</c:v>
                </c:pt>
                <c:pt idx="148">
                  <c:v>71.719814246369353</c:v>
                </c:pt>
                <c:pt idx="149">
                  <c:v>46.448112881341238</c:v>
                </c:pt>
                <c:pt idx="150">
                  <c:v>67.965187085745185</c:v>
                </c:pt>
                <c:pt idx="151">
                  <c:v>57.443952687284281</c:v>
                </c:pt>
                <c:pt idx="152">
                  <c:v>73.02739407353684</c:v>
                </c:pt>
                <c:pt idx="153">
                  <c:v>77.041359747305307</c:v>
                </c:pt>
                <c:pt idx="154">
                  <c:v>54.716026021298298</c:v>
                </c:pt>
                <c:pt idx="155">
                  <c:v>71.98252873474523</c:v>
                </c:pt>
                <c:pt idx="156">
                  <c:v>53.458289936261053</c:v>
                </c:pt>
                <c:pt idx="157">
                  <c:v>59.041873752108302</c:v>
                </c:pt>
                <c:pt idx="158">
                  <c:v>82.397301341069905</c:v>
                </c:pt>
                <c:pt idx="159">
                  <c:v>60.8859905978141</c:v>
                </c:pt>
                <c:pt idx="160">
                  <c:v>61.559502827808991</c:v>
                </c:pt>
                <c:pt idx="161">
                  <c:v>58.068859002966683</c:v>
                </c:pt>
                <c:pt idx="162">
                  <c:v>74.771192423527566</c:v>
                </c:pt>
                <c:pt idx="163">
                  <c:v>72.014574715495527</c:v>
                </c:pt>
                <c:pt idx="164">
                  <c:v>81.914924334899482</c:v>
                </c:pt>
                <c:pt idx="165">
                  <c:v>62.395722828324438</c:v>
                </c:pt>
                <c:pt idx="166">
                  <c:v>69.361446346614429</c:v>
                </c:pt>
                <c:pt idx="167">
                  <c:v>59.979513650344799</c:v>
                </c:pt>
                <c:pt idx="168">
                  <c:v>72.659235328209817</c:v>
                </c:pt>
                <c:pt idx="169">
                  <c:v>74.251598076710181</c:v>
                </c:pt>
                <c:pt idx="170">
                  <c:v>54.041347460108383</c:v>
                </c:pt>
                <c:pt idx="171">
                  <c:v>77.663316443411915</c:v>
                </c:pt>
                <c:pt idx="172">
                  <c:v>79.070546427302261</c:v>
                </c:pt>
                <c:pt idx="173">
                  <c:v>76.21772422403167</c:v>
                </c:pt>
                <c:pt idx="174">
                  <c:v>69.885217835018892</c:v>
                </c:pt>
                <c:pt idx="175">
                  <c:v>58.842104307629619</c:v>
                </c:pt>
                <c:pt idx="176">
                  <c:v>65.86380726304462</c:v>
                </c:pt>
                <c:pt idx="177">
                  <c:v>68.542309624308388</c:v>
                </c:pt>
                <c:pt idx="178">
                  <c:v>76.144650595550232</c:v>
                </c:pt>
                <c:pt idx="179">
                  <c:v>72.589940677518655</c:v>
                </c:pt>
                <c:pt idx="180">
                  <c:v>75.406218570345374</c:v>
                </c:pt>
                <c:pt idx="181">
                  <c:v>55.868408475324003</c:v>
                </c:pt>
                <c:pt idx="182">
                  <c:v>76.11134722941803</c:v>
                </c:pt>
                <c:pt idx="183">
                  <c:v>52.512212833328007</c:v>
                </c:pt>
                <c:pt idx="184">
                  <c:v>75.830199168077655</c:v>
                </c:pt>
                <c:pt idx="185">
                  <c:v>54.458276162846161</c:v>
                </c:pt>
                <c:pt idx="186">
                  <c:v>62.552313177979642</c:v>
                </c:pt>
                <c:pt idx="187">
                  <c:v>71.729850167529776</c:v>
                </c:pt>
                <c:pt idx="188">
                  <c:v>65.587988156142359</c:v>
                </c:pt>
                <c:pt idx="189">
                  <c:v>72.770532709851111</c:v>
                </c:pt>
                <c:pt idx="190">
                  <c:v>56.035215285375294</c:v>
                </c:pt>
                <c:pt idx="191">
                  <c:v>58.506318864671272</c:v>
                </c:pt>
                <c:pt idx="192">
                  <c:v>55.465141199929683</c:v>
                </c:pt>
                <c:pt idx="193">
                  <c:v>66.03513067399453</c:v>
                </c:pt>
                <c:pt idx="194">
                  <c:v>69.858692591479951</c:v>
                </c:pt>
                <c:pt idx="195">
                  <c:v>77.741339394696055</c:v>
                </c:pt>
                <c:pt idx="196">
                  <c:v>75.870505410247006</c:v>
                </c:pt>
                <c:pt idx="197">
                  <c:v>74.030979035845135</c:v>
                </c:pt>
                <c:pt idx="198">
                  <c:v>64.031709497126116</c:v>
                </c:pt>
                <c:pt idx="199">
                  <c:v>68.970542446866062</c:v>
                </c:pt>
              </c:numCache>
            </c:numRef>
          </c:val>
        </c:ser>
        <c:axId val="152781568"/>
        <c:axId val="152783104"/>
      </c:radarChart>
      <c:catAx>
        <c:axId val="152781568"/>
        <c:scaling>
          <c:orientation val="minMax"/>
        </c:scaling>
        <c:axPos val="b"/>
        <c:majorGridlines/>
        <c:tickLblPos val="nextTo"/>
        <c:crossAx val="152783104"/>
        <c:crosses val="autoZero"/>
        <c:auto val="1"/>
        <c:lblAlgn val="ctr"/>
        <c:lblOffset val="100"/>
      </c:catAx>
      <c:valAx>
        <c:axId val="152783104"/>
        <c:scaling>
          <c:orientation val="minMax"/>
        </c:scaling>
        <c:axPos val="l"/>
        <c:majorGridlines/>
        <c:numFmt formatCode="General" sourceLinked="1"/>
        <c:majorTickMark val="cross"/>
        <c:tickLblPos val="nextTo"/>
        <c:crossAx val="152781568"/>
        <c:crosses val="autoZero"/>
        <c:crossBetween val="between"/>
      </c:valAx>
    </c:plotArea>
    <c:legend>
      <c:legendPos val="r"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val>
            <c:numRef>
              <c:f>Лист23!$C$218:$C$233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10</c:v>
                </c:pt>
                <c:pt idx="4">
                  <c:v>13</c:v>
                </c:pt>
                <c:pt idx="5">
                  <c:v>11</c:v>
                </c:pt>
                <c:pt idx="6">
                  <c:v>21</c:v>
                </c:pt>
                <c:pt idx="7">
                  <c:v>25</c:v>
                </c:pt>
                <c:pt idx="8">
                  <c:v>27</c:v>
                </c:pt>
                <c:pt idx="9">
                  <c:v>20</c:v>
                </c:pt>
                <c:pt idx="10">
                  <c:v>22</c:v>
                </c:pt>
                <c:pt idx="11">
                  <c:v>16</c:v>
                </c:pt>
                <c:pt idx="12">
                  <c:v>15</c:v>
                </c:pt>
                <c:pt idx="13">
                  <c:v>14</c:v>
                </c:pt>
                <c:pt idx="14">
                  <c:v>3</c:v>
                </c:pt>
                <c:pt idx="15">
                  <c:v>1</c:v>
                </c:pt>
              </c:numCache>
            </c:numRef>
          </c:val>
        </c:ser>
        <c:dLbls>
          <c:showVal val="1"/>
        </c:dLbls>
        <c:gapWidth val="75"/>
        <c:axId val="152811008"/>
        <c:axId val="152812544"/>
      </c:barChart>
      <c:catAx>
        <c:axId val="152811008"/>
        <c:scaling>
          <c:orientation val="minMax"/>
        </c:scaling>
        <c:axPos val="b"/>
        <c:majorTickMark val="none"/>
        <c:tickLblPos val="nextTo"/>
        <c:crossAx val="152812544"/>
        <c:crosses val="autoZero"/>
        <c:auto val="1"/>
        <c:lblAlgn val="ctr"/>
        <c:lblOffset val="100"/>
      </c:catAx>
      <c:valAx>
        <c:axId val="152812544"/>
        <c:scaling>
          <c:orientation val="minMax"/>
        </c:scaling>
        <c:axPos val="l"/>
        <c:numFmt formatCode="General" sourceLinked="1"/>
        <c:majorTickMark val="none"/>
        <c:tickLblPos val="nextTo"/>
        <c:crossAx val="152811008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chart" Target="../charts/chart3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jpe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0.png"/><Relationship Id="rId7" Type="http://schemas.openxmlformats.org/officeDocument/2006/relationships/chart" Target="../charts/chart5.xml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image" Target="../media/image5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604836</xdr:colOff>
      <xdr:row>1</xdr:row>
      <xdr:rowOff>28575</xdr:rowOff>
    </xdr:from>
    <xdr:ext cx="2690814" cy="382221"/>
    <xdr:sp macro="" textlink="">
      <xdr:nvSpPr>
        <xdr:cNvPr id="2" name="TextBox 1"/>
        <xdr:cNvSpPr txBox="1"/>
      </xdr:nvSpPr>
      <xdr:spPr>
        <a:xfrm>
          <a:off x="5033961" y="219075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twoCellAnchor editAs="oneCell">
    <xdr:from>
      <xdr:col>13</xdr:col>
      <xdr:colOff>85725</xdr:colOff>
      <xdr:row>0</xdr:row>
      <xdr:rowOff>152400</xdr:rowOff>
    </xdr:from>
    <xdr:to>
      <xdr:col>14</xdr:col>
      <xdr:colOff>476125</xdr:colOff>
      <xdr:row>2</xdr:row>
      <xdr:rowOff>161870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152400"/>
          <a:ext cx="1000000" cy="43809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3</xdr:row>
      <xdr:rowOff>85725</xdr:rowOff>
    </xdr:from>
    <xdr:to>
      <xdr:col>15</xdr:col>
      <xdr:colOff>142716</xdr:colOff>
      <xdr:row>5</xdr:row>
      <xdr:rowOff>219006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4375" y="657225"/>
          <a:ext cx="1276191" cy="55238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11</xdr:col>
      <xdr:colOff>466113</xdr:colOff>
      <xdr:row>25</xdr:row>
      <xdr:rowOff>85334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0" y="1933575"/>
          <a:ext cx="4895238" cy="3133334"/>
        </a:xfrm>
        <a:prstGeom prst="rect">
          <a:avLst/>
        </a:prstGeom>
      </xdr:spPr>
    </xdr:pic>
    <xdr:clientData/>
  </xdr:twoCellAnchor>
  <xdr:twoCellAnchor>
    <xdr:from>
      <xdr:col>9</xdr:col>
      <xdr:colOff>593911</xdr:colOff>
      <xdr:row>1</xdr:row>
      <xdr:rowOff>44823</xdr:rowOff>
    </xdr:from>
    <xdr:to>
      <xdr:col>11</xdr:col>
      <xdr:colOff>549088</xdr:colOff>
      <xdr:row>3</xdr:row>
      <xdr:rowOff>11205</xdr:rowOff>
    </xdr:to>
    <xdr:sp macro="" textlink="">
      <xdr:nvSpPr>
        <xdr:cNvPr id="5" name="Прямоугольник 4"/>
        <xdr:cNvSpPr/>
      </xdr:nvSpPr>
      <xdr:spPr>
        <a:xfrm>
          <a:off x="6544235" y="280147"/>
          <a:ext cx="1165412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212912</xdr:colOff>
      <xdr:row>19</xdr:row>
      <xdr:rowOff>152400</xdr:rowOff>
    </xdr:from>
    <xdr:to>
      <xdr:col>23</xdr:col>
      <xdr:colOff>414617</xdr:colOff>
      <xdr:row>40</xdr:row>
      <xdr:rowOff>134470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33617</xdr:colOff>
      <xdr:row>2</xdr:row>
      <xdr:rowOff>163605</xdr:rowOff>
    </xdr:from>
    <xdr:to>
      <xdr:col>23</xdr:col>
      <xdr:colOff>369793</xdr:colOff>
      <xdr:row>16</xdr:row>
      <xdr:rowOff>82923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16</xdr:col>
      <xdr:colOff>604836</xdr:colOff>
      <xdr:row>44</xdr:row>
      <xdr:rowOff>28575</xdr:rowOff>
    </xdr:from>
    <xdr:ext cx="2690814" cy="382221"/>
    <xdr:sp macro="" textlink="">
      <xdr:nvSpPr>
        <xdr:cNvPr id="10" name="TextBox 9"/>
        <xdr:cNvSpPr txBox="1"/>
      </xdr:nvSpPr>
      <xdr:spPr>
        <a:xfrm>
          <a:off x="5176836" y="263899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twoCellAnchor>
    <xdr:from>
      <xdr:col>18</xdr:col>
      <xdr:colOff>593911</xdr:colOff>
      <xdr:row>44</xdr:row>
      <xdr:rowOff>44823</xdr:rowOff>
    </xdr:from>
    <xdr:to>
      <xdr:col>20</xdr:col>
      <xdr:colOff>549088</xdr:colOff>
      <xdr:row>46</xdr:row>
      <xdr:rowOff>11205</xdr:rowOff>
    </xdr:to>
    <xdr:sp macro="" textlink="">
      <xdr:nvSpPr>
        <xdr:cNvPr id="11" name="Прямоугольник 10"/>
        <xdr:cNvSpPr/>
      </xdr:nvSpPr>
      <xdr:spPr>
        <a:xfrm>
          <a:off x="6544235" y="280147"/>
          <a:ext cx="1165412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58079</xdr:colOff>
      <xdr:row>2</xdr:row>
      <xdr:rowOff>0</xdr:rowOff>
    </xdr:from>
    <xdr:to>
      <xdr:col>14</xdr:col>
      <xdr:colOff>486422</xdr:colOff>
      <xdr:row>5</xdr:row>
      <xdr:rowOff>121635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45244" y="499482"/>
          <a:ext cx="2240416" cy="795354"/>
        </a:xfrm>
        <a:prstGeom prst="rect">
          <a:avLst/>
        </a:prstGeom>
      </xdr:spPr>
    </xdr:pic>
    <xdr:clientData/>
  </xdr:twoCellAnchor>
  <xdr:twoCellAnchor editAs="oneCell">
    <xdr:from>
      <xdr:col>11</xdr:col>
      <xdr:colOff>92928</xdr:colOff>
      <xdr:row>8</xdr:row>
      <xdr:rowOff>139390</xdr:rowOff>
    </xdr:from>
    <xdr:to>
      <xdr:col>14</xdr:col>
      <xdr:colOff>22085</xdr:colOff>
      <xdr:row>10</xdr:row>
      <xdr:rowOff>39446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0093" y="1963079"/>
          <a:ext cx="1741230" cy="3763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13</xdr:col>
      <xdr:colOff>314134</xdr:colOff>
      <xdr:row>12</xdr:row>
      <xdr:rowOff>142834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1375" y="2371725"/>
          <a:ext cx="1533333" cy="33333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32</xdr:row>
      <xdr:rowOff>0</xdr:rowOff>
    </xdr:from>
    <xdr:to>
      <xdr:col>15</xdr:col>
      <xdr:colOff>82780</xdr:colOff>
      <xdr:row>34</xdr:row>
      <xdr:rowOff>38047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0650" y="6505575"/>
          <a:ext cx="3123810" cy="41904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15</xdr:col>
      <xdr:colOff>25637</xdr:colOff>
      <xdr:row>37</xdr:row>
      <xdr:rowOff>28523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00650" y="7077075"/>
          <a:ext cx="3066667" cy="4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122464</xdr:rowOff>
    </xdr:from>
    <xdr:to>
      <xdr:col>18</xdr:col>
      <xdr:colOff>503182</xdr:colOff>
      <xdr:row>30</xdr:row>
      <xdr:rowOff>178642</xdr:rowOff>
    </xdr:to>
    <xdr:pic>
      <xdr:nvPicPr>
        <xdr:cNvPr id="8" name="Picture 2" descr="http://stom-vest.ru/standart/images/snormal.jp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6071" y="3279321"/>
          <a:ext cx="4789431" cy="300892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576610</xdr:colOff>
      <xdr:row>8</xdr:row>
      <xdr:rowOff>135209</xdr:rowOff>
    </xdr:from>
    <xdr:ext cx="2815220" cy="374141"/>
    <xdr:sp macro="" textlink="">
      <xdr:nvSpPr>
        <xdr:cNvPr id="7" name="TextBox 6"/>
        <xdr:cNvSpPr txBox="1"/>
      </xdr:nvSpPr>
      <xdr:spPr>
        <a:xfrm>
          <a:off x="10066762" y="1935666"/>
          <a:ext cx="28152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0" i="0">
              <a:latin typeface="Cambria Math"/>
            </a:rPr>
            <a:t>𝑚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𝑍</a:t>
          </a:r>
          <a:r>
            <a:rPr lang="ru-RU" sz="1800" b="0" i="0">
              <a:latin typeface="Cambria Math"/>
            </a:rPr>
            <a:t>=0</a:t>
          </a:r>
          <a:r>
            <a:rPr lang="en-US" sz="1800" i="0">
              <a:latin typeface="Cambria Math"/>
              <a:ea typeface="Cambria Math"/>
            </a:rPr>
            <a:t>𝜎_</a:t>
          </a:r>
          <a:r>
            <a:rPr lang="en-US" sz="1800" b="0" i="0">
              <a:latin typeface="Cambria Math"/>
            </a:rPr>
            <a:t>𝑍=1</a:t>
          </a:r>
          <a:endParaRPr lang="ru-RU" sz="1800"/>
        </a:p>
      </xdr:txBody>
    </xdr:sp>
    <xdr:clientData/>
  </xdr:oneCellAnchor>
  <xdr:twoCellAnchor>
    <xdr:from>
      <xdr:col>18</xdr:col>
      <xdr:colOff>594732</xdr:colOff>
      <xdr:row>16</xdr:row>
      <xdr:rowOff>45535</xdr:rowOff>
    </xdr:from>
    <xdr:to>
      <xdr:col>26</xdr:col>
      <xdr:colOff>334537</xdr:colOff>
      <xdr:row>30</xdr:row>
      <xdr:rowOff>82241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566737</xdr:colOff>
      <xdr:row>19</xdr:row>
      <xdr:rowOff>28575</xdr:rowOff>
    </xdr:from>
    <xdr:to>
      <xdr:col>10</xdr:col>
      <xdr:colOff>261937</xdr:colOff>
      <xdr:row>33</xdr:row>
      <xdr:rowOff>104775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0</xdr:colOff>
      <xdr:row>31</xdr:row>
      <xdr:rowOff>0</xdr:rowOff>
    </xdr:from>
    <xdr:ext cx="2690814" cy="382221"/>
    <xdr:sp macro="" textlink="">
      <xdr:nvSpPr>
        <xdr:cNvPr id="9" name="TextBox 8"/>
        <xdr:cNvSpPr txBox="1"/>
      </xdr:nvSpPr>
      <xdr:spPr>
        <a:xfrm>
          <a:off x="6867525" y="6096000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twoCellAnchor editAs="oneCell">
    <xdr:from>
      <xdr:col>22</xdr:col>
      <xdr:colOff>0</xdr:colOff>
      <xdr:row>2</xdr:row>
      <xdr:rowOff>0</xdr:rowOff>
    </xdr:from>
    <xdr:to>
      <xdr:col>29</xdr:col>
      <xdr:colOff>228027</xdr:colOff>
      <xdr:row>19</xdr:row>
      <xdr:rowOff>47198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900" y="438150"/>
          <a:ext cx="4590477" cy="34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162716</xdr:colOff>
      <xdr:row>19</xdr:row>
      <xdr:rowOff>47198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1700" y="438150"/>
          <a:ext cx="4552381" cy="3419048"/>
        </a:xfrm>
        <a:prstGeom prst="rect">
          <a:avLst/>
        </a:prstGeom>
      </xdr:spPr>
    </xdr:pic>
    <xdr:clientData/>
  </xdr:twoCellAnchor>
  <xdr:twoCellAnchor>
    <xdr:from>
      <xdr:col>1</xdr:col>
      <xdr:colOff>21772</xdr:colOff>
      <xdr:row>2</xdr:row>
      <xdr:rowOff>81642</xdr:rowOff>
    </xdr:from>
    <xdr:to>
      <xdr:col>6</xdr:col>
      <xdr:colOff>770165</xdr:colOff>
      <xdr:row>7</xdr:row>
      <xdr:rowOff>68035</xdr:rowOff>
    </xdr:to>
    <xdr:sp macro="" textlink="">
      <xdr:nvSpPr>
        <xdr:cNvPr id="12" name="Прямоугольник 11"/>
        <xdr:cNvSpPr/>
      </xdr:nvSpPr>
      <xdr:spPr>
        <a:xfrm>
          <a:off x="634093" y="530678"/>
          <a:ext cx="3973286" cy="93889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0</xdr:col>
      <xdr:colOff>585107</xdr:colOff>
      <xdr:row>2</xdr:row>
      <xdr:rowOff>141513</xdr:rowOff>
    </xdr:from>
    <xdr:ext cx="4022271" cy="987879"/>
    <xdr:sp macro="" textlink="">
      <xdr:nvSpPr>
        <xdr:cNvPr id="13" name="TextBox 12"/>
        <xdr:cNvSpPr txBox="1"/>
      </xdr:nvSpPr>
      <xdr:spPr>
        <a:xfrm>
          <a:off x="585107" y="590549"/>
          <a:ext cx="4022271" cy="9878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0" i="0">
              <a:latin typeface="Cambria Math"/>
            </a:rPr>
            <a:t>𝑓(𝑥)=6/4(𝑏−𝑎)  (1−4((𝑥−𝑚)/(𝑏−𝑎))^2 )</a:t>
          </a:r>
          <a:endParaRPr lang="ru-RU" sz="2000"/>
        </a:p>
      </xdr:txBody>
    </xdr:sp>
    <xdr:clientData/>
  </xdr:oneCellAnchor>
  <xdr:oneCellAnchor>
    <xdr:from>
      <xdr:col>3</xdr:col>
      <xdr:colOff>8165</xdr:colOff>
      <xdr:row>8</xdr:row>
      <xdr:rowOff>19051</xdr:rowOff>
    </xdr:from>
    <xdr:ext cx="2068286" cy="634094"/>
    <xdr:sp macro="" textlink="">
      <xdr:nvSpPr>
        <xdr:cNvPr id="14" name="TextBox 13"/>
        <xdr:cNvSpPr txBox="1"/>
      </xdr:nvSpPr>
      <xdr:spPr>
        <a:xfrm>
          <a:off x="1845129" y="1611087"/>
          <a:ext cx="2068286" cy="634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0" i="0">
              <a:latin typeface="Cambria Math"/>
            </a:rPr>
            <a:t>𝑚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𝑥=𝑚=(𝑎+𝑏)/2</a:t>
          </a:r>
          <a:endParaRPr lang="ru-RU" sz="1800"/>
        </a:p>
      </xdr:txBody>
    </xdr:sp>
    <xdr:clientData/>
  </xdr:oneCellAnchor>
  <xdr:oneCellAnchor>
    <xdr:from>
      <xdr:col>3</xdr:col>
      <xdr:colOff>76200</xdr:colOff>
      <xdr:row>11</xdr:row>
      <xdr:rowOff>59871</xdr:rowOff>
    </xdr:from>
    <xdr:ext cx="1646466" cy="400815"/>
    <xdr:sp macro="" textlink="">
      <xdr:nvSpPr>
        <xdr:cNvPr id="15" name="TextBox 14"/>
        <xdr:cNvSpPr txBox="1"/>
      </xdr:nvSpPr>
      <xdr:spPr>
        <a:xfrm>
          <a:off x="1913164" y="2223407"/>
          <a:ext cx="1646466" cy="4008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0" i="0">
              <a:latin typeface="Cambria Math"/>
              <a:ea typeface="Cambria Math"/>
            </a:rPr>
            <a:t>𝜎_</a:t>
          </a:r>
          <a:r>
            <a:rPr lang="en-US" sz="1800" b="0" i="0">
              <a:latin typeface="Cambria Math"/>
            </a:rPr>
            <a:t>𝑥^2=(𝑥^2) ̅−𝑚_𝑥^2</a:t>
          </a:r>
          <a:endParaRPr lang="ru-RU" sz="1800"/>
        </a:p>
      </xdr:txBody>
    </xdr:sp>
    <xdr:clientData/>
  </xdr:oneCellAnchor>
  <xdr:oneCellAnchor>
    <xdr:from>
      <xdr:col>3</xdr:col>
      <xdr:colOff>68035</xdr:colOff>
      <xdr:row>13</xdr:row>
      <xdr:rowOff>168728</xdr:rowOff>
    </xdr:from>
    <xdr:ext cx="2389415" cy="646331"/>
    <xdr:sp macro="" textlink="">
      <xdr:nvSpPr>
        <xdr:cNvPr id="16" name="TextBox 15"/>
        <xdr:cNvSpPr txBox="1"/>
      </xdr:nvSpPr>
      <xdr:spPr>
        <a:xfrm>
          <a:off x="1904999" y="2713264"/>
          <a:ext cx="2389415" cy="6463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800" i="0">
              <a:latin typeface="Cambria Math"/>
            </a:rPr>
            <a:t>(</a:t>
          </a:r>
          <a:r>
            <a:rPr lang="en-US" sz="1800" b="0" i="0">
              <a:latin typeface="Cambria Math"/>
            </a:rPr>
            <a:t>𝑥</a:t>
          </a:r>
          <a:r>
            <a:rPr lang="ru-RU" sz="1800" b="0" i="0">
              <a:latin typeface="Cambria Math"/>
            </a:rPr>
            <a:t>^</a:t>
          </a:r>
          <a:r>
            <a:rPr lang="en-US" sz="1800" b="0" i="0">
              <a:latin typeface="Cambria Math"/>
            </a:rPr>
            <a:t>2</a:t>
          </a:r>
          <a:r>
            <a:rPr lang="ru-RU" sz="1800" b="0" i="0">
              <a:latin typeface="Cambria Math"/>
            </a:rPr>
            <a:t> ) ̅</a:t>
          </a:r>
          <a:r>
            <a:rPr lang="en-US" sz="1800" b="0" i="0">
              <a:latin typeface="Cambria Math"/>
            </a:rPr>
            <a:t>=(20𝑚^2+(𝑏−𝑎)^2)/20</a:t>
          </a:r>
          <a:endParaRPr lang="ru-RU" sz="18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3</xdr:row>
      <xdr:rowOff>161925</xdr:rowOff>
    </xdr:from>
    <xdr:to>
      <xdr:col>6</xdr:col>
      <xdr:colOff>24067</xdr:colOff>
      <xdr:row>7</xdr:row>
      <xdr:rowOff>5366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809625"/>
          <a:ext cx="3409524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9</xdr:row>
      <xdr:rowOff>76200</xdr:rowOff>
    </xdr:from>
    <xdr:to>
      <xdr:col>9</xdr:col>
      <xdr:colOff>483586</xdr:colOff>
      <xdr:row>12</xdr:row>
      <xdr:rowOff>76129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1866900"/>
          <a:ext cx="6628572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590380</xdr:colOff>
      <xdr:row>16</xdr:row>
      <xdr:rowOff>114214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552700"/>
          <a:ext cx="1361905" cy="6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13</xdr:row>
      <xdr:rowOff>95250</xdr:rowOff>
    </xdr:from>
    <xdr:to>
      <xdr:col>7</xdr:col>
      <xdr:colOff>266440</xdr:colOff>
      <xdr:row>16</xdr:row>
      <xdr:rowOff>47560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7925" y="2647950"/>
          <a:ext cx="2085714" cy="5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18</xdr:row>
      <xdr:rowOff>85725</xdr:rowOff>
    </xdr:from>
    <xdr:to>
      <xdr:col>1</xdr:col>
      <xdr:colOff>609452</xdr:colOff>
      <xdr:row>21</xdr:row>
      <xdr:rowOff>47558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" y="3590925"/>
          <a:ext cx="1180952" cy="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21</xdr:row>
      <xdr:rowOff>104775</xdr:rowOff>
    </xdr:from>
    <xdr:to>
      <xdr:col>2</xdr:col>
      <xdr:colOff>247455</xdr:colOff>
      <xdr:row>24</xdr:row>
      <xdr:rowOff>171370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" y="4181475"/>
          <a:ext cx="1561905" cy="638095"/>
        </a:xfrm>
        <a:prstGeom prst="rect">
          <a:avLst/>
        </a:prstGeom>
      </xdr:spPr>
    </xdr:pic>
    <xdr:clientData/>
  </xdr:twoCellAnchor>
  <xdr:twoCellAnchor>
    <xdr:from>
      <xdr:col>7</xdr:col>
      <xdr:colOff>266700</xdr:colOff>
      <xdr:row>30</xdr:row>
      <xdr:rowOff>19049</xdr:rowOff>
    </xdr:from>
    <xdr:to>
      <xdr:col>16</xdr:col>
      <xdr:colOff>504825</xdr:colOff>
      <xdr:row>47</xdr:row>
      <xdr:rowOff>66674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598712</xdr:colOff>
      <xdr:row>57</xdr:row>
      <xdr:rowOff>2720</xdr:rowOff>
    </xdr:from>
    <xdr:to>
      <xdr:col>20</xdr:col>
      <xdr:colOff>544285</xdr:colOff>
      <xdr:row>74</xdr:row>
      <xdr:rowOff>136071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602797</xdr:colOff>
      <xdr:row>80</xdr:row>
      <xdr:rowOff>12247</xdr:rowOff>
    </xdr:from>
    <xdr:to>
      <xdr:col>19</xdr:col>
      <xdr:colOff>571500</xdr:colOff>
      <xdr:row>98</xdr:row>
      <xdr:rowOff>163286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78441</xdr:rowOff>
    </xdr:from>
    <xdr:to>
      <xdr:col>6</xdr:col>
      <xdr:colOff>601197</xdr:colOff>
      <xdr:row>3</xdr:row>
      <xdr:rowOff>168585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9794"/>
          <a:ext cx="4444815" cy="5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123265</xdr:rowOff>
    </xdr:from>
    <xdr:to>
      <xdr:col>11</xdr:col>
      <xdr:colOff>291012</xdr:colOff>
      <xdr:row>7</xdr:row>
      <xdr:rowOff>161265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3206"/>
          <a:ext cx="7160218" cy="800000"/>
        </a:xfrm>
        <a:prstGeom prst="rect">
          <a:avLst/>
        </a:prstGeom>
      </xdr:spPr>
    </xdr:pic>
    <xdr:clientData/>
  </xdr:twoCellAnchor>
  <xdr:twoCellAnchor>
    <xdr:from>
      <xdr:col>12</xdr:col>
      <xdr:colOff>448235</xdr:colOff>
      <xdr:row>10</xdr:row>
      <xdr:rowOff>44824</xdr:rowOff>
    </xdr:from>
    <xdr:to>
      <xdr:col>13</xdr:col>
      <xdr:colOff>33618</xdr:colOff>
      <xdr:row>12</xdr:row>
      <xdr:rowOff>11206</xdr:rowOff>
    </xdr:to>
    <xdr:sp macro="" textlink="">
      <xdr:nvSpPr>
        <xdr:cNvPr id="4" name="Стрелка вниз 3"/>
        <xdr:cNvSpPr/>
      </xdr:nvSpPr>
      <xdr:spPr>
        <a:xfrm>
          <a:off x="7709647" y="2028265"/>
          <a:ext cx="190500" cy="3473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0</xdr:colOff>
      <xdr:row>18</xdr:row>
      <xdr:rowOff>0</xdr:rowOff>
    </xdr:from>
    <xdr:to>
      <xdr:col>22</xdr:col>
      <xdr:colOff>468322</xdr:colOff>
      <xdr:row>40</xdr:row>
      <xdr:rowOff>67802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1647" y="3697941"/>
          <a:ext cx="5152381" cy="44380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4</xdr:row>
      <xdr:rowOff>95250</xdr:rowOff>
    </xdr:from>
    <xdr:ext cx="1428749" cy="374141"/>
    <xdr:sp macro="" textlink="">
      <xdr:nvSpPr>
        <xdr:cNvPr id="2" name="TextBox 1"/>
        <xdr:cNvSpPr txBox="1"/>
      </xdr:nvSpPr>
      <xdr:spPr>
        <a:xfrm>
          <a:off x="9525" y="1076325"/>
          <a:ext cx="14287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𝑺[𝒑𝒑(𝟑,𝟏𝟕)]</a:t>
          </a:r>
          <a:endParaRPr lang="ru-RU" sz="1800" b="1"/>
        </a:p>
      </xdr:txBody>
    </xdr:sp>
    <xdr:clientData/>
  </xdr:oneCellAnchor>
  <xdr:twoCellAnchor>
    <xdr:from>
      <xdr:col>1</xdr:col>
      <xdr:colOff>0</xdr:colOff>
      <xdr:row>13</xdr:row>
      <xdr:rowOff>38100</xdr:rowOff>
    </xdr:from>
    <xdr:to>
      <xdr:col>1</xdr:col>
      <xdr:colOff>9525</xdr:colOff>
      <xdr:row>24</xdr:row>
      <xdr:rowOff>19050</xdr:rowOff>
    </xdr:to>
    <xdr:cxnSp macro="">
      <xdr:nvCxnSpPr>
        <xdr:cNvPr id="7" name="Прямая со стрелкой 6"/>
        <xdr:cNvCxnSpPr/>
      </xdr:nvCxnSpPr>
      <xdr:spPr>
        <a:xfrm flipV="1">
          <a:off x="885825" y="2886075"/>
          <a:ext cx="9525" cy="236220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24</xdr:row>
      <xdr:rowOff>28575</xdr:rowOff>
    </xdr:from>
    <xdr:to>
      <xdr:col>5</xdr:col>
      <xdr:colOff>381000</xdr:colOff>
      <xdr:row>24</xdr:row>
      <xdr:rowOff>28575</xdr:rowOff>
    </xdr:to>
    <xdr:cxnSp macro="">
      <xdr:nvCxnSpPr>
        <xdr:cNvPr id="9" name="Прямая со стрелкой 8"/>
        <xdr:cNvCxnSpPr/>
      </xdr:nvCxnSpPr>
      <xdr:spPr>
        <a:xfrm>
          <a:off x="638175" y="4514850"/>
          <a:ext cx="2790825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3</xdr:col>
      <xdr:colOff>304800</xdr:colOff>
      <xdr:row>24</xdr:row>
      <xdr:rowOff>57150</xdr:rowOff>
    </xdr:to>
    <xdr:cxnSp macro="">
      <xdr:nvCxnSpPr>
        <xdr:cNvPr id="11" name="Прямая соединительная линия 10"/>
        <xdr:cNvCxnSpPr/>
      </xdr:nvCxnSpPr>
      <xdr:spPr>
        <a:xfrm flipH="1">
          <a:off x="1219200" y="3152775"/>
          <a:ext cx="914400" cy="139065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16</xdr:row>
      <xdr:rowOff>9525</xdr:rowOff>
    </xdr:from>
    <xdr:to>
      <xdr:col>5</xdr:col>
      <xdr:colOff>0</xdr:colOff>
      <xdr:row>24</xdr:row>
      <xdr:rowOff>47625</xdr:rowOff>
    </xdr:to>
    <xdr:cxnSp macro="">
      <xdr:nvCxnSpPr>
        <xdr:cNvPr id="13" name="Прямая соединительная линия 12"/>
        <xdr:cNvCxnSpPr/>
      </xdr:nvCxnSpPr>
      <xdr:spPr>
        <a:xfrm>
          <a:off x="2143125" y="3162300"/>
          <a:ext cx="904875" cy="13716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16</xdr:row>
      <xdr:rowOff>28575</xdr:rowOff>
    </xdr:from>
    <xdr:to>
      <xdr:col>3</xdr:col>
      <xdr:colOff>304800</xdr:colOff>
      <xdr:row>24</xdr:row>
      <xdr:rowOff>38100</xdr:rowOff>
    </xdr:to>
    <xdr:cxnSp macro="">
      <xdr:nvCxnSpPr>
        <xdr:cNvPr id="15" name="Прямая соединительная линия 14"/>
        <xdr:cNvCxnSpPr/>
      </xdr:nvCxnSpPr>
      <xdr:spPr>
        <a:xfrm>
          <a:off x="2133600" y="3181350"/>
          <a:ext cx="0" cy="1343025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257175</xdr:colOff>
      <xdr:row>12</xdr:row>
      <xdr:rowOff>76200</xdr:rowOff>
    </xdr:from>
    <xdr:ext cx="1409700" cy="545727"/>
    <xdr:sp macro="" textlink="">
      <xdr:nvSpPr>
        <xdr:cNvPr id="16" name="TextBox 15"/>
        <xdr:cNvSpPr txBox="1"/>
      </xdr:nvSpPr>
      <xdr:spPr>
        <a:xfrm>
          <a:off x="1476375" y="2657475"/>
          <a:ext cx="1409700" cy="5457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latin typeface="Cambria Math"/>
            </a:rPr>
            <a:t>𝒉=𝟏/(𝟏/𝟐 (𝟏𝟕−𝟑) )=𝟏/𝟕</a:t>
          </a:r>
          <a:endParaRPr lang="ru-RU" sz="1100" b="1"/>
        </a:p>
      </xdr:txBody>
    </xdr:sp>
    <xdr:clientData/>
  </xdr:oneCellAnchor>
  <xdr:twoCellAnchor>
    <xdr:from>
      <xdr:col>3</xdr:col>
      <xdr:colOff>0</xdr:colOff>
      <xdr:row>18</xdr:row>
      <xdr:rowOff>76200</xdr:rowOff>
    </xdr:from>
    <xdr:to>
      <xdr:col>3</xdr:col>
      <xdr:colOff>0</xdr:colOff>
      <xdr:row>24</xdr:row>
      <xdr:rowOff>57150</xdr:rowOff>
    </xdr:to>
    <xdr:cxnSp macro="">
      <xdr:nvCxnSpPr>
        <xdr:cNvPr id="18" name="Прямая соединительная линия 17"/>
        <xdr:cNvCxnSpPr/>
      </xdr:nvCxnSpPr>
      <xdr:spPr>
        <a:xfrm>
          <a:off x="1828800" y="3609975"/>
          <a:ext cx="0" cy="933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9526</xdr:colOff>
      <xdr:row>22</xdr:row>
      <xdr:rowOff>28575</xdr:rowOff>
    </xdr:from>
    <xdr:ext cx="3895724" cy="592791"/>
    <xdr:sp macro="" textlink="">
      <xdr:nvSpPr>
        <xdr:cNvPr id="19" name="TextBox 18"/>
        <xdr:cNvSpPr txBox="1"/>
      </xdr:nvSpPr>
      <xdr:spPr>
        <a:xfrm>
          <a:off x="3667126" y="4514850"/>
          <a:ext cx="3895724" cy="5927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〖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𝑷∆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〗_(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𝟑−𝟏𝟎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</a:t>
          </a:r>
          <a:r>
            <a:rPr lang="en-US" sz="1600" b="1" i="0">
              <a:latin typeface="Cambria Math"/>
              <a:ea typeface="Cambria Math"/>
            </a:rPr>
            <a:t>=𝟏/𝟐 (𝒙−𝟑)  𝟏/𝟕  ((𝒙−𝟑))/𝟕=(𝒙−𝟑)^𝟐/𝟗𝟖</a:t>
          </a:r>
          <a:endParaRPr lang="ru-RU" sz="1600" b="1"/>
        </a:p>
      </xdr:txBody>
    </xdr:sp>
    <xdr:clientData/>
  </xdr:oneCellAnchor>
  <xdr:oneCellAnchor>
    <xdr:from>
      <xdr:col>6</xdr:col>
      <xdr:colOff>85725</xdr:colOff>
      <xdr:row>24</xdr:row>
      <xdr:rowOff>180975</xdr:rowOff>
    </xdr:from>
    <xdr:ext cx="2419350" cy="592791"/>
    <xdr:sp macro="" textlink="">
      <xdr:nvSpPr>
        <xdr:cNvPr id="20" name="TextBox 19"/>
        <xdr:cNvSpPr txBox="1"/>
      </xdr:nvSpPr>
      <xdr:spPr>
        <a:xfrm>
          <a:off x="3743325" y="5410200"/>
          <a:ext cx="2419350" cy="5927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〖𝑷</a:t>
          </a:r>
          <a:r>
            <a:rPr lang="en-US" sz="1600" b="1" i="0">
              <a:latin typeface="Cambria Math"/>
              <a:ea typeface="Cambria Math"/>
            </a:rPr>
            <a:t>∆〗_(</a:t>
          </a:r>
          <a:r>
            <a:rPr lang="en-US" sz="1600" b="1" i="0">
              <a:latin typeface="Cambria Math"/>
            </a:rPr>
            <a:t>𝟏𝟎−𝟏𝟕)=𝟏−</a:t>
          </a:r>
          <a:r>
            <a:rPr lang="ru-RU" sz="1600" b="1" i="0">
              <a:latin typeface="Cambria Math"/>
            </a:rPr>
            <a:t>(𝟏𝟕−</a:t>
          </a:r>
          <a:r>
            <a:rPr lang="en-US" sz="1600" b="1" i="0">
              <a:latin typeface="Cambria Math"/>
            </a:rPr>
            <a:t>𝒙)</a:t>
          </a:r>
          <a:r>
            <a:rPr lang="ru-RU" sz="1600" b="1" i="0">
              <a:latin typeface="Cambria Math"/>
            </a:rPr>
            <a:t>^𝟐/𝟗𝟖</a:t>
          </a:r>
          <a:endParaRPr lang="ru-RU" sz="1600" b="1"/>
        </a:p>
      </xdr:txBody>
    </xdr:sp>
    <xdr:clientData/>
  </xdr:oneCellAnchor>
  <xdr:oneCellAnchor>
    <xdr:from>
      <xdr:col>6</xdr:col>
      <xdr:colOff>495300</xdr:colOff>
      <xdr:row>12</xdr:row>
      <xdr:rowOff>133350</xdr:rowOff>
    </xdr:from>
    <xdr:ext cx="2647950" cy="554960"/>
    <xdr:sp macro="" textlink="">
      <xdr:nvSpPr>
        <xdr:cNvPr id="6" name="TextBox 5"/>
        <xdr:cNvSpPr txBox="1"/>
      </xdr:nvSpPr>
      <xdr:spPr>
        <a:xfrm>
          <a:off x="5695950" y="2714625"/>
          <a:ext cx="2647950" cy="554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〖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𝒇∆〗_(</a:t>
          </a:r>
          <a:r>
            <a:rPr lang="en-US" sz="1600" b="1" i="0">
              <a:latin typeface="Cambria Math"/>
            </a:rPr>
            <a:t>𝟑−𝟏𝟎)=𝟏/𝟕  (𝒙−𝟑)/(𝟏𝟎−𝟑)=(𝒙−𝟑)/𝟒𝟗</a:t>
          </a:r>
          <a:endParaRPr lang="ru-RU" sz="1600" b="1"/>
        </a:p>
      </xdr:txBody>
    </xdr:sp>
    <xdr:clientData/>
  </xdr:oneCellAnchor>
  <xdr:oneCellAnchor>
    <xdr:from>
      <xdr:col>6</xdr:col>
      <xdr:colOff>361949</xdr:colOff>
      <xdr:row>15</xdr:row>
      <xdr:rowOff>47625</xdr:rowOff>
    </xdr:from>
    <xdr:ext cx="2895601" cy="554960"/>
    <xdr:sp macro="" textlink="">
      <xdr:nvSpPr>
        <xdr:cNvPr id="8" name="TextBox 7"/>
        <xdr:cNvSpPr txBox="1"/>
      </xdr:nvSpPr>
      <xdr:spPr>
        <a:xfrm>
          <a:off x="5562599" y="3324225"/>
          <a:ext cx="2895601" cy="554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600" b="1" i="0">
              <a:latin typeface="Cambria Math"/>
            </a:rPr>
            <a:t>〖</a:t>
          </a:r>
          <a:r>
            <a:rPr lang="en-US" sz="1600" b="1" i="0">
              <a:latin typeface="Cambria Math"/>
            </a:rPr>
            <a:t>𝒇</a:t>
          </a:r>
          <a:r>
            <a:rPr lang="en-US" sz="1600" b="1" i="0">
              <a:latin typeface="Cambria Math"/>
              <a:ea typeface="Cambria Math"/>
            </a:rPr>
            <a:t>∆</a:t>
          </a:r>
          <a:r>
            <a:rPr lang="ru-RU" sz="1600" b="1" i="0">
              <a:latin typeface="Cambria Math"/>
              <a:ea typeface="Cambria Math"/>
            </a:rPr>
            <a:t>〗_(</a:t>
          </a:r>
          <a:r>
            <a:rPr lang="en-US" sz="1600" b="1" i="0">
              <a:latin typeface="Cambria Math"/>
            </a:rPr>
            <a:t>𝟏𝟎−𝟏𝟕</a:t>
          </a:r>
          <a:r>
            <a:rPr lang="ru-RU" sz="1600" b="1" i="0">
              <a:latin typeface="Cambria Math"/>
            </a:rPr>
            <a:t>)</a:t>
          </a:r>
          <a:r>
            <a:rPr lang="en-US" sz="1600" b="1" i="0">
              <a:latin typeface="Cambria Math"/>
            </a:rPr>
            <a:t>=𝟏/𝟕  (𝟏𝟕−𝒙)/(𝟏𝟕−𝟏𝟎)=(𝟏𝟕−𝒙)/𝟒𝟗</a:t>
          </a:r>
          <a:endParaRPr lang="ru-RU" sz="1600" b="1"/>
        </a:p>
      </xdr:txBody>
    </xdr:sp>
    <xdr:clientData/>
  </xdr:oneCellAnchor>
  <xdr:oneCellAnchor>
    <xdr:from>
      <xdr:col>8</xdr:col>
      <xdr:colOff>66675</xdr:colOff>
      <xdr:row>4</xdr:row>
      <xdr:rowOff>0</xdr:rowOff>
    </xdr:from>
    <xdr:ext cx="2009776" cy="497059"/>
    <xdr:sp macro="" textlink="">
      <xdr:nvSpPr>
        <xdr:cNvPr id="10" name="TextBox 9"/>
        <xdr:cNvSpPr txBox="1"/>
      </xdr:nvSpPr>
      <xdr:spPr>
        <a:xfrm>
          <a:off x="6619875" y="866775"/>
          <a:ext cx="2009776" cy="497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𝒇𝒑</a:t>
          </a:r>
          <a:r>
            <a:rPr lang="ru-RU" sz="1400" b="1" i="0">
              <a:latin typeface="Cambria Math"/>
            </a:rPr>
            <a:t>〗_(</a:t>
          </a:r>
          <a:r>
            <a:rPr lang="en-US" sz="1400" b="1" i="0">
              <a:latin typeface="Cambria Math"/>
            </a:rPr>
            <a:t>𝟑−𝟏𝟕</a:t>
          </a:r>
          <a:r>
            <a:rPr lang="ru-RU" sz="1400" b="1" i="0">
              <a:latin typeface="Cambria Math"/>
            </a:rPr>
            <a:t>)</a:t>
          </a:r>
          <a:r>
            <a:rPr lang="en-US" sz="1400" b="1" i="0">
              <a:latin typeface="Cambria Math"/>
            </a:rPr>
            <a:t>=𝟏/(𝟏𝟕−𝟑)=𝟏/𝟏𝟒</a:t>
          </a:r>
          <a:endParaRPr lang="ru-RU" sz="1400" b="1"/>
        </a:p>
      </xdr:txBody>
    </xdr:sp>
    <xdr:clientData/>
  </xdr:oneCellAnchor>
  <xdr:oneCellAnchor>
    <xdr:from>
      <xdr:col>12</xdr:col>
      <xdr:colOff>304800</xdr:colOff>
      <xdr:row>4</xdr:row>
      <xdr:rowOff>66675</xdr:rowOff>
    </xdr:from>
    <xdr:ext cx="2333626" cy="497059"/>
    <xdr:sp macro="" textlink="">
      <xdr:nvSpPr>
        <xdr:cNvPr id="12" name="TextBox 11"/>
        <xdr:cNvSpPr txBox="1"/>
      </xdr:nvSpPr>
      <xdr:spPr>
        <a:xfrm>
          <a:off x="9296400" y="933450"/>
          <a:ext cx="2333626" cy="497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𝑷𝒑</a:t>
          </a:r>
          <a:r>
            <a:rPr lang="ru-RU" sz="1400" b="1" i="0">
              <a:latin typeface="Cambria Math"/>
            </a:rPr>
            <a:t>〗_(</a:t>
          </a:r>
          <a:r>
            <a:rPr lang="en-US" sz="1400" b="1" i="0">
              <a:latin typeface="Cambria Math"/>
            </a:rPr>
            <a:t>𝟑−𝟏𝟕</a:t>
          </a:r>
          <a:r>
            <a:rPr lang="ru-RU" sz="1400" b="1" i="0">
              <a:latin typeface="Cambria Math"/>
            </a:rPr>
            <a:t>)</a:t>
          </a:r>
          <a:r>
            <a:rPr lang="en-US" sz="1400" b="1" i="0">
              <a:latin typeface="Cambria Math"/>
            </a:rPr>
            <a:t>=(𝒙−𝟑)/(𝟏𝟕−𝟑)=(𝒙−𝟑)/𝟏𝟒</a:t>
          </a:r>
          <a:endParaRPr lang="ru-RU" sz="1400" b="1"/>
        </a:p>
      </xdr:txBody>
    </xdr:sp>
    <xdr:clientData/>
  </xdr:oneCellAnchor>
  <xdr:oneCellAnchor>
    <xdr:from>
      <xdr:col>8</xdr:col>
      <xdr:colOff>76200</xdr:colOff>
      <xdr:row>6</xdr:row>
      <xdr:rowOff>85725</xdr:rowOff>
    </xdr:from>
    <xdr:ext cx="1666875" cy="497059"/>
    <xdr:sp macro="" textlink="">
      <xdr:nvSpPr>
        <xdr:cNvPr id="21" name="TextBox 20"/>
        <xdr:cNvSpPr txBox="1"/>
      </xdr:nvSpPr>
      <xdr:spPr>
        <a:xfrm>
          <a:off x="6629400" y="1381125"/>
          <a:ext cx="1666875" cy="497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𝒇𝒑</a:t>
          </a:r>
          <a:r>
            <a:rPr lang="ru-RU" sz="1400" b="1" i="0">
              <a:latin typeface="Cambria Math"/>
            </a:rPr>
            <a:t>〗_(</a:t>
          </a:r>
          <a:r>
            <a:rPr lang="en-US" sz="1400" b="1" i="0">
              <a:latin typeface="Cambria Math"/>
            </a:rPr>
            <a:t>𝟑−𝟓</a:t>
          </a:r>
          <a:r>
            <a:rPr lang="ru-RU" sz="1400" b="1" i="0">
              <a:latin typeface="Cambria Math"/>
            </a:rPr>
            <a:t>)</a:t>
          </a:r>
          <a:r>
            <a:rPr lang="en-US" sz="1400" b="1" i="0">
              <a:latin typeface="Cambria Math"/>
            </a:rPr>
            <a:t>=𝟏/(𝟓−𝟑)=𝟏/𝟐</a:t>
          </a:r>
          <a:endParaRPr lang="ru-RU" sz="1400" b="1"/>
        </a:p>
      </xdr:txBody>
    </xdr:sp>
    <xdr:clientData/>
  </xdr:oneCellAnchor>
  <xdr:oneCellAnchor>
    <xdr:from>
      <xdr:col>12</xdr:col>
      <xdr:colOff>361950</xdr:colOff>
      <xdr:row>6</xdr:row>
      <xdr:rowOff>95250</xdr:rowOff>
    </xdr:from>
    <xdr:ext cx="2143126" cy="497059"/>
    <xdr:sp macro="" textlink="">
      <xdr:nvSpPr>
        <xdr:cNvPr id="22" name="TextBox 21"/>
        <xdr:cNvSpPr txBox="1"/>
      </xdr:nvSpPr>
      <xdr:spPr>
        <a:xfrm>
          <a:off x="9353550" y="1390650"/>
          <a:ext cx="2143126" cy="497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 b="1" i="0">
              <a:latin typeface="Cambria Math"/>
            </a:rPr>
            <a:t>〖</a:t>
          </a:r>
          <a:r>
            <a:rPr lang="en-US" sz="1400" b="1" i="0">
              <a:latin typeface="Cambria Math"/>
            </a:rPr>
            <a:t>𝑷𝒑</a:t>
          </a:r>
          <a:r>
            <a:rPr lang="ru-RU" sz="1400" b="1" i="0">
              <a:latin typeface="Cambria Math"/>
            </a:rPr>
            <a:t>〗_(</a:t>
          </a:r>
          <a:r>
            <a:rPr lang="en-US" sz="1400" b="1" i="0">
              <a:latin typeface="Cambria Math"/>
            </a:rPr>
            <a:t>𝟑−𝟏𝟕</a:t>
          </a:r>
          <a:r>
            <a:rPr lang="ru-RU" sz="1400" b="1" i="0">
              <a:latin typeface="Cambria Math"/>
            </a:rPr>
            <a:t>)</a:t>
          </a:r>
          <a:r>
            <a:rPr lang="en-US" sz="1400" b="1" i="0">
              <a:latin typeface="Cambria Math"/>
            </a:rPr>
            <a:t>=(𝒙−𝟑)/(𝟓−𝟑)=(𝒙−𝟑)/𝟐</a:t>
          </a:r>
          <a:endParaRPr lang="ru-RU" sz="1400" b="1"/>
        </a:p>
      </xdr:txBody>
    </xdr:sp>
    <xdr:clientData/>
  </xdr:oneCellAnchor>
  <xdr:twoCellAnchor editAs="oneCell">
    <xdr:from>
      <xdr:col>6</xdr:col>
      <xdr:colOff>0</xdr:colOff>
      <xdr:row>28</xdr:row>
      <xdr:rowOff>0</xdr:rowOff>
    </xdr:from>
    <xdr:to>
      <xdr:col>10</xdr:col>
      <xdr:colOff>133012</xdr:colOff>
      <xdr:row>30</xdr:row>
      <xdr:rowOff>66607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5724525"/>
          <a:ext cx="2704762" cy="542857"/>
        </a:xfrm>
        <a:prstGeom prst="rect">
          <a:avLst/>
        </a:prstGeom>
      </xdr:spPr>
    </xdr:pic>
    <xdr:clientData/>
  </xdr:twoCellAnchor>
  <xdr:twoCellAnchor editAs="oneCell">
    <xdr:from>
      <xdr:col>5</xdr:col>
      <xdr:colOff>552450</xdr:colOff>
      <xdr:row>31</xdr:row>
      <xdr:rowOff>0</xdr:rowOff>
    </xdr:from>
    <xdr:to>
      <xdr:col>11</xdr:col>
      <xdr:colOff>494818</xdr:colOff>
      <xdr:row>33</xdr:row>
      <xdr:rowOff>114233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0450" y="6296025"/>
          <a:ext cx="3857143" cy="542857"/>
        </a:xfrm>
        <a:prstGeom prst="rect">
          <a:avLst/>
        </a:prstGeom>
      </xdr:spPr>
    </xdr:pic>
    <xdr:clientData/>
  </xdr:twoCellAnchor>
  <xdr:oneCellAnchor>
    <xdr:from>
      <xdr:col>6</xdr:col>
      <xdr:colOff>180977</xdr:colOff>
      <xdr:row>34</xdr:row>
      <xdr:rowOff>228600</xdr:rowOff>
    </xdr:from>
    <xdr:ext cx="2705098" cy="592791"/>
    <xdr:sp macro="" textlink="">
      <xdr:nvSpPr>
        <xdr:cNvPr id="23" name="TextBox 22"/>
        <xdr:cNvSpPr txBox="1"/>
      </xdr:nvSpPr>
      <xdr:spPr>
        <a:xfrm>
          <a:off x="3838577" y="7515225"/>
          <a:ext cx="2705098" cy="5927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〖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𝑷∆〗_(𝟑−𝟏𝟎)</a:t>
          </a:r>
          <a:r>
            <a:rPr lang="en-US" sz="1600" b="1" i="0">
              <a:latin typeface="Cambria Math"/>
              <a:ea typeface="Cambria Math"/>
            </a:rPr>
            <a:t>=〖𝑷∆〗_(𝟏𝟎−𝟏𝟕)=𝟕^𝟐/𝟗𝟖=𝟏/𝟐</a:t>
          </a:r>
          <a:endParaRPr lang="ru-RU" sz="1600" b="1"/>
        </a:p>
      </xdr:txBody>
    </xdr:sp>
    <xdr:clientData/>
  </xdr:oneCellAnchor>
  <xdr:oneCellAnchor>
    <xdr:from>
      <xdr:col>8</xdr:col>
      <xdr:colOff>552453</xdr:colOff>
      <xdr:row>38</xdr:row>
      <xdr:rowOff>9525</xdr:rowOff>
    </xdr:from>
    <xdr:ext cx="2695572" cy="576248"/>
    <xdr:sp macro="" textlink="">
      <xdr:nvSpPr>
        <xdr:cNvPr id="24" name="TextBox 23"/>
        <xdr:cNvSpPr txBox="1"/>
      </xdr:nvSpPr>
      <xdr:spPr>
        <a:xfrm>
          <a:off x="5429253" y="8153400"/>
          <a:ext cx="2695572" cy="5762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  <a:ea typeface="Cambria Math"/>
            </a:rPr>
            <a:t>(𝑷∆) ́_(𝟑−𝟏𝟎)=𝑷 ́_(𝟏𝟎−𝟏𝟕)=𝟕/𝟗𝟖=𝟏/𝟏𝟒</a:t>
          </a:r>
          <a:endParaRPr lang="ru-RU" sz="1600" b="1"/>
        </a:p>
      </xdr:txBody>
    </xdr:sp>
    <xdr:clientData/>
  </xdr:oneCellAnchor>
  <xdr:twoCellAnchor>
    <xdr:from>
      <xdr:col>11</xdr:col>
      <xdr:colOff>9525</xdr:colOff>
      <xdr:row>43</xdr:row>
      <xdr:rowOff>19050</xdr:rowOff>
    </xdr:from>
    <xdr:to>
      <xdr:col>18</xdr:col>
      <xdr:colOff>314325</xdr:colOff>
      <xdr:row>57</xdr:row>
      <xdr:rowOff>95250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590550</xdr:colOff>
      <xdr:row>81</xdr:row>
      <xdr:rowOff>57150</xdr:rowOff>
    </xdr:from>
    <xdr:to>
      <xdr:col>16</xdr:col>
      <xdr:colOff>895350</xdr:colOff>
      <xdr:row>95</xdr:row>
      <xdr:rowOff>133350</xdr:rowOff>
    </xdr:to>
    <xdr:graphicFrame macro="">
      <xdr:nvGraphicFramePr>
        <xdr:cNvPr id="26" name="Диаграмма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38101</xdr:colOff>
      <xdr:row>25</xdr:row>
      <xdr:rowOff>133350</xdr:rowOff>
    </xdr:from>
    <xdr:ext cx="2019299" cy="593432"/>
    <xdr:sp macro="" textlink="">
      <xdr:nvSpPr>
        <xdr:cNvPr id="27" name="TextBox 26"/>
        <xdr:cNvSpPr txBox="1"/>
      </xdr:nvSpPr>
      <xdr:spPr>
        <a:xfrm>
          <a:off x="38101" y="5562600"/>
          <a:ext cx="2019299" cy="593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𝐿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𝑎+(𝑏−𝑎) √(𝑟/2)</a:t>
          </a:r>
          <a:endParaRPr lang="ru-RU" sz="1600"/>
        </a:p>
      </xdr:txBody>
    </xdr:sp>
    <xdr:clientData/>
  </xdr:oneCellAnchor>
  <xdr:oneCellAnchor>
    <xdr:from>
      <xdr:col>0</xdr:col>
      <xdr:colOff>47625</xdr:colOff>
      <xdr:row>28</xdr:row>
      <xdr:rowOff>180975</xdr:rowOff>
    </xdr:from>
    <xdr:ext cx="2390775" cy="819840"/>
    <xdr:sp macro="" textlink="">
      <xdr:nvSpPr>
        <xdr:cNvPr id="28" name="TextBox 27"/>
        <xdr:cNvSpPr txBox="1"/>
      </xdr:nvSpPr>
      <xdr:spPr>
        <a:xfrm>
          <a:off x="47625" y="6229350"/>
          <a:ext cx="2390775" cy="819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𝑅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𝑏−(𝑏−𝑎) √((1−𝑟)/2)</a:t>
          </a:r>
          <a:endParaRPr lang="ru-RU" sz="1600"/>
        </a:p>
      </xdr:txBody>
    </xdr:sp>
    <xdr:clientData/>
  </xdr:oneCellAnchor>
  <xdr:oneCellAnchor>
    <xdr:from>
      <xdr:col>3</xdr:col>
      <xdr:colOff>104775</xdr:colOff>
      <xdr:row>26</xdr:row>
      <xdr:rowOff>38100</xdr:rowOff>
    </xdr:from>
    <xdr:ext cx="1571624" cy="414601"/>
    <xdr:sp macro="" textlink="">
      <xdr:nvSpPr>
        <xdr:cNvPr id="29" name="TextBox 28"/>
        <xdr:cNvSpPr txBox="1"/>
      </xdr:nvSpPr>
      <xdr:spPr>
        <a:xfrm>
          <a:off x="2781300" y="5657850"/>
          <a:ext cx="1571624" cy="4146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𝑦</a:t>
          </a:r>
          <a:r>
            <a:rPr lang="ru-RU" sz="1100" b="0" i="0">
              <a:latin typeface="Cambria Math"/>
            </a:rPr>
            <a:t>_</a:t>
          </a:r>
          <a:r>
            <a:rPr lang="en-US" sz="1100" b="0" i="0">
              <a:latin typeface="Cambria Math"/>
            </a:rPr>
            <a:t>𝐿=2((𝑥_𝐿−𝑎)/(𝑏−𝑎))^2</a:t>
          </a:r>
          <a:endParaRPr lang="ru-RU" sz="1100"/>
        </a:p>
      </xdr:txBody>
    </xdr:sp>
    <xdr:clientData/>
  </xdr:oneCellAnchor>
  <xdr:oneCellAnchor>
    <xdr:from>
      <xdr:col>3</xdr:col>
      <xdr:colOff>180975</xdr:colOff>
      <xdr:row>29</xdr:row>
      <xdr:rowOff>123825</xdr:rowOff>
    </xdr:from>
    <xdr:ext cx="1571624" cy="506164"/>
    <xdr:sp macro="" textlink="">
      <xdr:nvSpPr>
        <xdr:cNvPr id="30" name="TextBox 29"/>
        <xdr:cNvSpPr txBox="1"/>
      </xdr:nvSpPr>
      <xdr:spPr>
        <a:xfrm>
          <a:off x="2857500" y="6362700"/>
          <a:ext cx="1571624" cy="5061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𝑦</a:t>
          </a:r>
          <a:r>
            <a:rPr lang="ru-RU" sz="1100" b="0" i="0">
              <a:latin typeface="Cambria Math"/>
            </a:rPr>
            <a:t>_</a:t>
          </a:r>
          <a:r>
            <a:rPr lang="en-US" sz="1100" b="0" i="0">
              <a:latin typeface="Cambria Math"/>
            </a:rPr>
            <a:t>𝑅=1−2((𝑏−𝑥_𝑅)/(𝑏−𝑎))^2</a:t>
          </a:r>
          <a:endParaRPr lang="ru-RU" sz="1100"/>
        </a:p>
      </xdr:txBody>
    </xdr:sp>
    <xdr:clientData/>
  </xdr:oneCellAnchor>
  <xdr:twoCellAnchor>
    <xdr:from>
      <xdr:col>22</xdr:col>
      <xdr:colOff>8659</xdr:colOff>
      <xdr:row>5</xdr:row>
      <xdr:rowOff>1</xdr:rowOff>
    </xdr:from>
    <xdr:to>
      <xdr:col>22</xdr:col>
      <xdr:colOff>9525</xdr:colOff>
      <xdr:row>17</xdr:row>
      <xdr:rowOff>155864</xdr:rowOff>
    </xdr:to>
    <xdr:cxnSp macro="">
      <xdr:nvCxnSpPr>
        <xdr:cNvPr id="31" name="Прямая со стрелкой 30"/>
        <xdr:cNvCxnSpPr/>
      </xdr:nvCxnSpPr>
      <xdr:spPr>
        <a:xfrm flipV="1">
          <a:off x="896216" y="48434626"/>
          <a:ext cx="866" cy="2441863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850360</xdr:colOff>
      <xdr:row>17</xdr:row>
      <xdr:rowOff>85448</xdr:rowOff>
    </xdr:from>
    <xdr:to>
      <xdr:col>26</xdr:col>
      <xdr:colOff>315228</xdr:colOff>
      <xdr:row>17</xdr:row>
      <xdr:rowOff>85448</xdr:rowOff>
    </xdr:to>
    <xdr:cxnSp macro="">
      <xdr:nvCxnSpPr>
        <xdr:cNvPr id="32" name="Прямая со стрелкой 31"/>
        <xdr:cNvCxnSpPr/>
      </xdr:nvCxnSpPr>
      <xdr:spPr>
        <a:xfrm>
          <a:off x="850360" y="50806073"/>
          <a:ext cx="3932959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28575</xdr:rowOff>
    </xdr:from>
    <xdr:to>
      <xdr:col>23</xdr:col>
      <xdr:colOff>714375</xdr:colOff>
      <xdr:row>17</xdr:row>
      <xdr:rowOff>114300</xdr:rowOff>
    </xdr:to>
    <xdr:cxnSp macro="">
      <xdr:nvCxnSpPr>
        <xdr:cNvPr id="33" name="Прямая соединительная линия 32"/>
        <xdr:cNvCxnSpPr/>
      </xdr:nvCxnSpPr>
      <xdr:spPr>
        <a:xfrm flipH="1">
          <a:off x="1762125" y="49034700"/>
          <a:ext cx="714375" cy="18002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709309</xdr:colOff>
      <xdr:row>8</xdr:row>
      <xdr:rowOff>36479</xdr:rowOff>
    </xdr:from>
    <xdr:to>
      <xdr:col>26</xdr:col>
      <xdr:colOff>0</xdr:colOff>
      <xdr:row>17</xdr:row>
      <xdr:rowOff>104775</xdr:rowOff>
    </xdr:to>
    <xdr:cxnSp macro="">
      <xdr:nvCxnSpPr>
        <xdr:cNvPr id="34" name="Прямая соединительная линия 33"/>
        <xdr:cNvCxnSpPr/>
      </xdr:nvCxnSpPr>
      <xdr:spPr>
        <a:xfrm>
          <a:off x="2472447" y="49059830"/>
          <a:ext cx="1998223" cy="178279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693096</xdr:colOff>
      <xdr:row>8</xdr:row>
      <xdr:rowOff>48638</xdr:rowOff>
    </xdr:from>
    <xdr:to>
      <xdr:col>23</xdr:col>
      <xdr:colOff>709310</xdr:colOff>
      <xdr:row>17</xdr:row>
      <xdr:rowOff>77011</xdr:rowOff>
    </xdr:to>
    <xdr:cxnSp macro="">
      <xdr:nvCxnSpPr>
        <xdr:cNvPr id="48" name="Прямая соединительная линия 47"/>
        <xdr:cNvCxnSpPr/>
      </xdr:nvCxnSpPr>
      <xdr:spPr>
        <a:xfrm flipH="1">
          <a:off x="2456234" y="49071989"/>
          <a:ext cx="16214" cy="17428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445852</xdr:colOff>
      <xdr:row>10</xdr:row>
      <xdr:rowOff>133350</xdr:rowOff>
    </xdr:from>
    <xdr:to>
      <xdr:col>23</xdr:col>
      <xdr:colOff>447675</xdr:colOff>
      <xdr:row>17</xdr:row>
      <xdr:rowOff>72958</xdr:rowOff>
    </xdr:to>
    <xdr:cxnSp macro="">
      <xdr:nvCxnSpPr>
        <xdr:cNvPr id="51" name="Прямая соединительная линия 50"/>
        <xdr:cNvCxnSpPr/>
      </xdr:nvCxnSpPr>
      <xdr:spPr>
        <a:xfrm flipH="1">
          <a:off x="17467027" y="2638425"/>
          <a:ext cx="1823" cy="15017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466725</xdr:colOff>
      <xdr:row>11</xdr:row>
      <xdr:rowOff>171450</xdr:rowOff>
    </xdr:from>
    <xdr:to>
      <xdr:col>24</xdr:col>
      <xdr:colOff>482329</xdr:colOff>
      <xdr:row>17</xdr:row>
      <xdr:rowOff>89170</xdr:rowOff>
    </xdr:to>
    <xdr:cxnSp macro="">
      <xdr:nvCxnSpPr>
        <xdr:cNvPr id="52" name="Прямая соединительная линия 51"/>
        <xdr:cNvCxnSpPr/>
      </xdr:nvCxnSpPr>
      <xdr:spPr>
        <a:xfrm>
          <a:off x="18097500" y="2876550"/>
          <a:ext cx="15604" cy="12797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1266825</xdr:colOff>
      <xdr:row>20</xdr:row>
      <xdr:rowOff>71870</xdr:rowOff>
    </xdr:from>
    <xdr:ext cx="3705224" cy="555024"/>
    <xdr:sp macro="" textlink="">
      <xdr:nvSpPr>
        <xdr:cNvPr id="61" name="TextBox 60"/>
        <xdr:cNvSpPr txBox="1"/>
      </xdr:nvSpPr>
      <xdr:spPr>
        <a:xfrm>
          <a:off x="15135225" y="4510520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l-GR" sz="1400" b="0" i="0">
              <a:latin typeface="Cambria Math"/>
            </a:rPr>
            <a:t>^</a:t>
          </a:r>
          <a:r>
            <a:rPr lang="en-US" sz="1400" b="0" i="0">
              <a:latin typeface="Cambria Math"/>
            </a:rPr>
            <a:t>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21</xdr:col>
      <xdr:colOff>0</xdr:colOff>
      <xdr:row>23</xdr:row>
      <xdr:rowOff>47625</xdr:rowOff>
    </xdr:from>
    <xdr:ext cx="4057650" cy="555024"/>
    <xdr:sp macro="" textlink="">
      <xdr:nvSpPr>
        <xdr:cNvPr id="62" name="TextBox 61"/>
        <xdr:cNvSpPr txBox="1"/>
      </xdr:nvSpPr>
      <xdr:spPr>
        <a:xfrm>
          <a:off x="15154275" y="5153025"/>
          <a:ext cx="4057650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l-GR" sz="1400" b="0" i="0">
              <a:latin typeface="Cambria Math"/>
            </a:rPr>
            <a:t>^</a:t>
          </a:r>
          <a:r>
            <a:rPr lang="en-US" sz="1400" b="0" i="0">
              <a:latin typeface="Cambria Math"/>
            </a:rPr>
            <a:t>𝑅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 )=1−(𝑏−𝑥_𝑅 )^2/(𝑏−𝑎)(𝑏−𝑐) ;        𝑐</a:t>
          </a:r>
          <a:r>
            <a:rPr lang="en-US" sz="1400" b="0" i="0">
              <a:latin typeface="Cambria Math"/>
              <a:ea typeface="Cambria Math"/>
            </a:rPr>
            <a:t>≤𝑥_𝑅≤𝑏</a:t>
          </a:r>
          <a:endParaRPr lang="ru-RU" sz="1400"/>
        </a:p>
      </xdr:txBody>
    </xdr:sp>
    <xdr:clientData/>
  </xdr:oneCellAnchor>
  <xdr:twoCellAnchor>
    <xdr:from>
      <xdr:col>5</xdr:col>
      <xdr:colOff>723899</xdr:colOff>
      <xdr:row>281</xdr:row>
      <xdr:rowOff>200025</xdr:rowOff>
    </xdr:from>
    <xdr:to>
      <xdr:col>17</xdr:col>
      <xdr:colOff>542925</xdr:colOff>
      <xdr:row>301</xdr:row>
      <xdr:rowOff>161924</xdr:rowOff>
    </xdr:to>
    <xdr:graphicFrame macro="">
      <xdr:nvGraphicFramePr>
        <xdr:cNvPr id="35" name="Диаграмма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561975</xdr:colOff>
      <xdr:row>307</xdr:row>
      <xdr:rowOff>104775</xdr:rowOff>
    </xdr:from>
    <xdr:to>
      <xdr:col>16</xdr:col>
      <xdr:colOff>257175</xdr:colOff>
      <xdr:row>320</xdr:row>
      <xdr:rowOff>161925</xdr:rowOff>
    </xdr:to>
    <xdr:graphicFrame macro="">
      <xdr:nvGraphicFramePr>
        <xdr:cNvPr id="36" name="Диаграмма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21</xdr:col>
      <xdr:colOff>38100</xdr:colOff>
      <xdr:row>1</xdr:row>
      <xdr:rowOff>57150</xdr:rowOff>
    </xdr:from>
    <xdr:ext cx="5867400" cy="374141"/>
    <xdr:sp macro="" textlink="">
      <xdr:nvSpPr>
        <xdr:cNvPr id="44" name="TextBox 43"/>
        <xdr:cNvSpPr txBox="1"/>
      </xdr:nvSpPr>
      <xdr:spPr>
        <a:xfrm>
          <a:off x="15192375" y="314325"/>
          <a:ext cx="5867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𝑺=𝑺[𝒑𝒑(𝒂𝟏,𝒃𝟏)]+𝑸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𝑺[𝒑𝒑(𝒂𝟐,𝒃𝟐)]+𝑺[</a:t>
          </a:r>
          <a:r>
            <a:rPr lang="en-US" sz="1800" b="1" i="0">
              <a:latin typeface="Cambria Math"/>
              <a:ea typeface="Cambria Math"/>
            </a:rPr>
            <a:t>∆(𝒂𝟑,𝒃𝟑,𝒄)]</a:t>
          </a:r>
          <a:endParaRPr lang="ru-RU" sz="1800" b="1"/>
        </a:p>
      </xdr:txBody>
    </xdr:sp>
    <xdr:clientData/>
  </xdr:oneCellAnchor>
  <xdr:oneCellAnchor>
    <xdr:from>
      <xdr:col>20</xdr:col>
      <xdr:colOff>1247775</xdr:colOff>
      <xdr:row>27</xdr:row>
      <xdr:rowOff>95250</xdr:rowOff>
    </xdr:from>
    <xdr:ext cx="2457449" cy="354905"/>
    <xdr:sp macro="" textlink="">
      <xdr:nvSpPr>
        <xdr:cNvPr id="37" name="TextBox 36"/>
        <xdr:cNvSpPr txBox="1"/>
      </xdr:nvSpPr>
      <xdr:spPr>
        <a:xfrm>
          <a:off x="15116175" y="6105525"/>
          <a:ext cx="2457449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𝑎+√(𝑟</a:t>
          </a:r>
          <a:r>
            <a:rPr lang="en-US" sz="1400" b="0" i="0">
              <a:latin typeface="Cambria Math"/>
              <a:ea typeface="Cambria Math"/>
            </a:rPr>
            <a:t>∙(𝑏−𝑎)(𝑐−𝑎) )</a:t>
          </a:r>
          <a:endParaRPr lang="ru-RU" sz="1400"/>
        </a:p>
      </xdr:txBody>
    </xdr:sp>
    <xdr:clientData/>
  </xdr:oneCellAnchor>
  <xdr:oneCellAnchor>
    <xdr:from>
      <xdr:col>20</xdr:col>
      <xdr:colOff>1238251</xdr:colOff>
      <xdr:row>29</xdr:row>
      <xdr:rowOff>142875</xdr:rowOff>
    </xdr:from>
    <xdr:ext cx="2771774" cy="354905"/>
    <xdr:sp macro="" textlink="">
      <xdr:nvSpPr>
        <xdr:cNvPr id="38" name="TextBox 37"/>
        <xdr:cNvSpPr txBox="1"/>
      </xdr:nvSpPr>
      <xdr:spPr>
        <a:xfrm>
          <a:off x="15106651" y="6581775"/>
          <a:ext cx="2771774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𝑅=𝑏−√((1−𝑟)(𝑏−𝑎)(𝑏−𝑐) )</a:t>
          </a:r>
          <a:endParaRPr lang="ru-RU" sz="1400"/>
        </a:p>
      </xdr:txBody>
    </xdr:sp>
    <xdr:clientData/>
  </xdr:oneCellAnchor>
  <xdr:oneCellAnchor>
    <xdr:from>
      <xdr:col>21</xdr:col>
      <xdr:colOff>9524</xdr:colOff>
      <xdr:row>33</xdr:row>
      <xdr:rowOff>76200</xdr:rowOff>
    </xdr:from>
    <xdr:ext cx="3190876" cy="461280"/>
    <xdr:sp macro="" textlink="">
      <xdr:nvSpPr>
        <xdr:cNvPr id="39" name="TextBox 38"/>
        <xdr:cNvSpPr txBox="1"/>
      </xdr:nvSpPr>
      <xdr:spPr>
        <a:xfrm>
          <a:off x="15163799" y="7419975"/>
          <a:ext cx="3190876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n-US" sz="1400" b="0" i="0">
              <a:latin typeface="Cambria Math"/>
            </a:rPr>
            <a:t>𝑝𝑝[𝑎;𝑏]</a:t>
          </a:r>
          <a:r>
            <a:rPr lang="ru-RU" sz="1400" b="0" i="0">
              <a:latin typeface="Cambria Math"/>
            </a:rPr>
            <a:t>) 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=(𝑥−𝑎)/(𝑏−𝑎);        𝑎</a:t>
          </a:r>
          <a:r>
            <a:rPr lang="en-US" sz="1400" b="0" i="0">
              <a:latin typeface="Cambria Math"/>
              <a:ea typeface="Cambria Math"/>
            </a:rPr>
            <a:t>≤𝑥≤𝑏</a:t>
          </a:r>
          <a:endParaRPr lang="ru-RU" sz="1400"/>
        </a:p>
      </xdr:txBody>
    </xdr:sp>
    <xdr:clientData/>
  </xdr:oneCellAnchor>
  <xdr:oneCellAnchor>
    <xdr:from>
      <xdr:col>21</xdr:col>
      <xdr:colOff>19050</xdr:colOff>
      <xdr:row>37</xdr:row>
      <xdr:rowOff>123825</xdr:rowOff>
    </xdr:from>
    <xdr:ext cx="1647824" cy="311496"/>
    <xdr:sp macro="" textlink="">
      <xdr:nvSpPr>
        <xdr:cNvPr id="40" name="TextBox 39"/>
        <xdr:cNvSpPr txBox="1"/>
      </xdr:nvSpPr>
      <xdr:spPr>
        <a:xfrm>
          <a:off x="15173325" y="8324850"/>
          <a:ext cx="164782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𝑥=𝑎+𝑟</a:t>
          </a:r>
          <a:r>
            <a:rPr lang="en-US" sz="1400" b="0" i="0">
              <a:latin typeface="Cambria Math"/>
              <a:ea typeface="Cambria Math"/>
            </a:rPr>
            <a:t>∙(𝑏−𝑎)</a:t>
          </a:r>
          <a:endParaRPr lang="ru-RU" sz="1400"/>
        </a:p>
      </xdr:txBody>
    </xdr:sp>
    <xdr:clientData/>
  </xdr:oneCellAnchor>
  <xdr:oneCellAnchor>
    <xdr:from>
      <xdr:col>0</xdr:col>
      <xdr:colOff>38100</xdr:colOff>
      <xdr:row>246</xdr:row>
      <xdr:rowOff>57150</xdr:rowOff>
    </xdr:from>
    <xdr:ext cx="5867400" cy="374141"/>
    <xdr:sp macro="" textlink="">
      <xdr:nvSpPr>
        <xdr:cNvPr id="53" name="TextBox 52"/>
        <xdr:cNvSpPr txBox="1"/>
      </xdr:nvSpPr>
      <xdr:spPr>
        <a:xfrm>
          <a:off x="16554450" y="323850"/>
          <a:ext cx="5867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𝑺=𝑺[𝒑𝒑(𝒂𝟏,𝒃𝟏)]+𝑸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𝑺[𝒑𝒑(𝒂𝟐,𝒃𝟐)]+𝑺[</a:t>
          </a:r>
          <a:r>
            <a:rPr lang="en-US" sz="1800" b="1" i="0">
              <a:latin typeface="Cambria Math"/>
              <a:ea typeface="Cambria Math"/>
            </a:rPr>
            <a:t>∆(𝒂𝟑,𝒃𝟑,𝒄)]</a:t>
          </a:r>
          <a:endParaRPr lang="ru-RU" sz="1800" b="1"/>
        </a:p>
      </xdr:txBody>
    </xdr:sp>
    <xdr:clientData/>
  </xdr:oneCellAnchor>
  <xdr:twoCellAnchor>
    <xdr:from>
      <xdr:col>1</xdr:col>
      <xdr:colOff>8659</xdr:colOff>
      <xdr:row>258</xdr:row>
      <xdr:rowOff>1</xdr:rowOff>
    </xdr:from>
    <xdr:to>
      <xdr:col>1</xdr:col>
      <xdr:colOff>9525</xdr:colOff>
      <xdr:row>270</xdr:row>
      <xdr:rowOff>155864</xdr:rowOff>
    </xdr:to>
    <xdr:cxnSp macro="">
      <xdr:nvCxnSpPr>
        <xdr:cNvPr id="54" name="Прямая со стрелкой 53"/>
        <xdr:cNvCxnSpPr/>
      </xdr:nvCxnSpPr>
      <xdr:spPr>
        <a:xfrm flipV="1">
          <a:off x="17782309" y="1276351"/>
          <a:ext cx="866" cy="2946688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850360</xdr:colOff>
      <xdr:row>270</xdr:row>
      <xdr:rowOff>85448</xdr:rowOff>
    </xdr:from>
    <xdr:to>
      <xdr:col>5</xdr:col>
      <xdr:colOff>315228</xdr:colOff>
      <xdr:row>270</xdr:row>
      <xdr:rowOff>85448</xdr:rowOff>
    </xdr:to>
    <xdr:cxnSp macro="">
      <xdr:nvCxnSpPr>
        <xdr:cNvPr id="55" name="Прямая со стрелкой 54"/>
        <xdr:cNvCxnSpPr/>
      </xdr:nvCxnSpPr>
      <xdr:spPr>
        <a:xfrm>
          <a:off x="17366710" y="4152623"/>
          <a:ext cx="3160568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261</xdr:row>
      <xdr:rowOff>28575</xdr:rowOff>
    </xdr:from>
    <xdr:to>
      <xdr:col>2</xdr:col>
      <xdr:colOff>714375</xdr:colOff>
      <xdr:row>270</xdr:row>
      <xdr:rowOff>114300</xdr:rowOff>
    </xdr:to>
    <xdr:cxnSp macro="">
      <xdr:nvCxnSpPr>
        <xdr:cNvPr id="56" name="Прямая соединительная линия 55"/>
        <xdr:cNvCxnSpPr/>
      </xdr:nvCxnSpPr>
      <xdr:spPr>
        <a:xfrm flipH="1">
          <a:off x="18383250" y="2057400"/>
          <a:ext cx="609600" cy="21240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709309</xdr:colOff>
      <xdr:row>261</xdr:row>
      <xdr:rowOff>36479</xdr:rowOff>
    </xdr:from>
    <xdr:to>
      <xdr:col>5</xdr:col>
      <xdr:colOff>0</xdr:colOff>
      <xdr:row>270</xdr:row>
      <xdr:rowOff>104775</xdr:rowOff>
    </xdr:to>
    <xdr:cxnSp macro="">
      <xdr:nvCxnSpPr>
        <xdr:cNvPr id="57" name="Прямая соединительная линия 56"/>
        <xdr:cNvCxnSpPr/>
      </xdr:nvCxnSpPr>
      <xdr:spPr>
        <a:xfrm>
          <a:off x="18997309" y="2065304"/>
          <a:ext cx="1214741" cy="210664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693096</xdr:colOff>
      <xdr:row>261</xdr:row>
      <xdr:rowOff>48638</xdr:rowOff>
    </xdr:from>
    <xdr:to>
      <xdr:col>2</xdr:col>
      <xdr:colOff>709310</xdr:colOff>
      <xdr:row>270</xdr:row>
      <xdr:rowOff>77011</xdr:rowOff>
    </xdr:to>
    <xdr:cxnSp macro="">
      <xdr:nvCxnSpPr>
        <xdr:cNvPr id="58" name="Прямая соединительная линия 57"/>
        <xdr:cNvCxnSpPr/>
      </xdr:nvCxnSpPr>
      <xdr:spPr>
        <a:xfrm flipH="1">
          <a:off x="18990621" y="2077463"/>
          <a:ext cx="6689" cy="2066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445853</xdr:colOff>
      <xdr:row>264</xdr:row>
      <xdr:rowOff>168520</xdr:rowOff>
    </xdr:from>
    <xdr:to>
      <xdr:col>2</xdr:col>
      <xdr:colOff>446943</xdr:colOff>
      <xdr:row>270</xdr:row>
      <xdr:rowOff>72958</xdr:rowOff>
    </xdr:to>
    <xdr:cxnSp macro="">
      <xdr:nvCxnSpPr>
        <xdr:cNvPr id="59" name="Прямая соединительная линия 58"/>
        <xdr:cNvCxnSpPr/>
      </xdr:nvCxnSpPr>
      <xdr:spPr>
        <a:xfrm flipH="1">
          <a:off x="2211641" y="53274058"/>
          <a:ext cx="1090" cy="1047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476250</xdr:colOff>
      <xdr:row>264</xdr:row>
      <xdr:rowOff>65943</xdr:rowOff>
    </xdr:from>
    <xdr:to>
      <xdr:col>3</xdr:col>
      <xdr:colOff>482329</xdr:colOff>
      <xdr:row>270</xdr:row>
      <xdr:rowOff>89170</xdr:rowOff>
    </xdr:to>
    <xdr:cxnSp macro="">
      <xdr:nvCxnSpPr>
        <xdr:cNvPr id="60" name="Прямая соединительная линия 59"/>
        <xdr:cNvCxnSpPr/>
      </xdr:nvCxnSpPr>
      <xdr:spPr>
        <a:xfrm>
          <a:off x="3157904" y="53171481"/>
          <a:ext cx="6079" cy="11662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1266825</xdr:colOff>
      <xdr:row>258</xdr:row>
      <xdr:rowOff>71870</xdr:rowOff>
    </xdr:from>
    <xdr:ext cx="3705224" cy="555024"/>
    <xdr:sp macro="" textlink="">
      <xdr:nvSpPr>
        <xdr:cNvPr id="63" name="TextBox 62"/>
        <xdr:cNvSpPr txBox="1"/>
      </xdr:nvSpPr>
      <xdr:spPr>
        <a:xfrm>
          <a:off x="16484844" y="4768428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l-GR" sz="1400" b="0" i="0">
              <a:latin typeface="Cambria Math"/>
            </a:rPr>
            <a:t>^</a:t>
          </a:r>
          <a:r>
            <a:rPr lang="en-US" sz="1400" b="0" i="0">
              <a:latin typeface="Cambria Math"/>
            </a:rPr>
            <a:t>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6</xdr:col>
      <xdr:colOff>0</xdr:colOff>
      <xdr:row>261</xdr:row>
      <xdr:rowOff>47625</xdr:rowOff>
    </xdr:from>
    <xdr:ext cx="4057650" cy="555024"/>
    <xdr:sp macro="" textlink="">
      <xdr:nvSpPr>
        <xdr:cNvPr id="64" name="TextBox 63"/>
        <xdr:cNvSpPr txBox="1"/>
      </xdr:nvSpPr>
      <xdr:spPr>
        <a:xfrm>
          <a:off x="16507558" y="5418260"/>
          <a:ext cx="4057650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l-GR" sz="1400" b="0" i="0">
              <a:latin typeface="Cambria Math"/>
            </a:rPr>
            <a:t>^</a:t>
          </a:r>
          <a:r>
            <a:rPr lang="en-US" sz="1400" b="0" i="0">
              <a:latin typeface="Cambria Math"/>
            </a:rPr>
            <a:t>𝑅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 )=1−(𝑏−𝑥_𝑅 )^2/(𝑏−𝑎)(𝑏−𝑐) ;        𝑐</a:t>
          </a:r>
          <a:r>
            <a:rPr lang="en-US" sz="1400" b="0" i="0">
              <a:latin typeface="Cambria Math"/>
              <a:ea typeface="Cambria Math"/>
            </a:rPr>
            <a:t>≤𝑥_𝑅≤𝑏</a:t>
          </a:r>
          <a:endParaRPr lang="ru-RU" sz="1400"/>
        </a:p>
      </xdr:txBody>
    </xdr:sp>
    <xdr:clientData/>
  </xdr:oneCellAnchor>
  <xdr:oneCellAnchor>
    <xdr:from>
      <xdr:col>5</xdr:col>
      <xdr:colOff>1247775</xdr:colOff>
      <xdr:row>265</xdr:row>
      <xdr:rowOff>95250</xdr:rowOff>
    </xdr:from>
    <xdr:ext cx="2457449" cy="354905"/>
    <xdr:sp macro="" textlink="">
      <xdr:nvSpPr>
        <xdr:cNvPr id="65" name="TextBox 64"/>
        <xdr:cNvSpPr txBox="1"/>
      </xdr:nvSpPr>
      <xdr:spPr>
        <a:xfrm>
          <a:off x="16465794" y="6381750"/>
          <a:ext cx="2457449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𝑎+√(𝑟</a:t>
          </a:r>
          <a:r>
            <a:rPr lang="en-US" sz="1400" b="0" i="0">
              <a:latin typeface="Cambria Math"/>
              <a:ea typeface="Cambria Math"/>
            </a:rPr>
            <a:t>∙(𝑏−𝑎)(𝑐−𝑎) )</a:t>
          </a:r>
          <a:endParaRPr lang="ru-RU" sz="1400"/>
        </a:p>
      </xdr:txBody>
    </xdr:sp>
    <xdr:clientData/>
  </xdr:oneCellAnchor>
  <xdr:oneCellAnchor>
    <xdr:from>
      <xdr:col>5</xdr:col>
      <xdr:colOff>1238251</xdr:colOff>
      <xdr:row>267</xdr:row>
      <xdr:rowOff>142875</xdr:rowOff>
    </xdr:from>
    <xdr:ext cx="2771774" cy="354905"/>
    <xdr:sp macro="" textlink="">
      <xdr:nvSpPr>
        <xdr:cNvPr id="66" name="TextBox 65"/>
        <xdr:cNvSpPr txBox="1"/>
      </xdr:nvSpPr>
      <xdr:spPr>
        <a:xfrm>
          <a:off x="16456270" y="6861663"/>
          <a:ext cx="2771774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𝑅=𝑏−√((1−𝑟)(𝑏−𝑎)(𝑏−𝑐) )</a:t>
          </a:r>
          <a:endParaRPr lang="ru-RU" sz="1400"/>
        </a:p>
      </xdr:txBody>
    </xdr:sp>
    <xdr:clientData/>
  </xdr:oneCellAnchor>
  <xdr:oneCellAnchor>
    <xdr:from>
      <xdr:col>6</xdr:col>
      <xdr:colOff>9524</xdr:colOff>
      <xdr:row>271</xdr:row>
      <xdr:rowOff>76200</xdr:rowOff>
    </xdr:from>
    <xdr:ext cx="3190876" cy="461280"/>
    <xdr:sp macro="" textlink="">
      <xdr:nvSpPr>
        <xdr:cNvPr id="67" name="TextBox 66"/>
        <xdr:cNvSpPr txBox="1"/>
      </xdr:nvSpPr>
      <xdr:spPr>
        <a:xfrm>
          <a:off x="16517082" y="7710854"/>
          <a:ext cx="3190876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n-US" sz="1400" b="0" i="0">
              <a:latin typeface="Cambria Math"/>
            </a:rPr>
            <a:t>𝑝𝑝[𝑎;𝑏]</a:t>
          </a:r>
          <a:r>
            <a:rPr lang="ru-RU" sz="1400" b="0" i="0">
              <a:latin typeface="Cambria Math"/>
            </a:rPr>
            <a:t>) 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=(𝑥−𝑎)/(𝑏−𝑎);        𝑎</a:t>
          </a:r>
          <a:r>
            <a:rPr lang="en-US" sz="1400" b="0" i="0">
              <a:latin typeface="Cambria Math"/>
              <a:ea typeface="Cambria Math"/>
            </a:rPr>
            <a:t>≤𝑥≤𝑏</a:t>
          </a:r>
          <a:endParaRPr lang="ru-RU" sz="1400"/>
        </a:p>
      </xdr:txBody>
    </xdr:sp>
    <xdr:clientData/>
  </xdr:oneCellAnchor>
  <xdr:oneCellAnchor>
    <xdr:from>
      <xdr:col>6</xdr:col>
      <xdr:colOff>19050</xdr:colOff>
      <xdr:row>275</xdr:row>
      <xdr:rowOff>123825</xdr:rowOff>
    </xdr:from>
    <xdr:ext cx="1647824" cy="311496"/>
    <xdr:sp macro="" textlink="">
      <xdr:nvSpPr>
        <xdr:cNvPr id="68" name="TextBox 67"/>
        <xdr:cNvSpPr txBox="1"/>
      </xdr:nvSpPr>
      <xdr:spPr>
        <a:xfrm>
          <a:off x="16526608" y="8623056"/>
          <a:ext cx="164782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𝑥=𝑎+𝑟</a:t>
          </a:r>
          <a:r>
            <a:rPr lang="en-US" sz="1400" b="0" i="0">
              <a:latin typeface="Cambria Math"/>
              <a:ea typeface="Cambria Math"/>
            </a:rPr>
            <a:t>∙(𝑏−𝑎)</a:t>
          </a:r>
          <a:endParaRPr lang="ru-RU" sz="1400"/>
        </a:p>
      </xdr:txBody>
    </xdr:sp>
    <xdr:clientData/>
  </xdr:oneCellAnchor>
  <xdr:oneCellAnchor>
    <xdr:from>
      <xdr:col>15</xdr:col>
      <xdr:colOff>457199</xdr:colOff>
      <xdr:row>258</xdr:row>
      <xdr:rowOff>76200</xdr:rowOff>
    </xdr:from>
    <xdr:ext cx="1485901" cy="461345"/>
    <xdr:sp macro="" textlink="">
      <xdr:nvSpPr>
        <xdr:cNvPr id="41" name="TextBox 40"/>
        <xdr:cNvSpPr txBox="1"/>
      </xdr:nvSpPr>
      <xdr:spPr>
        <a:xfrm>
          <a:off x="11277599" y="49625250"/>
          <a:ext cx="1485901" cy="4613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(𝑥_𝐿−𝑎)/(𝑐−𝑎)</a:t>
          </a:r>
          <a:endParaRPr lang="ru-RU" sz="1400"/>
        </a:p>
      </xdr:txBody>
    </xdr:sp>
    <xdr:clientData/>
  </xdr:oneCellAnchor>
  <xdr:oneCellAnchor>
    <xdr:from>
      <xdr:col>15</xdr:col>
      <xdr:colOff>476249</xdr:colOff>
      <xdr:row>261</xdr:row>
      <xdr:rowOff>28575</xdr:rowOff>
    </xdr:from>
    <xdr:ext cx="1485901" cy="501419"/>
    <xdr:sp macro="" textlink="">
      <xdr:nvSpPr>
        <xdr:cNvPr id="69" name="TextBox 68"/>
        <xdr:cNvSpPr txBox="1"/>
      </xdr:nvSpPr>
      <xdr:spPr>
        <a:xfrm>
          <a:off x="11296649" y="50196750"/>
          <a:ext cx="1485901" cy="5014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〖𝑏−𝑥〗_𝑅/(𝑏−𝑐)</a:t>
          </a:r>
          <a:endParaRPr lang="ru-RU" sz="1400"/>
        </a:p>
      </xdr:txBody>
    </xdr:sp>
    <xdr:clientData/>
  </xdr:oneCellAnchor>
  <xdr:oneCellAnchor>
    <xdr:from>
      <xdr:col>0</xdr:col>
      <xdr:colOff>123825</xdr:colOff>
      <xdr:row>1</xdr:row>
      <xdr:rowOff>219075</xdr:rowOff>
    </xdr:from>
    <xdr:ext cx="4876800" cy="374141"/>
    <xdr:sp macro="" textlink="">
      <xdr:nvSpPr>
        <xdr:cNvPr id="70" name="TextBox 69"/>
        <xdr:cNvSpPr txBox="1"/>
      </xdr:nvSpPr>
      <xdr:spPr>
        <a:xfrm>
          <a:off x="123825" y="476250"/>
          <a:ext cx="48768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𝑺=𝑺[𝒑𝒑(𝟑,𝟏𝟕)]+𝟕𝑺[𝒑𝒑(𝟑,𝟓)]+𝑺[</a:t>
          </a:r>
          <a:r>
            <a:rPr lang="en-US" sz="1800" b="1" i="0">
              <a:latin typeface="Cambria Math"/>
              <a:ea typeface="Cambria Math"/>
            </a:rPr>
            <a:t>∆(𝟑,𝟏𝟕)]</a:t>
          </a:r>
          <a:endParaRPr lang="ru-RU" sz="1800" b="1"/>
        </a:p>
      </xdr:txBody>
    </xdr:sp>
    <xdr:clientData/>
  </xdr:oneCellAnchor>
  <xdr:oneCellAnchor>
    <xdr:from>
      <xdr:col>0</xdr:col>
      <xdr:colOff>9525</xdr:colOff>
      <xdr:row>6</xdr:row>
      <xdr:rowOff>180975</xdr:rowOff>
    </xdr:from>
    <xdr:ext cx="1228724" cy="374141"/>
    <xdr:sp macro="" textlink="">
      <xdr:nvSpPr>
        <xdr:cNvPr id="71" name="TextBox 70"/>
        <xdr:cNvSpPr txBox="1"/>
      </xdr:nvSpPr>
      <xdr:spPr>
        <a:xfrm>
          <a:off x="9525" y="1590675"/>
          <a:ext cx="122872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𝑺[𝒑𝒑(𝟑,𝟓)]</a:t>
          </a:r>
          <a:endParaRPr lang="ru-RU" sz="1800" b="1"/>
        </a:p>
      </xdr:txBody>
    </xdr:sp>
    <xdr:clientData/>
  </xdr:oneCellAnchor>
  <xdr:oneCellAnchor>
    <xdr:from>
      <xdr:col>0</xdr:col>
      <xdr:colOff>0</xdr:colOff>
      <xdr:row>8</xdr:row>
      <xdr:rowOff>171450</xdr:rowOff>
    </xdr:from>
    <xdr:ext cx="1238250" cy="374141"/>
    <xdr:sp macro="" textlink="">
      <xdr:nvSpPr>
        <xdr:cNvPr id="72" name="TextBox 71"/>
        <xdr:cNvSpPr txBox="1"/>
      </xdr:nvSpPr>
      <xdr:spPr>
        <a:xfrm>
          <a:off x="0" y="2085975"/>
          <a:ext cx="12382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𝑺[</a:t>
          </a:r>
          <a:r>
            <a:rPr lang="en-US" sz="1800" b="1" i="0">
              <a:latin typeface="Cambria Math"/>
              <a:ea typeface="Cambria Math"/>
            </a:rPr>
            <a:t>∆(𝟑,𝟏𝟕)]</a:t>
          </a:r>
          <a:endParaRPr lang="ru-RU" sz="1800" b="1"/>
        </a:p>
      </xdr:txBody>
    </xdr:sp>
    <xdr:clientData/>
  </xdr:oneCellAnchor>
  <xdr:oneCellAnchor>
    <xdr:from>
      <xdr:col>0</xdr:col>
      <xdr:colOff>76200</xdr:colOff>
      <xdr:row>248</xdr:row>
      <xdr:rowOff>114300</xdr:rowOff>
    </xdr:from>
    <xdr:ext cx="1428749" cy="374141"/>
    <xdr:sp macro="" textlink="">
      <xdr:nvSpPr>
        <xdr:cNvPr id="73" name="TextBox 72"/>
        <xdr:cNvSpPr txBox="1"/>
      </xdr:nvSpPr>
      <xdr:spPr>
        <a:xfrm>
          <a:off x="76200" y="49568100"/>
          <a:ext cx="14287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𝑺[𝒑𝒑(𝒂𝟏,𝒃𝟏)]</a:t>
          </a:r>
          <a:endParaRPr lang="ru-RU" sz="1800" b="1"/>
        </a:p>
      </xdr:txBody>
    </xdr:sp>
    <xdr:clientData/>
  </xdr:oneCellAnchor>
  <xdr:oneCellAnchor>
    <xdr:from>
      <xdr:col>21</xdr:col>
      <xdr:colOff>38100</xdr:colOff>
      <xdr:row>1</xdr:row>
      <xdr:rowOff>66675</xdr:rowOff>
    </xdr:from>
    <xdr:ext cx="5867400" cy="374141"/>
    <xdr:sp macro="" textlink="">
      <xdr:nvSpPr>
        <xdr:cNvPr id="74" name="TextBox 73"/>
        <xdr:cNvSpPr txBox="1"/>
      </xdr:nvSpPr>
      <xdr:spPr>
        <a:xfrm>
          <a:off x="16554450" y="323850"/>
          <a:ext cx="5867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𝑺=𝑺[𝒑𝒑(𝒂𝟏,𝒃𝟏)]+𝑸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𝑺[𝒑𝒑(𝒂𝟐,𝒃𝟐)]+𝑺[</a:t>
          </a:r>
          <a:r>
            <a:rPr lang="en-US" sz="1800" b="1" i="0">
              <a:latin typeface="Cambria Math"/>
              <a:ea typeface="Cambria Math"/>
            </a:rPr>
            <a:t>∆(𝒂𝟑,𝒃𝟑,𝒄)]</a:t>
          </a:r>
          <a:endParaRPr lang="ru-RU" sz="1800" b="1"/>
        </a:p>
      </xdr:txBody>
    </xdr:sp>
    <xdr:clientData/>
  </xdr:oneCellAnchor>
  <xdr:oneCellAnchor>
    <xdr:from>
      <xdr:col>0</xdr:col>
      <xdr:colOff>9524</xdr:colOff>
      <xdr:row>250</xdr:row>
      <xdr:rowOff>104775</xdr:rowOff>
    </xdr:from>
    <xdr:ext cx="1438275" cy="374141"/>
    <xdr:sp macro="" textlink="">
      <xdr:nvSpPr>
        <xdr:cNvPr id="42" name="TextBox 41"/>
        <xdr:cNvSpPr txBox="1"/>
      </xdr:nvSpPr>
      <xdr:spPr>
        <a:xfrm>
          <a:off x="9524" y="49987200"/>
          <a:ext cx="14382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𝑺[𝒑𝒑(𝒂𝟐,𝒃𝟐)]</a:t>
          </a:r>
          <a:endParaRPr lang="ru-RU" sz="1800"/>
        </a:p>
      </xdr:txBody>
    </xdr:sp>
    <xdr:clientData/>
  </xdr:oneCellAnchor>
  <xdr:oneCellAnchor>
    <xdr:from>
      <xdr:col>0</xdr:col>
      <xdr:colOff>1</xdr:colOff>
      <xdr:row>252</xdr:row>
      <xdr:rowOff>76200</xdr:rowOff>
    </xdr:from>
    <xdr:ext cx="1600200" cy="374141"/>
    <xdr:sp macro="" textlink="">
      <xdr:nvSpPr>
        <xdr:cNvPr id="43" name="TextBox 42"/>
        <xdr:cNvSpPr txBox="1"/>
      </xdr:nvSpPr>
      <xdr:spPr>
        <a:xfrm>
          <a:off x="1" y="50292000"/>
          <a:ext cx="16002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𝑺[∆(𝒂𝟑,𝒃𝟑,𝒄)]</a:t>
          </a:r>
          <a:endParaRPr lang="ru-RU" sz="1800"/>
        </a:p>
      </xdr:txBody>
    </xdr:sp>
    <xdr:clientData/>
  </xdr:oneCellAnchor>
  <xdr:oneCellAnchor>
    <xdr:from>
      <xdr:col>13</xdr:col>
      <xdr:colOff>104775</xdr:colOff>
      <xdr:row>263</xdr:row>
      <xdr:rowOff>123825</xdr:rowOff>
    </xdr:from>
    <xdr:ext cx="2057400" cy="461280"/>
    <xdr:sp macro="" textlink="">
      <xdr:nvSpPr>
        <xdr:cNvPr id="3" name="TextBox 2"/>
        <xdr:cNvSpPr txBox="1"/>
      </xdr:nvSpPr>
      <xdr:spPr>
        <a:xfrm>
          <a:off x="9705975" y="52768500"/>
          <a:ext cx="2057400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𝑃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</a:t>
          </a:r>
          <a:r>
            <a:rPr lang="el-GR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𝛥^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𝐿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(𝑐)=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𝑃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</a:t>
          </a:r>
          <a:r>
            <a:rPr lang="el-GR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𝛥^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𝑅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(𝑐)=(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𝑐−𝑎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)/(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𝑏−𝑎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endParaRPr lang="ru-RU" sz="1400"/>
        </a:p>
      </xdr:txBody>
    </xdr:sp>
    <xdr:clientData/>
  </xdr:oneCellAnchor>
  <xdr:oneCellAnchor>
    <xdr:from>
      <xdr:col>12</xdr:col>
      <xdr:colOff>57151</xdr:colOff>
      <xdr:row>265</xdr:row>
      <xdr:rowOff>76200</xdr:rowOff>
    </xdr:from>
    <xdr:ext cx="1381124" cy="461280"/>
    <xdr:sp macro="" textlink="">
      <xdr:nvSpPr>
        <xdr:cNvPr id="4" name="TextBox 3"/>
        <xdr:cNvSpPr txBox="1"/>
      </xdr:nvSpPr>
      <xdr:spPr>
        <a:xfrm>
          <a:off x="9048751" y="53149500"/>
          <a:ext cx="1381124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0">
              <a:latin typeface="Cambria Math"/>
            </a:rPr>
            <a:t>0&lt;𝑟&lt;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𝑐−𝑎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)/(</a:t>
          </a:r>
          <a:r>
            <a:rPr lang="en-US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𝑏−𝑎</a:t>
          </a:r>
          <a:r>
            <a:rPr lang="ru-RU" sz="14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endParaRPr lang="ru-RU" sz="1400"/>
        </a:p>
      </xdr:txBody>
    </xdr:sp>
    <xdr:clientData/>
  </xdr:oneCellAnchor>
  <xdr:oneCellAnchor>
    <xdr:from>
      <xdr:col>12</xdr:col>
      <xdr:colOff>104776</xdr:colOff>
      <xdr:row>267</xdr:row>
      <xdr:rowOff>76200</xdr:rowOff>
    </xdr:from>
    <xdr:ext cx="1381124" cy="458908"/>
    <xdr:sp macro="" textlink="">
      <xdr:nvSpPr>
        <xdr:cNvPr id="78" name="TextBox 77"/>
        <xdr:cNvSpPr txBox="1"/>
      </xdr:nvSpPr>
      <xdr:spPr>
        <a:xfrm>
          <a:off x="9096376" y="53578125"/>
          <a:ext cx="1381124" cy="4589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8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𝑐−𝑎</a:t>
          </a:r>
          <a:r>
            <a:rPr lang="ru-RU" sz="18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)/(</a:t>
          </a:r>
          <a:r>
            <a:rPr lang="en-US" sz="18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𝑏−𝑎</a:t>
          </a:r>
          <a:r>
            <a:rPr lang="ru-RU" sz="18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US" sz="1800" b="0" i="0">
              <a:latin typeface="Cambria Math"/>
            </a:rPr>
            <a:t>&lt;𝑟&lt;</a:t>
          </a:r>
          <a:r>
            <a:rPr lang="en-US" sz="1400"/>
            <a:t>1</a:t>
          </a:r>
          <a:endParaRPr lang="ru-RU" sz="1400"/>
        </a:p>
      </xdr:txBody>
    </xdr:sp>
    <xdr:clientData/>
  </xdr:oneCellAnchor>
  <xdr:twoCellAnchor>
    <xdr:from>
      <xdr:col>34</xdr:col>
      <xdr:colOff>0</xdr:colOff>
      <xdr:row>13</xdr:row>
      <xdr:rowOff>38100</xdr:rowOff>
    </xdr:from>
    <xdr:to>
      <xdr:col>34</xdr:col>
      <xdr:colOff>9525</xdr:colOff>
      <xdr:row>24</xdr:row>
      <xdr:rowOff>19050</xdr:rowOff>
    </xdr:to>
    <xdr:cxnSp macro="">
      <xdr:nvCxnSpPr>
        <xdr:cNvPr id="79" name="Прямая со стрелкой 78"/>
        <xdr:cNvCxnSpPr/>
      </xdr:nvCxnSpPr>
      <xdr:spPr>
        <a:xfrm flipV="1">
          <a:off x="885825" y="3133725"/>
          <a:ext cx="9525" cy="274320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28575</xdr:colOff>
      <xdr:row>24</xdr:row>
      <xdr:rowOff>28575</xdr:rowOff>
    </xdr:from>
    <xdr:to>
      <xdr:col>38</xdr:col>
      <xdr:colOff>381000</xdr:colOff>
      <xdr:row>24</xdr:row>
      <xdr:rowOff>28575</xdr:rowOff>
    </xdr:to>
    <xdr:cxnSp macro="">
      <xdr:nvCxnSpPr>
        <xdr:cNvPr id="80" name="Прямая со стрелкой 79"/>
        <xdr:cNvCxnSpPr/>
      </xdr:nvCxnSpPr>
      <xdr:spPr>
        <a:xfrm>
          <a:off x="25117425" y="5886450"/>
          <a:ext cx="2790825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16</xdr:row>
      <xdr:rowOff>0</xdr:rowOff>
    </xdr:from>
    <xdr:to>
      <xdr:col>36</xdr:col>
      <xdr:colOff>304800</xdr:colOff>
      <xdr:row>24</xdr:row>
      <xdr:rowOff>57150</xdr:rowOff>
    </xdr:to>
    <xdr:cxnSp macro="">
      <xdr:nvCxnSpPr>
        <xdr:cNvPr id="81" name="Прямая соединительная линия 80"/>
        <xdr:cNvCxnSpPr/>
      </xdr:nvCxnSpPr>
      <xdr:spPr>
        <a:xfrm flipH="1">
          <a:off x="1762125" y="3714750"/>
          <a:ext cx="1219200" cy="22002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314325</xdr:colOff>
      <xdr:row>16</xdr:row>
      <xdr:rowOff>9525</xdr:rowOff>
    </xdr:from>
    <xdr:to>
      <xdr:col>38</xdr:col>
      <xdr:colOff>0</xdr:colOff>
      <xdr:row>24</xdr:row>
      <xdr:rowOff>47625</xdr:rowOff>
    </xdr:to>
    <xdr:cxnSp macro="">
      <xdr:nvCxnSpPr>
        <xdr:cNvPr id="82" name="Прямая соединительная линия 81"/>
        <xdr:cNvCxnSpPr/>
      </xdr:nvCxnSpPr>
      <xdr:spPr>
        <a:xfrm>
          <a:off x="2990850" y="3724275"/>
          <a:ext cx="1476375" cy="21812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304800</xdr:colOff>
      <xdr:row>16</xdr:row>
      <xdr:rowOff>28575</xdr:rowOff>
    </xdr:from>
    <xdr:to>
      <xdr:col>36</xdr:col>
      <xdr:colOff>304800</xdr:colOff>
      <xdr:row>24</xdr:row>
      <xdr:rowOff>38100</xdr:rowOff>
    </xdr:to>
    <xdr:cxnSp macro="">
      <xdr:nvCxnSpPr>
        <xdr:cNvPr id="83" name="Прямая соединительная линия 82"/>
        <xdr:cNvCxnSpPr/>
      </xdr:nvCxnSpPr>
      <xdr:spPr>
        <a:xfrm>
          <a:off x="2981325" y="3743325"/>
          <a:ext cx="0" cy="21526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257175</xdr:colOff>
      <xdr:row>12</xdr:row>
      <xdr:rowOff>76200</xdr:rowOff>
    </xdr:from>
    <xdr:ext cx="1409700" cy="434286"/>
    <xdr:sp macro="" textlink="">
      <xdr:nvSpPr>
        <xdr:cNvPr id="84" name="TextBox 83"/>
        <xdr:cNvSpPr txBox="1"/>
      </xdr:nvSpPr>
      <xdr:spPr>
        <a:xfrm>
          <a:off x="25955625" y="2905125"/>
          <a:ext cx="1409700" cy="434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latin typeface="Cambria Math"/>
            </a:rPr>
            <a:t>𝒉=𝟐/((𝒃−𝒂) )</a:t>
          </a:r>
          <a:endParaRPr lang="ru-RU" sz="1100" b="1"/>
        </a:p>
      </xdr:txBody>
    </xdr:sp>
    <xdr:clientData/>
  </xdr:oneCellAnchor>
  <xdr:twoCellAnchor>
    <xdr:from>
      <xdr:col>36</xdr:col>
      <xdr:colOff>0</xdr:colOff>
      <xdr:row>18</xdr:row>
      <xdr:rowOff>76200</xdr:rowOff>
    </xdr:from>
    <xdr:to>
      <xdr:col>36</xdr:col>
      <xdr:colOff>0</xdr:colOff>
      <xdr:row>24</xdr:row>
      <xdr:rowOff>57150</xdr:rowOff>
    </xdr:to>
    <xdr:cxnSp macro="">
      <xdr:nvCxnSpPr>
        <xdr:cNvPr id="85" name="Прямая соединительная линия 84"/>
        <xdr:cNvCxnSpPr/>
      </xdr:nvCxnSpPr>
      <xdr:spPr>
        <a:xfrm>
          <a:off x="2676525" y="4600575"/>
          <a:ext cx="0" cy="1314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8659</xdr:colOff>
      <xdr:row>12</xdr:row>
      <xdr:rowOff>1</xdr:rowOff>
    </xdr:from>
    <xdr:to>
      <xdr:col>42</xdr:col>
      <xdr:colOff>9525</xdr:colOff>
      <xdr:row>24</xdr:row>
      <xdr:rowOff>155864</xdr:rowOff>
    </xdr:to>
    <xdr:cxnSp macro="">
      <xdr:nvCxnSpPr>
        <xdr:cNvPr id="86" name="Прямая со стрелкой 85"/>
        <xdr:cNvCxnSpPr/>
      </xdr:nvCxnSpPr>
      <xdr:spPr>
        <a:xfrm flipV="1">
          <a:off x="17782309" y="1171576"/>
          <a:ext cx="866" cy="3318163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850360</xdr:colOff>
      <xdr:row>24</xdr:row>
      <xdr:rowOff>85448</xdr:rowOff>
    </xdr:from>
    <xdr:to>
      <xdr:col>46</xdr:col>
      <xdr:colOff>315228</xdr:colOff>
      <xdr:row>24</xdr:row>
      <xdr:rowOff>85448</xdr:rowOff>
    </xdr:to>
    <xdr:cxnSp macro="">
      <xdr:nvCxnSpPr>
        <xdr:cNvPr id="87" name="Прямая со стрелкой 86"/>
        <xdr:cNvCxnSpPr/>
      </xdr:nvCxnSpPr>
      <xdr:spPr>
        <a:xfrm>
          <a:off x="17366710" y="4419323"/>
          <a:ext cx="3160568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15</xdr:row>
      <xdr:rowOff>28575</xdr:rowOff>
    </xdr:from>
    <xdr:to>
      <xdr:col>43</xdr:col>
      <xdr:colOff>714375</xdr:colOff>
      <xdr:row>24</xdr:row>
      <xdr:rowOff>114300</xdr:rowOff>
    </xdr:to>
    <xdr:cxnSp macro="">
      <xdr:nvCxnSpPr>
        <xdr:cNvPr id="88" name="Прямая соединительная линия 87"/>
        <xdr:cNvCxnSpPr/>
      </xdr:nvCxnSpPr>
      <xdr:spPr>
        <a:xfrm flipH="1">
          <a:off x="18383250" y="1943100"/>
          <a:ext cx="609600" cy="25050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709309</xdr:colOff>
      <xdr:row>15</xdr:row>
      <xdr:rowOff>36479</xdr:rowOff>
    </xdr:from>
    <xdr:to>
      <xdr:col>46</xdr:col>
      <xdr:colOff>0</xdr:colOff>
      <xdr:row>24</xdr:row>
      <xdr:rowOff>104775</xdr:rowOff>
    </xdr:to>
    <xdr:cxnSp macro="">
      <xdr:nvCxnSpPr>
        <xdr:cNvPr id="89" name="Прямая соединительная линия 88"/>
        <xdr:cNvCxnSpPr/>
      </xdr:nvCxnSpPr>
      <xdr:spPr>
        <a:xfrm>
          <a:off x="18997309" y="1951004"/>
          <a:ext cx="1214741" cy="248764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693096</xdr:colOff>
      <xdr:row>15</xdr:row>
      <xdr:rowOff>48638</xdr:rowOff>
    </xdr:from>
    <xdr:to>
      <xdr:col>43</xdr:col>
      <xdr:colOff>709310</xdr:colOff>
      <xdr:row>24</xdr:row>
      <xdr:rowOff>77011</xdr:rowOff>
    </xdr:to>
    <xdr:cxnSp macro="">
      <xdr:nvCxnSpPr>
        <xdr:cNvPr id="90" name="Прямая соединительная линия 89"/>
        <xdr:cNvCxnSpPr/>
      </xdr:nvCxnSpPr>
      <xdr:spPr>
        <a:xfrm flipH="1">
          <a:off x="18990621" y="1963163"/>
          <a:ext cx="6689" cy="2447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438150</xdr:colOff>
      <xdr:row>16</xdr:row>
      <xdr:rowOff>600075</xdr:rowOff>
    </xdr:from>
    <xdr:to>
      <xdr:col>43</xdr:col>
      <xdr:colOff>445853</xdr:colOff>
      <xdr:row>24</xdr:row>
      <xdr:rowOff>72958</xdr:rowOff>
    </xdr:to>
    <xdr:cxnSp macro="">
      <xdr:nvCxnSpPr>
        <xdr:cNvPr id="91" name="Прямая соединительная линия 90"/>
        <xdr:cNvCxnSpPr/>
      </xdr:nvCxnSpPr>
      <xdr:spPr>
        <a:xfrm>
          <a:off x="31013400" y="4314825"/>
          <a:ext cx="7703" cy="16160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482329</xdr:colOff>
      <xdr:row>18</xdr:row>
      <xdr:rowOff>57150</xdr:rowOff>
    </xdr:from>
    <xdr:to>
      <xdr:col>44</xdr:col>
      <xdr:colOff>485775</xdr:colOff>
      <xdr:row>24</xdr:row>
      <xdr:rowOff>89170</xdr:rowOff>
    </xdr:to>
    <xdr:cxnSp macro="">
      <xdr:nvCxnSpPr>
        <xdr:cNvPr id="92" name="Прямая соединительная линия 91"/>
        <xdr:cNvCxnSpPr/>
      </xdr:nvCxnSpPr>
      <xdr:spPr>
        <a:xfrm flipH="1">
          <a:off x="31667179" y="4581525"/>
          <a:ext cx="3446" cy="1365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43</xdr:col>
      <xdr:colOff>0</xdr:colOff>
      <xdr:row>12</xdr:row>
      <xdr:rowOff>0</xdr:rowOff>
    </xdr:from>
    <xdr:ext cx="1409700" cy="434286"/>
    <xdr:sp macro="" textlink="">
      <xdr:nvSpPr>
        <xdr:cNvPr id="93" name="TextBox 92"/>
        <xdr:cNvSpPr txBox="1"/>
      </xdr:nvSpPr>
      <xdr:spPr>
        <a:xfrm>
          <a:off x="30575250" y="2828925"/>
          <a:ext cx="1409700" cy="434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latin typeface="Cambria Math"/>
            </a:rPr>
            <a:t>𝒉=𝟐/((𝒃−𝒂) )</a:t>
          </a:r>
          <a:endParaRPr lang="ru-RU" sz="1100" b="1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5</xdr:row>
      <xdr:rowOff>28575</xdr:rowOff>
    </xdr:from>
    <xdr:to>
      <xdr:col>2</xdr:col>
      <xdr:colOff>142875</xdr:colOff>
      <xdr:row>6</xdr:row>
      <xdr:rowOff>171450</xdr:rowOff>
    </xdr:to>
    <xdr:sp macro="" textlink="">
      <xdr:nvSpPr>
        <xdr:cNvPr id="2" name="Овал 1"/>
        <xdr:cNvSpPr/>
      </xdr:nvSpPr>
      <xdr:spPr>
        <a:xfrm>
          <a:off x="1047750" y="790575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1</xdr:col>
      <xdr:colOff>439771</xdr:colOff>
      <xdr:row>5</xdr:row>
      <xdr:rowOff>28575</xdr:rowOff>
    </xdr:from>
    <xdr:to>
      <xdr:col>2</xdr:col>
      <xdr:colOff>144496</xdr:colOff>
      <xdr:row>6</xdr:row>
      <xdr:rowOff>171450</xdr:rowOff>
    </xdr:to>
    <xdr:sp macro="" textlink="">
      <xdr:nvSpPr>
        <xdr:cNvPr id="3" name="Овал 2"/>
        <xdr:cNvSpPr/>
      </xdr:nvSpPr>
      <xdr:spPr>
        <a:xfrm>
          <a:off x="1047750" y="79057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3</xdr:col>
      <xdr:colOff>295276</xdr:colOff>
      <xdr:row>3</xdr:row>
      <xdr:rowOff>184015</xdr:rowOff>
    </xdr:from>
    <xdr:to>
      <xdr:col>4</xdr:col>
      <xdr:colOff>0</xdr:colOff>
      <xdr:row>5</xdr:row>
      <xdr:rowOff>136390</xdr:rowOff>
    </xdr:to>
    <xdr:sp macro="" textlink="">
      <xdr:nvSpPr>
        <xdr:cNvPr id="4" name="Овал 3"/>
        <xdr:cNvSpPr/>
      </xdr:nvSpPr>
      <xdr:spPr>
        <a:xfrm>
          <a:off x="2119212" y="56501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3</xdr:col>
      <xdr:colOff>295276</xdr:colOff>
      <xdr:row>7</xdr:row>
      <xdr:rowOff>47625</xdr:rowOff>
    </xdr:from>
    <xdr:to>
      <xdr:col>4</xdr:col>
      <xdr:colOff>0</xdr:colOff>
      <xdr:row>9</xdr:row>
      <xdr:rowOff>0</xdr:rowOff>
    </xdr:to>
    <xdr:sp macro="" textlink="">
      <xdr:nvSpPr>
        <xdr:cNvPr id="5" name="Овал 4"/>
        <xdr:cNvSpPr/>
      </xdr:nvSpPr>
      <xdr:spPr>
        <a:xfrm>
          <a:off x="2119212" y="119062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5</xdr:col>
      <xdr:colOff>55124</xdr:colOff>
      <xdr:row>3</xdr:row>
      <xdr:rowOff>0</xdr:rowOff>
    </xdr:from>
    <xdr:to>
      <xdr:col>5</xdr:col>
      <xdr:colOff>367827</xdr:colOff>
      <xdr:row>4</xdr:row>
      <xdr:rowOff>142875</xdr:rowOff>
    </xdr:to>
    <xdr:sp macro="" textlink="">
      <xdr:nvSpPr>
        <xdr:cNvPr id="6" name="Овал 5"/>
        <xdr:cNvSpPr/>
      </xdr:nvSpPr>
      <xdr:spPr>
        <a:xfrm>
          <a:off x="3095018" y="381000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55124</xdr:colOff>
      <xdr:row>4</xdr:row>
      <xdr:rowOff>173274</xdr:rowOff>
    </xdr:from>
    <xdr:to>
      <xdr:col>5</xdr:col>
      <xdr:colOff>367827</xdr:colOff>
      <xdr:row>6</xdr:row>
      <xdr:rowOff>125649</xdr:rowOff>
    </xdr:to>
    <xdr:sp macro="" textlink="">
      <xdr:nvSpPr>
        <xdr:cNvPr id="7" name="Овал 6"/>
        <xdr:cNvSpPr/>
      </xdr:nvSpPr>
      <xdr:spPr>
        <a:xfrm>
          <a:off x="3095018" y="744774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4</a:t>
          </a:r>
        </a:p>
      </xdr:txBody>
    </xdr:sp>
    <xdr:clientData/>
  </xdr:twoCellAnchor>
  <xdr:twoCellAnchor>
    <xdr:from>
      <xdr:col>5</xdr:col>
      <xdr:colOff>55124</xdr:colOff>
      <xdr:row>6</xdr:row>
      <xdr:rowOff>171653</xdr:rowOff>
    </xdr:from>
    <xdr:to>
      <xdr:col>5</xdr:col>
      <xdr:colOff>367827</xdr:colOff>
      <xdr:row>8</xdr:row>
      <xdr:rowOff>124028</xdr:rowOff>
    </xdr:to>
    <xdr:sp macro="" textlink="">
      <xdr:nvSpPr>
        <xdr:cNvPr id="8" name="Овал 7"/>
        <xdr:cNvSpPr/>
      </xdr:nvSpPr>
      <xdr:spPr>
        <a:xfrm>
          <a:off x="3095018" y="1124153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5</a:t>
          </a:r>
        </a:p>
      </xdr:txBody>
    </xdr:sp>
    <xdr:clientData/>
  </xdr:twoCellAnchor>
  <xdr:twoCellAnchor>
    <xdr:from>
      <xdr:col>5</xdr:col>
      <xdr:colOff>47828</xdr:colOff>
      <xdr:row>8</xdr:row>
      <xdr:rowOff>168613</xdr:rowOff>
    </xdr:from>
    <xdr:to>
      <xdr:col>5</xdr:col>
      <xdr:colOff>360531</xdr:colOff>
      <xdr:row>10</xdr:row>
      <xdr:rowOff>120988</xdr:rowOff>
    </xdr:to>
    <xdr:sp macro="" textlink="">
      <xdr:nvSpPr>
        <xdr:cNvPr id="9" name="Овал 8"/>
        <xdr:cNvSpPr/>
      </xdr:nvSpPr>
      <xdr:spPr>
        <a:xfrm>
          <a:off x="3087722" y="1502113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6</a:t>
          </a:r>
        </a:p>
      </xdr:txBody>
    </xdr:sp>
    <xdr:clientData/>
  </xdr:twoCellAnchor>
  <xdr:twoCellAnchor>
    <xdr:from>
      <xdr:col>2</xdr:col>
      <xdr:colOff>98702</xdr:colOff>
      <xdr:row>4</xdr:row>
      <xdr:rowOff>142875</xdr:rowOff>
    </xdr:from>
    <xdr:to>
      <xdr:col>3</xdr:col>
      <xdr:colOff>295276</xdr:colOff>
      <xdr:row>5</xdr:row>
      <xdr:rowOff>77397</xdr:rowOff>
    </xdr:to>
    <xdr:cxnSp macro="">
      <xdr:nvCxnSpPr>
        <xdr:cNvPr id="11" name="Прямая со стрелкой 10"/>
        <xdr:cNvCxnSpPr>
          <a:stCxn id="3" idx="7"/>
        </xdr:cNvCxnSpPr>
      </xdr:nvCxnSpPr>
      <xdr:spPr>
        <a:xfrm flipV="1">
          <a:off x="1314659" y="714375"/>
          <a:ext cx="804553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98702</xdr:colOff>
      <xdr:row>6</xdr:row>
      <xdr:rowOff>122628</xdr:rowOff>
    </xdr:from>
    <xdr:to>
      <xdr:col>3</xdr:col>
      <xdr:colOff>295276</xdr:colOff>
      <xdr:row>8</xdr:row>
      <xdr:rowOff>0</xdr:rowOff>
    </xdr:to>
    <xdr:cxnSp macro="">
      <xdr:nvCxnSpPr>
        <xdr:cNvPr id="13" name="Прямая со стрелкой 12"/>
        <xdr:cNvCxnSpPr>
          <a:stCxn id="3" idx="5"/>
        </xdr:cNvCxnSpPr>
      </xdr:nvCxnSpPr>
      <xdr:spPr>
        <a:xfrm>
          <a:off x="1314659" y="1075128"/>
          <a:ext cx="804553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3</xdr:row>
      <xdr:rowOff>166688</xdr:rowOff>
    </xdr:from>
    <xdr:to>
      <xdr:col>5</xdr:col>
      <xdr:colOff>55124</xdr:colOff>
      <xdr:row>4</xdr:row>
      <xdr:rowOff>42337</xdr:rowOff>
    </xdr:to>
    <xdr:cxnSp macro="">
      <xdr:nvCxnSpPr>
        <xdr:cNvPr id="15" name="Прямая со стрелкой 14"/>
        <xdr:cNvCxnSpPr>
          <a:stCxn id="4" idx="7"/>
          <a:endCxn id="6" idx="2"/>
        </xdr:cNvCxnSpPr>
      </xdr:nvCxnSpPr>
      <xdr:spPr>
        <a:xfrm flipV="1">
          <a:off x="2386121" y="547688"/>
          <a:ext cx="708897" cy="661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5</xdr:row>
      <xdr:rowOff>87568</xdr:rowOff>
    </xdr:from>
    <xdr:to>
      <xdr:col>5</xdr:col>
      <xdr:colOff>55124</xdr:colOff>
      <xdr:row>5</xdr:row>
      <xdr:rowOff>149462</xdr:rowOff>
    </xdr:to>
    <xdr:cxnSp macro="">
      <xdr:nvCxnSpPr>
        <xdr:cNvPr id="17" name="Прямая со стрелкой 16"/>
        <xdr:cNvCxnSpPr>
          <a:stCxn id="4" idx="5"/>
          <a:endCxn id="7" idx="2"/>
        </xdr:cNvCxnSpPr>
      </xdr:nvCxnSpPr>
      <xdr:spPr>
        <a:xfrm>
          <a:off x="2386121" y="849568"/>
          <a:ext cx="708897" cy="618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7</xdr:row>
      <xdr:rowOff>29975</xdr:rowOff>
    </xdr:from>
    <xdr:to>
      <xdr:col>5</xdr:col>
      <xdr:colOff>100918</xdr:colOff>
      <xdr:row>7</xdr:row>
      <xdr:rowOff>96447</xdr:rowOff>
    </xdr:to>
    <xdr:cxnSp macro="">
      <xdr:nvCxnSpPr>
        <xdr:cNvPr id="19" name="Прямая со стрелкой 18"/>
        <xdr:cNvCxnSpPr>
          <a:stCxn id="5" idx="7"/>
          <a:endCxn id="8" idx="1"/>
        </xdr:cNvCxnSpPr>
      </xdr:nvCxnSpPr>
      <xdr:spPr>
        <a:xfrm flipV="1">
          <a:off x="2386121" y="1172975"/>
          <a:ext cx="754691" cy="664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8</xdr:row>
      <xdr:rowOff>141678</xdr:rowOff>
    </xdr:from>
    <xdr:to>
      <xdr:col>5</xdr:col>
      <xdr:colOff>47828</xdr:colOff>
      <xdr:row>9</xdr:row>
      <xdr:rowOff>144801</xdr:rowOff>
    </xdr:to>
    <xdr:cxnSp macro="">
      <xdr:nvCxnSpPr>
        <xdr:cNvPr id="21" name="Прямая со стрелкой 20"/>
        <xdr:cNvCxnSpPr>
          <a:stCxn id="5" idx="5"/>
          <a:endCxn id="9" idx="2"/>
        </xdr:cNvCxnSpPr>
      </xdr:nvCxnSpPr>
      <xdr:spPr>
        <a:xfrm>
          <a:off x="2386121" y="1475178"/>
          <a:ext cx="701601" cy="1936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175500</xdr:colOff>
      <xdr:row>3</xdr:row>
      <xdr:rowOff>145015</xdr:rowOff>
    </xdr:from>
    <xdr:ext cx="650243" cy="264560"/>
    <xdr:sp macro="" textlink="">
      <xdr:nvSpPr>
        <xdr:cNvPr id="22" name="TextBox 21"/>
        <xdr:cNvSpPr txBox="1"/>
      </xdr:nvSpPr>
      <xdr:spPr>
        <a:xfrm>
          <a:off x="1391457" y="526015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=0,4</a:t>
          </a:r>
          <a:endParaRPr lang="ru-RU" sz="1100"/>
        </a:p>
      </xdr:txBody>
    </xdr:sp>
    <xdr:clientData/>
  </xdr:oneCellAnchor>
  <xdr:oneCellAnchor>
    <xdr:from>
      <xdr:col>3</xdr:col>
      <xdr:colOff>598140</xdr:colOff>
      <xdr:row>4</xdr:row>
      <xdr:rowOff>42337</xdr:rowOff>
    </xdr:from>
    <xdr:ext cx="650243" cy="264560"/>
    <xdr:sp macro="" textlink="">
      <xdr:nvSpPr>
        <xdr:cNvPr id="23" name="TextBox 22"/>
        <xdr:cNvSpPr txBox="1"/>
      </xdr:nvSpPr>
      <xdr:spPr>
        <a:xfrm>
          <a:off x="2422076" y="613837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14</a:t>
          </a:r>
          <a:r>
            <a:rPr lang="en-US" sz="1100"/>
            <a:t>=0,7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2</xdr:row>
      <xdr:rowOff>162449</xdr:rowOff>
    </xdr:from>
    <xdr:ext cx="650243" cy="264560"/>
    <xdr:sp macro="" textlink="">
      <xdr:nvSpPr>
        <xdr:cNvPr id="24" name="TextBox 23"/>
        <xdr:cNvSpPr txBox="1"/>
      </xdr:nvSpPr>
      <xdr:spPr>
        <a:xfrm>
          <a:off x="2386121" y="352949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2</xdr:col>
      <xdr:colOff>253012</xdr:colOff>
      <xdr:row>5</xdr:row>
      <xdr:rowOff>188498</xdr:rowOff>
    </xdr:from>
    <xdr:ext cx="650243" cy="264560"/>
    <xdr:sp macro="" textlink="">
      <xdr:nvSpPr>
        <xdr:cNvPr id="25" name="TextBox 24"/>
        <xdr:cNvSpPr txBox="1"/>
      </xdr:nvSpPr>
      <xdr:spPr>
        <a:xfrm>
          <a:off x="1468969" y="950498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=0,6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6</xdr:row>
      <xdr:rowOff>22387</xdr:rowOff>
    </xdr:from>
    <xdr:ext cx="650243" cy="264560"/>
    <xdr:sp macro="" textlink="">
      <xdr:nvSpPr>
        <xdr:cNvPr id="26" name="TextBox 25"/>
        <xdr:cNvSpPr txBox="1"/>
      </xdr:nvSpPr>
      <xdr:spPr>
        <a:xfrm>
          <a:off x="2386121" y="974887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25</a:t>
          </a:r>
          <a:r>
            <a:rPr lang="en-US" sz="1100"/>
            <a:t>=0,8</a:t>
          </a:r>
          <a:endParaRPr lang="ru-RU" sz="1100"/>
        </a:p>
      </xdr:txBody>
    </xdr:sp>
    <xdr:clientData/>
  </xdr:oneCellAnchor>
  <xdr:oneCellAnchor>
    <xdr:from>
      <xdr:col>4</xdr:col>
      <xdr:colOff>12860</xdr:colOff>
      <xdr:row>7</xdr:row>
      <xdr:rowOff>124546</xdr:rowOff>
    </xdr:from>
    <xdr:ext cx="650243" cy="264560"/>
    <xdr:sp macro="" textlink="">
      <xdr:nvSpPr>
        <xdr:cNvPr id="27" name="TextBox 26"/>
        <xdr:cNvSpPr txBox="1"/>
      </xdr:nvSpPr>
      <xdr:spPr>
        <a:xfrm>
          <a:off x="2444775" y="1267546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26</a:t>
          </a:r>
          <a:r>
            <a:rPr lang="en-US" sz="1100"/>
            <a:t>=0,2</a:t>
          </a:r>
          <a:endParaRPr lang="ru-RU" sz="1100"/>
        </a:p>
      </xdr:txBody>
    </xdr:sp>
    <xdr:clientData/>
  </xdr:oneCellAnchor>
  <xdr:twoCellAnchor>
    <xdr:from>
      <xdr:col>7</xdr:col>
      <xdr:colOff>600075</xdr:colOff>
      <xdr:row>16</xdr:row>
      <xdr:rowOff>228600</xdr:rowOff>
    </xdr:from>
    <xdr:to>
      <xdr:col>15</xdr:col>
      <xdr:colOff>295275</xdr:colOff>
      <xdr:row>31</xdr:row>
      <xdr:rowOff>66675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200025</xdr:colOff>
      <xdr:row>2</xdr:row>
      <xdr:rowOff>28575</xdr:rowOff>
    </xdr:from>
    <xdr:to>
      <xdr:col>20</xdr:col>
      <xdr:colOff>9525</xdr:colOff>
      <xdr:row>8</xdr:row>
      <xdr:rowOff>142875</xdr:rowOff>
    </xdr:to>
    <xdr:sp macro="" textlink="">
      <xdr:nvSpPr>
        <xdr:cNvPr id="12" name="Правая фигурная скобка 11"/>
        <xdr:cNvSpPr/>
      </xdr:nvSpPr>
      <xdr:spPr>
        <a:xfrm>
          <a:off x="11782425" y="514350"/>
          <a:ext cx="419100" cy="12573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0</xdr:colOff>
      <xdr:row>25</xdr:row>
      <xdr:rowOff>0</xdr:rowOff>
    </xdr:from>
    <xdr:to>
      <xdr:col>33</xdr:col>
      <xdr:colOff>304800</xdr:colOff>
      <xdr:row>39</xdr:row>
      <xdr:rowOff>19050</xdr:rowOff>
    </xdr:to>
    <xdr:graphicFrame macro="">
      <xdr:nvGraphicFramePr>
        <xdr:cNvPr id="28" name="Диаграмма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2</xdr:row>
      <xdr:rowOff>19050</xdr:rowOff>
    </xdr:from>
    <xdr:ext cx="4048125" cy="781050"/>
    <xdr:sp macro="" textlink="">
      <xdr:nvSpPr>
        <xdr:cNvPr id="2" name="TextBox 1"/>
        <xdr:cNvSpPr txBox="1"/>
      </xdr:nvSpPr>
      <xdr:spPr>
        <a:xfrm>
          <a:off x="38100" y="504825"/>
          <a:ext cx="4048125" cy="7810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𝑺=𝑨_𝟎+𝑨</a:t>
          </a:r>
          <a:r>
            <a:rPr lang="en-US" sz="1800" b="1" i="0">
              <a:latin typeface="Cambria Math"/>
              <a:ea typeface="Cambria Math"/>
            </a:rPr>
            <a:t>∙𝒕</a:t>
          </a:r>
          <a:r>
            <a:rPr lang="en-US" sz="1800" b="1" i="0">
              <a:latin typeface="Cambria Math"/>
            </a:rPr>
            <a:t>+𝑩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</a:t>
          </a:r>
          <a:r>
            <a:rPr lang="en-US" sz="1800" b="1" i="0">
              <a:latin typeface="Cambria Math"/>
              <a:ea typeface="Cambria Math"/>
            </a:rPr>
            <a:t>𝝈∙∑_</a:t>
          </a:r>
          <a:r>
            <a:rPr lang="en-US" sz="1800" b="1" i="0">
              <a:latin typeface="Cambria Math"/>
            </a:rPr>
            <a:t>𝒕</a:t>
          </a:r>
          <a:r>
            <a:rPr lang="ru-RU" sz="1800" b="1" i="0">
              <a:latin typeface="Cambria Math"/>
            </a:rPr>
            <a:t>▒</a:t>
          </a:r>
          <a:r>
            <a:rPr lang="en-US" sz="1800" b="1" i="0">
              <a:latin typeface="Cambria Math"/>
            </a:rPr>
            <a:t>𝑵(𝟎,</a:t>
          </a:r>
          <a:r>
            <a:rPr lang="ru-RU" sz="1800" b="1" i="0">
              <a:latin typeface="Cambria Math"/>
            </a:rPr>
            <a:t>𝟏) ]</a:t>
          </a:r>
          <a:endParaRPr lang="ru-RU" sz="1800" b="1"/>
        </a:p>
      </xdr:txBody>
    </xdr:sp>
    <xdr:clientData/>
  </xdr:oneCellAnchor>
  <xdr:twoCellAnchor editAs="oneCell">
    <xdr:from>
      <xdr:col>0</xdr:col>
      <xdr:colOff>0</xdr:colOff>
      <xdr:row>5</xdr:row>
      <xdr:rowOff>0</xdr:rowOff>
    </xdr:from>
    <xdr:to>
      <xdr:col>3</xdr:col>
      <xdr:colOff>504825</xdr:colOff>
      <xdr:row>10</xdr:row>
      <xdr:rowOff>85724</xdr:rowOff>
    </xdr:to>
    <xdr:pic>
      <xdr:nvPicPr>
        <xdr:cNvPr id="5" name="Рисунок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2053" r="-21342" b="40675"/>
        <a:stretch/>
      </xdr:blipFill>
      <xdr:spPr>
        <a:xfrm>
          <a:off x="0" y="1057275"/>
          <a:ext cx="24384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161829</xdr:colOff>
      <xdr:row>11</xdr:row>
      <xdr:rowOff>266667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05050"/>
          <a:ext cx="771429" cy="266667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20</xdr:row>
      <xdr:rowOff>9525</xdr:rowOff>
    </xdr:from>
    <xdr:to>
      <xdr:col>22</xdr:col>
      <xdr:colOff>0</xdr:colOff>
      <xdr:row>40</xdr:row>
      <xdr:rowOff>180975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4</xdr:row>
      <xdr:rowOff>14287</xdr:rowOff>
    </xdr:from>
    <xdr:to>
      <xdr:col>21</xdr:col>
      <xdr:colOff>295275</xdr:colOff>
      <xdr:row>15</xdr:row>
      <xdr:rowOff>90487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589989</xdr:colOff>
      <xdr:row>0</xdr:row>
      <xdr:rowOff>33617</xdr:rowOff>
    </xdr:from>
    <xdr:ext cx="3848100" cy="311496"/>
    <xdr:sp macro="" textlink="">
      <xdr:nvSpPr>
        <xdr:cNvPr id="4" name="TextBox 3"/>
        <xdr:cNvSpPr txBox="1"/>
      </xdr:nvSpPr>
      <xdr:spPr>
        <a:xfrm>
          <a:off x="4825813" y="33617"/>
          <a:ext cx="3848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latin typeface="Cambria Math"/>
            </a:rPr>
            <a:t>𝑺=𝑺[𝒑𝒑(𝟑,𝟏𝟕)]+𝟕𝑺[𝒑𝒑(𝟑,𝟓)]+𝑺[</a:t>
          </a:r>
          <a:r>
            <a:rPr lang="en-US" sz="1400" b="1" i="0">
              <a:latin typeface="Cambria Math"/>
              <a:ea typeface="Cambria Math"/>
            </a:rPr>
            <a:t>∆(𝟑,𝟏𝟕)]</a:t>
          </a:r>
          <a:endParaRPr lang="ru-RU" sz="1400" b="1"/>
        </a:p>
      </xdr:txBody>
    </xdr:sp>
    <xdr:clientData/>
  </xdr:oneCellAnchor>
  <xdr:twoCellAnchor>
    <xdr:from>
      <xdr:col>11</xdr:col>
      <xdr:colOff>312082</xdr:colOff>
      <xdr:row>181</xdr:row>
      <xdr:rowOff>167527</xdr:rowOff>
    </xdr:from>
    <xdr:to>
      <xdr:col>26</xdr:col>
      <xdr:colOff>5041</xdr:colOff>
      <xdr:row>200</xdr:row>
      <xdr:rowOff>186578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9525</xdr:colOff>
      <xdr:row>205</xdr:row>
      <xdr:rowOff>38100</xdr:rowOff>
    </xdr:from>
    <xdr:to>
      <xdr:col>16</xdr:col>
      <xdr:colOff>314325</xdr:colOff>
      <xdr:row>216</xdr:row>
      <xdr:rowOff>161925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</xdr:colOff>
      <xdr:row>219</xdr:row>
      <xdr:rowOff>9525</xdr:rowOff>
    </xdr:from>
    <xdr:to>
      <xdr:col>20</xdr:col>
      <xdr:colOff>600075</xdr:colOff>
      <xdr:row>234</xdr:row>
      <xdr:rowOff>209550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363681</xdr:colOff>
      <xdr:row>0</xdr:row>
      <xdr:rowOff>83127</xdr:rowOff>
    </xdr:from>
    <xdr:to>
      <xdr:col>42</xdr:col>
      <xdr:colOff>86590</xdr:colOff>
      <xdr:row>10</xdr:row>
      <xdr:rowOff>228600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76201</xdr:colOff>
      <xdr:row>0</xdr:row>
      <xdr:rowOff>123825</xdr:rowOff>
    </xdr:from>
    <xdr:ext cx="3114674" cy="695325"/>
    <xdr:sp macro="" textlink="">
      <xdr:nvSpPr>
        <xdr:cNvPr id="2" name="TextBox 1"/>
        <xdr:cNvSpPr txBox="1"/>
      </xdr:nvSpPr>
      <xdr:spPr>
        <a:xfrm>
          <a:off x="3124201" y="123825"/>
          <a:ext cx="3114674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400" b="1" i="0">
              <a:latin typeface="Cambria Math"/>
            </a:rPr>
            <a:t>𝑺=𝑨_𝟎+𝑨</a:t>
          </a:r>
          <a:r>
            <a:rPr lang="en-US" sz="1400" b="1" i="0">
              <a:latin typeface="Cambria Math"/>
              <a:ea typeface="Cambria Math"/>
            </a:rPr>
            <a:t>∙𝒕</a:t>
          </a:r>
          <a:r>
            <a:rPr lang="en-US" sz="1400" b="1" i="0">
              <a:latin typeface="Cambria Math"/>
            </a:rPr>
            <a:t>+𝑩</a:t>
          </a:r>
          <a:r>
            <a:rPr lang="en-US" sz="1400" b="1" i="0">
              <a:latin typeface="Cambria Math"/>
              <a:ea typeface="Cambria Math"/>
            </a:rPr>
            <a:t>∙</a:t>
          </a:r>
          <a:r>
            <a:rPr lang="en-US" sz="1400" b="1" i="0">
              <a:latin typeface="Cambria Math"/>
            </a:rPr>
            <a:t>𝑺[</a:t>
          </a:r>
          <a:r>
            <a:rPr lang="en-US" sz="1400" b="1" i="0">
              <a:latin typeface="Cambria Math"/>
              <a:ea typeface="Cambria Math"/>
            </a:rPr>
            <a:t>𝝈∙∑_</a:t>
          </a:r>
          <a:r>
            <a:rPr lang="en-US" sz="1400" b="1" i="0">
              <a:latin typeface="Cambria Math"/>
            </a:rPr>
            <a:t>𝒕</a:t>
          </a:r>
          <a:r>
            <a:rPr lang="ru-RU" sz="1400" b="1" i="0">
              <a:latin typeface="Cambria Math"/>
            </a:rPr>
            <a:t>▒</a:t>
          </a:r>
          <a:r>
            <a:rPr lang="en-US" sz="1400" b="1" i="0">
              <a:latin typeface="Cambria Math"/>
            </a:rPr>
            <a:t>𝑵(𝟎,</a:t>
          </a:r>
          <a:r>
            <a:rPr lang="ru-RU" sz="1400" b="1" i="0">
              <a:latin typeface="Cambria Math"/>
            </a:rPr>
            <a:t>𝟏) ]</a:t>
          </a:r>
          <a:endParaRPr lang="ru-RU" sz="1400" b="1"/>
        </a:p>
      </xdr:txBody>
    </xdr:sp>
    <xdr:clientData/>
  </xdr:oneCellAnchor>
  <xdr:twoCellAnchor>
    <xdr:from>
      <xdr:col>3</xdr:col>
      <xdr:colOff>600075</xdr:colOff>
      <xdr:row>206</xdr:row>
      <xdr:rowOff>190499</xdr:rowOff>
    </xdr:from>
    <xdr:to>
      <xdr:col>14</xdr:col>
      <xdr:colOff>723900</xdr:colOff>
      <xdr:row>226</xdr:row>
      <xdr:rowOff>85724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5</xdr:row>
      <xdr:rowOff>28575</xdr:rowOff>
    </xdr:from>
    <xdr:to>
      <xdr:col>2</xdr:col>
      <xdr:colOff>142875</xdr:colOff>
      <xdr:row>6</xdr:row>
      <xdr:rowOff>171450</xdr:rowOff>
    </xdr:to>
    <xdr:sp macro="" textlink="">
      <xdr:nvSpPr>
        <xdr:cNvPr id="2" name="Овал 1"/>
        <xdr:cNvSpPr/>
      </xdr:nvSpPr>
      <xdr:spPr>
        <a:xfrm>
          <a:off x="1047750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1</xdr:col>
      <xdr:colOff>439771</xdr:colOff>
      <xdr:row>5</xdr:row>
      <xdr:rowOff>28575</xdr:rowOff>
    </xdr:from>
    <xdr:to>
      <xdr:col>2</xdr:col>
      <xdr:colOff>144496</xdr:colOff>
      <xdr:row>6</xdr:row>
      <xdr:rowOff>171450</xdr:rowOff>
    </xdr:to>
    <xdr:sp macro="" textlink="">
      <xdr:nvSpPr>
        <xdr:cNvPr id="3" name="Овал 2"/>
        <xdr:cNvSpPr/>
      </xdr:nvSpPr>
      <xdr:spPr>
        <a:xfrm>
          <a:off x="1049371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3</xdr:col>
      <xdr:colOff>295276</xdr:colOff>
      <xdr:row>3</xdr:row>
      <xdr:rowOff>184015</xdr:rowOff>
    </xdr:from>
    <xdr:to>
      <xdr:col>4</xdr:col>
      <xdr:colOff>0</xdr:colOff>
      <xdr:row>5</xdr:row>
      <xdr:rowOff>136390</xdr:rowOff>
    </xdr:to>
    <xdr:sp macro="" textlink="">
      <xdr:nvSpPr>
        <xdr:cNvPr id="4" name="Овал 3"/>
        <xdr:cNvSpPr/>
      </xdr:nvSpPr>
      <xdr:spPr>
        <a:xfrm>
          <a:off x="2124076" y="86029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3</xdr:col>
      <xdr:colOff>295276</xdr:colOff>
      <xdr:row>7</xdr:row>
      <xdr:rowOff>47625</xdr:rowOff>
    </xdr:from>
    <xdr:to>
      <xdr:col>4</xdr:col>
      <xdr:colOff>0</xdr:colOff>
      <xdr:row>9</xdr:row>
      <xdr:rowOff>0</xdr:rowOff>
    </xdr:to>
    <xdr:sp macro="" textlink="">
      <xdr:nvSpPr>
        <xdr:cNvPr id="5" name="Овал 4"/>
        <xdr:cNvSpPr/>
      </xdr:nvSpPr>
      <xdr:spPr>
        <a:xfrm>
          <a:off x="2124076" y="148590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5</xdr:col>
      <xdr:colOff>55124</xdr:colOff>
      <xdr:row>3</xdr:row>
      <xdr:rowOff>0</xdr:rowOff>
    </xdr:from>
    <xdr:to>
      <xdr:col>5</xdr:col>
      <xdr:colOff>367827</xdr:colOff>
      <xdr:row>4</xdr:row>
      <xdr:rowOff>142875</xdr:rowOff>
    </xdr:to>
    <xdr:sp macro="" textlink="">
      <xdr:nvSpPr>
        <xdr:cNvPr id="6" name="Овал 5"/>
        <xdr:cNvSpPr/>
      </xdr:nvSpPr>
      <xdr:spPr>
        <a:xfrm>
          <a:off x="3103124" y="676275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55124</xdr:colOff>
      <xdr:row>4</xdr:row>
      <xdr:rowOff>173274</xdr:rowOff>
    </xdr:from>
    <xdr:to>
      <xdr:col>5</xdr:col>
      <xdr:colOff>367827</xdr:colOff>
      <xdr:row>6</xdr:row>
      <xdr:rowOff>125649</xdr:rowOff>
    </xdr:to>
    <xdr:sp macro="" textlink="">
      <xdr:nvSpPr>
        <xdr:cNvPr id="7" name="Овал 6"/>
        <xdr:cNvSpPr/>
      </xdr:nvSpPr>
      <xdr:spPr>
        <a:xfrm>
          <a:off x="3103124" y="1040049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4</a:t>
          </a:r>
        </a:p>
      </xdr:txBody>
    </xdr:sp>
    <xdr:clientData/>
  </xdr:twoCellAnchor>
  <xdr:twoCellAnchor>
    <xdr:from>
      <xdr:col>5</xdr:col>
      <xdr:colOff>55124</xdr:colOff>
      <xdr:row>6</xdr:row>
      <xdr:rowOff>171653</xdr:rowOff>
    </xdr:from>
    <xdr:to>
      <xdr:col>5</xdr:col>
      <xdr:colOff>367827</xdr:colOff>
      <xdr:row>8</xdr:row>
      <xdr:rowOff>124028</xdr:rowOff>
    </xdr:to>
    <xdr:sp macro="" textlink="">
      <xdr:nvSpPr>
        <xdr:cNvPr id="8" name="Овал 7"/>
        <xdr:cNvSpPr/>
      </xdr:nvSpPr>
      <xdr:spPr>
        <a:xfrm>
          <a:off x="3103124" y="1419428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5</a:t>
          </a:r>
        </a:p>
      </xdr:txBody>
    </xdr:sp>
    <xdr:clientData/>
  </xdr:twoCellAnchor>
  <xdr:twoCellAnchor>
    <xdr:from>
      <xdr:col>5</xdr:col>
      <xdr:colOff>47828</xdr:colOff>
      <xdr:row>8</xdr:row>
      <xdr:rowOff>168613</xdr:rowOff>
    </xdr:from>
    <xdr:to>
      <xdr:col>5</xdr:col>
      <xdr:colOff>360531</xdr:colOff>
      <xdr:row>10</xdr:row>
      <xdr:rowOff>120988</xdr:rowOff>
    </xdr:to>
    <xdr:sp macro="" textlink="">
      <xdr:nvSpPr>
        <xdr:cNvPr id="9" name="Овал 8"/>
        <xdr:cNvSpPr/>
      </xdr:nvSpPr>
      <xdr:spPr>
        <a:xfrm>
          <a:off x="3095828" y="1797388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6</a:t>
          </a:r>
        </a:p>
      </xdr:txBody>
    </xdr:sp>
    <xdr:clientData/>
  </xdr:twoCellAnchor>
  <xdr:twoCellAnchor>
    <xdr:from>
      <xdr:col>2</xdr:col>
      <xdr:colOff>98702</xdr:colOff>
      <xdr:row>4</xdr:row>
      <xdr:rowOff>142875</xdr:rowOff>
    </xdr:from>
    <xdr:to>
      <xdr:col>3</xdr:col>
      <xdr:colOff>295276</xdr:colOff>
      <xdr:row>5</xdr:row>
      <xdr:rowOff>77397</xdr:rowOff>
    </xdr:to>
    <xdr:cxnSp macro="">
      <xdr:nvCxnSpPr>
        <xdr:cNvPr id="10" name="Прямая со стрелкой 9"/>
        <xdr:cNvCxnSpPr>
          <a:stCxn id="3" idx="7"/>
        </xdr:cNvCxnSpPr>
      </xdr:nvCxnSpPr>
      <xdr:spPr>
        <a:xfrm flipV="1">
          <a:off x="1317902" y="1009650"/>
          <a:ext cx="806174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98702</xdr:colOff>
      <xdr:row>6</xdr:row>
      <xdr:rowOff>122628</xdr:rowOff>
    </xdr:from>
    <xdr:to>
      <xdr:col>3</xdr:col>
      <xdr:colOff>295276</xdr:colOff>
      <xdr:row>8</xdr:row>
      <xdr:rowOff>0</xdr:rowOff>
    </xdr:to>
    <xdr:cxnSp macro="">
      <xdr:nvCxnSpPr>
        <xdr:cNvPr id="11" name="Прямая со стрелкой 10"/>
        <xdr:cNvCxnSpPr>
          <a:stCxn id="3" idx="5"/>
        </xdr:cNvCxnSpPr>
      </xdr:nvCxnSpPr>
      <xdr:spPr>
        <a:xfrm>
          <a:off x="1317902" y="1370403"/>
          <a:ext cx="806174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3</xdr:row>
      <xdr:rowOff>166688</xdr:rowOff>
    </xdr:from>
    <xdr:to>
      <xdr:col>5</xdr:col>
      <xdr:colOff>55124</xdr:colOff>
      <xdr:row>4</xdr:row>
      <xdr:rowOff>42337</xdr:rowOff>
    </xdr:to>
    <xdr:cxnSp macro="">
      <xdr:nvCxnSpPr>
        <xdr:cNvPr id="12" name="Прямая со стрелкой 11"/>
        <xdr:cNvCxnSpPr>
          <a:stCxn id="4" idx="7"/>
          <a:endCxn id="6" idx="2"/>
        </xdr:cNvCxnSpPr>
      </xdr:nvCxnSpPr>
      <xdr:spPr>
        <a:xfrm flipV="1">
          <a:off x="2390985" y="842963"/>
          <a:ext cx="712139" cy="661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5</xdr:row>
      <xdr:rowOff>87568</xdr:rowOff>
    </xdr:from>
    <xdr:to>
      <xdr:col>5</xdr:col>
      <xdr:colOff>55124</xdr:colOff>
      <xdr:row>5</xdr:row>
      <xdr:rowOff>149462</xdr:rowOff>
    </xdr:to>
    <xdr:cxnSp macro="">
      <xdr:nvCxnSpPr>
        <xdr:cNvPr id="13" name="Прямая со стрелкой 12"/>
        <xdr:cNvCxnSpPr>
          <a:stCxn id="4" idx="5"/>
          <a:endCxn id="7" idx="2"/>
        </xdr:cNvCxnSpPr>
      </xdr:nvCxnSpPr>
      <xdr:spPr>
        <a:xfrm>
          <a:off x="2390985" y="1144843"/>
          <a:ext cx="712139" cy="618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7</xdr:row>
      <xdr:rowOff>29975</xdr:rowOff>
    </xdr:from>
    <xdr:to>
      <xdr:col>5</xdr:col>
      <xdr:colOff>100918</xdr:colOff>
      <xdr:row>7</xdr:row>
      <xdr:rowOff>96447</xdr:rowOff>
    </xdr:to>
    <xdr:cxnSp macro="">
      <xdr:nvCxnSpPr>
        <xdr:cNvPr id="14" name="Прямая со стрелкой 13"/>
        <xdr:cNvCxnSpPr>
          <a:stCxn id="5" idx="7"/>
          <a:endCxn id="8" idx="1"/>
        </xdr:cNvCxnSpPr>
      </xdr:nvCxnSpPr>
      <xdr:spPr>
        <a:xfrm flipV="1">
          <a:off x="2390985" y="1468250"/>
          <a:ext cx="757933" cy="664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562185</xdr:colOff>
      <xdr:row>8</xdr:row>
      <xdr:rowOff>141678</xdr:rowOff>
    </xdr:from>
    <xdr:to>
      <xdr:col>5</xdr:col>
      <xdr:colOff>47828</xdr:colOff>
      <xdr:row>9</xdr:row>
      <xdr:rowOff>144801</xdr:rowOff>
    </xdr:to>
    <xdr:cxnSp macro="">
      <xdr:nvCxnSpPr>
        <xdr:cNvPr id="15" name="Прямая со стрелкой 14"/>
        <xdr:cNvCxnSpPr>
          <a:stCxn id="5" idx="5"/>
          <a:endCxn id="9" idx="2"/>
        </xdr:cNvCxnSpPr>
      </xdr:nvCxnSpPr>
      <xdr:spPr>
        <a:xfrm>
          <a:off x="2390985" y="1770453"/>
          <a:ext cx="704843" cy="1936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175500</xdr:colOff>
      <xdr:row>3</xdr:row>
      <xdr:rowOff>145015</xdr:rowOff>
    </xdr:from>
    <xdr:ext cx="650243" cy="264560"/>
    <xdr:sp macro="" textlink="">
      <xdr:nvSpPr>
        <xdr:cNvPr id="16" name="TextBox 15"/>
        <xdr:cNvSpPr txBox="1"/>
      </xdr:nvSpPr>
      <xdr:spPr>
        <a:xfrm>
          <a:off x="1394700" y="821290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=0,4</a:t>
          </a:r>
          <a:endParaRPr lang="ru-RU" sz="1100"/>
        </a:p>
      </xdr:txBody>
    </xdr:sp>
    <xdr:clientData/>
  </xdr:oneCellAnchor>
  <xdr:oneCellAnchor>
    <xdr:from>
      <xdr:col>3</xdr:col>
      <xdr:colOff>598140</xdr:colOff>
      <xdr:row>4</xdr:row>
      <xdr:rowOff>42337</xdr:rowOff>
    </xdr:from>
    <xdr:ext cx="650243" cy="264560"/>
    <xdr:sp macro="" textlink="">
      <xdr:nvSpPr>
        <xdr:cNvPr id="17" name="TextBox 16"/>
        <xdr:cNvSpPr txBox="1"/>
      </xdr:nvSpPr>
      <xdr:spPr>
        <a:xfrm>
          <a:off x="2426940" y="909112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14</a:t>
          </a:r>
          <a:r>
            <a:rPr lang="en-US" sz="1100"/>
            <a:t>=0,7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2</xdr:row>
      <xdr:rowOff>162449</xdr:rowOff>
    </xdr:from>
    <xdr:ext cx="650243" cy="264560"/>
    <xdr:sp macro="" textlink="">
      <xdr:nvSpPr>
        <xdr:cNvPr id="18" name="TextBox 17"/>
        <xdr:cNvSpPr txBox="1"/>
      </xdr:nvSpPr>
      <xdr:spPr>
        <a:xfrm>
          <a:off x="2390985" y="648224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13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2</xdr:col>
      <xdr:colOff>253012</xdr:colOff>
      <xdr:row>5</xdr:row>
      <xdr:rowOff>188498</xdr:rowOff>
    </xdr:from>
    <xdr:ext cx="650243" cy="264560"/>
    <xdr:sp macro="" textlink="">
      <xdr:nvSpPr>
        <xdr:cNvPr id="19" name="TextBox 18"/>
        <xdr:cNvSpPr txBox="1"/>
      </xdr:nvSpPr>
      <xdr:spPr>
        <a:xfrm>
          <a:off x="1472212" y="1245773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=0,6</a:t>
          </a:r>
          <a:endParaRPr lang="ru-RU" sz="1100"/>
        </a:p>
      </xdr:txBody>
    </xdr:sp>
    <xdr:clientData/>
  </xdr:oneCellAnchor>
  <xdr:oneCellAnchor>
    <xdr:from>
      <xdr:col>3</xdr:col>
      <xdr:colOff>562185</xdr:colOff>
      <xdr:row>6</xdr:row>
      <xdr:rowOff>22387</xdr:rowOff>
    </xdr:from>
    <xdr:ext cx="650243" cy="264560"/>
    <xdr:sp macro="" textlink="">
      <xdr:nvSpPr>
        <xdr:cNvPr id="20" name="TextBox 19"/>
        <xdr:cNvSpPr txBox="1"/>
      </xdr:nvSpPr>
      <xdr:spPr>
        <a:xfrm>
          <a:off x="2390985" y="1270162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25</a:t>
          </a:r>
          <a:r>
            <a:rPr lang="en-US" sz="1100"/>
            <a:t>=0,8</a:t>
          </a:r>
          <a:endParaRPr lang="ru-RU" sz="1100"/>
        </a:p>
      </xdr:txBody>
    </xdr:sp>
    <xdr:clientData/>
  </xdr:oneCellAnchor>
  <xdr:oneCellAnchor>
    <xdr:from>
      <xdr:col>4</xdr:col>
      <xdr:colOff>12860</xdr:colOff>
      <xdr:row>7</xdr:row>
      <xdr:rowOff>124546</xdr:rowOff>
    </xdr:from>
    <xdr:ext cx="650243" cy="264560"/>
    <xdr:sp macro="" textlink="">
      <xdr:nvSpPr>
        <xdr:cNvPr id="21" name="TextBox 20"/>
        <xdr:cNvSpPr txBox="1"/>
      </xdr:nvSpPr>
      <xdr:spPr>
        <a:xfrm>
          <a:off x="2451260" y="1562821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26</a:t>
          </a:r>
          <a:r>
            <a:rPr lang="en-US" sz="1100"/>
            <a:t>=0,2</a:t>
          </a:r>
          <a:endParaRPr lang="ru-RU" sz="1100"/>
        </a:p>
      </xdr:txBody>
    </xdr:sp>
    <xdr:clientData/>
  </xdr:oneCellAnchor>
  <xdr:twoCellAnchor>
    <xdr:from>
      <xdr:col>13</xdr:col>
      <xdr:colOff>0</xdr:colOff>
      <xdr:row>1</xdr:row>
      <xdr:rowOff>28575</xdr:rowOff>
    </xdr:from>
    <xdr:to>
      <xdr:col>20</xdr:col>
      <xdr:colOff>304800</xdr:colOff>
      <xdr:row>14</xdr:row>
      <xdr:rowOff>104775</xdr:rowOff>
    </xdr:to>
    <xdr:graphicFrame macro="">
      <xdr:nvGraphicFramePr>
        <xdr:cNvPr id="22" name="Диаграмма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523876</xdr:colOff>
      <xdr:row>30</xdr:row>
      <xdr:rowOff>19050</xdr:rowOff>
    </xdr:from>
    <xdr:to>
      <xdr:col>22</xdr:col>
      <xdr:colOff>495300</xdr:colOff>
      <xdr:row>44</xdr:row>
      <xdr:rowOff>200025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15</xdr:row>
      <xdr:rowOff>66675</xdr:rowOff>
    </xdr:from>
    <xdr:to>
      <xdr:col>20</xdr:col>
      <xdr:colOff>314325</xdr:colOff>
      <xdr:row>26</xdr:row>
      <xdr:rowOff>190500</xdr:rowOff>
    </xdr:to>
    <xdr:graphicFrame macro="">
      <xdr:nvGraphicFramePr>
        <xdr:cNvPr id="24" name="Диаграмма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247650</xdr:colOff>
      <xdr:row>1</xdr:row>
      <xdr:rowOff>0</xdr:rowOff>
    </xdr:from>
    <xdr:to>
      <xdr:col>26</xdr:col>
      <xdr:colOff>552450</xdr:colOff>
      <xdr:row>15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1</xdr:row>
      <xdr:rowOff>104775</xdr:rowOff>
    </xdr:from>
    <xdr:to>
      <xdr:col>20</xdr:col>
      <xdr:colOff>28575</xdr:colOff>
      <xdr:row>15</xdr:row>
      <xdr:rowOff>180975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4</xdr:row>
      <xdr:rowOff>28575</xdr:rowOff>
    </xdr:from>
    <xdr:to>
      <xdr:col>5</xdr:col>
      <xdr:colOff>142875</xdr:colOff>
      <xdr:row>5</xdr:row>
      <xdr:rowOff>171450</xdr:rowOff>
    </xdr:to>
    <xdr:sp macro="" textlink="">
      <xdr:nvSpPr>
        <xdr:cNvPr id="2" name="Овал 1"/>
        <xdr:cNvSpPr/>
      </xdr:nvSpPr>
      <xdr:spPr>
        <a:xfrm>
          <a:off x="1047750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4</xdr:col>
      <xdr:colOff>439771</xdr:colOff>
      <xdr:row>4</xdr:row>
      <xdr:rowOff>28575</xdr:rowOff>
    </xdr:from>
    <xdr:to>
      <xdr:col>5</xdr:col>
      <xdr:colOff>144496</xdr:colOff>
      <xdr:row>5</xdr:row>
      <xdr:rowOff>171450</xdr:rowOff>
    </xdr:to>
    <xdr:sp macro="" textlink="">
      <xdr:nvSpPr>
        <xdr:cNvPr id="3" name="Овал 2"/>
        <xdr:cNvSpPr/>
      </xdr:nvSpPr>
      <xdr:spPr>
        <a:xfrm>
          <a:off x="1049371" y="1085850"/>
          <a:ext cx="314325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0</a:t>
          </a:r>
        </a:p>
      </xdr:txBody>
    </xdr:sp>
    <xdr:clientData/>
  </xdr:twoCellAnchor>
  <xdr:twoCellAnchor>
    <xdr:from>
      <xdr:col>6</xdr:col>
      <xdr:colOff>295276</xdr:colOff>
      <xdr:row>2</xdr:row>
      <xdr:rowOff>184015</xdr:rowOff>
    </xdr:from>
    <xdr:to>
      <xdr:col>7</xdr:col>
      <xdr:colOff>0</xdr:colOff>
      <xdr:row>4</xdr:row>
      <xdr:rowOff>136390</xdr:rowOff>
    </xdr:to>
    <xdr:sp macro="" textlink="">
      <xdr:nvSpPr>
        <xdr:cNvPr id="4" name="Овал 3"/>
        <xdr:cNvSpPr/>
      </xdr:nvSpPr>
      <xdr:spPr>
        <a:xfrm>
          <a:off x="2124076" y="86029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1</a:t>
          </a:r>
        </a:p>
      </xdr:txBody>
    </xdr:sp>
    <xdr:clientData/>
  </xdr:twoCellAnchor>
  <xdr:twoCellAnchor>
    <xdr:from>
      <xdr:col>6</xdr:col>
      <xdr:colOff>295276</xdr:colOff>
      <xdr:row>6</xdr:row>
      <xdr:rowOff>47625</xdr:rowOff>
    </xdr:from>
    <xdr:to>
      <xdr:col>7</xdr:col>
      <xdr:colOff>0</xdr:colOff>
      <xdr:row>8</xdr:row>
      <xdr:rowOff>0</xdr:rowOff>
    </xdr:to>
    <xdr:sp macro="" textlink="">
      <xdr:nvSpPr>
        <xdr:cNvPr id="5" name="Овал 4"/>
        <xdr:cNvSpPr/>
      </xdr:nvSpPr>
      <xdr:spPr>
        <a:xfrm>
          <a:off x="2124076" y="1485900"/>
          <a:ext cx="314324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2</a:t>
          </a:r>
        </a:p>
      </xdr:txBody>
    </xdr:sp>
    <xdr:clientData/>
  </xdr:twoCellAnchor>
  <xdr:twoCellAnchor>
    <xdr:from>
      <xdr:col>6</xdr:col>
      <xdr:colOff>312299</xdr:colOff>
      <xdr:row>9</xdr:row>
      <xdr:rowOff>114300</xdr:rowOff>
    </xdr:from>
    <xdr:to>
      <xdr:col>7</xdr:col>
      <xdr:colOff>15402</xdr:colOff>
      <xdr:row>11</xdr:row>
      <xdr:rowOff>66675</xdr:rowOff>
    </xdr:to>
    <xdr:sp macro="" textlink="">
      <xdr:nvSpPr>
        <xdr:cNvPr id="6" name="Овал 5"/>
        <xdr:cNvSpPr/>
      </xdr:nvSpPr>
      <xdr:spPr>
        <a:xfrm>
          <a:off x="3969899" y="1828800"/>
          <a:ext cx="312703" cy="3333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ysClr val="windowText" lastClr="000000"/>
                </a:solidFill>
              </a:ln>
            </a:rPr>
            <a:t>3</a:t>
          </a:r>
        </a:p>
      </xdr:txBody>
    </xdr:sp>
    <xdr:clientData/>
  </xdr:twoCellAnchor>
  <xdr:twoCellAnchor>
    <xdr:from>
      <xdr:col>5</xdr:col>
      <xdr:colOff>98702</xdr:colOff>
      <xdr:row>3</xdr:row>
      <xdr:rowOff>142875</xdr:rowOff>
    </xdr:from>
    <xdr:to>
      <xdr:col>6</xdr:col>
      <xdr:colOff>295276</xdr:colOff>
      <xdr:row>4</xdr:row>
      <xdr:rowOff>77397</xdr:rowOff>
    </xdr:to>
    <xdr:cxnSp macro="">
      <xdr:nvCxnSpPr>
        <xdr:cNvPr id="10" name="Прямая со стрелкой 9"/>
        <xdr:cNvCxnSpPr>
          <a:stCxn id="3" idx="7"/>
        </xdr:cNvCxnSpPr>
      </xdr:nvCxnSpPr>
      <xdr:spPr>
        <a:xfrm flipV="1">
          <a:off x="1317902" y="1009650"/>
          <a:ext cx="806174" cy="12502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98702</xdr:colOff>
      <xdr:row>5</xdr:row>
      <xdr:rowOff>122628</xdr:rowOff>
    </xdr:from>
    <xdr:to>
      <xdr:col>6</xdr:col>
      <xdr:colOff>295276</xdr:colOff>
      <xdr:row>7</xdr:row>
      <xdr:rowOff>0</xdr:rowOff>
    </xdr:to>
    <xdr:cxnSp macro="">
      <xdr:nvCxnSpPr>
        <xdr:cNvPr id="11" name="Прямая со стрелкой 10"/>
        <xdr:cNvCxnSpPr>
          <a:stCxn id="3" idx="5"/>
        </xdr:cNvCxnSpPr>
      </xdr:nvCxnSpPr>
      <xdr:spPr>
        <a:xfrm>
          <a:off x="1317902" y="1370403"/>
          <a:ext cx="806174" cy="25837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596934</xdr:colOff>
      <xdr:row>5</xdr:row>
      <xdr:rowOff>171450</xdr:rowOff>
    </xdr:from>
    <xdr:to>
      <xdr:col>6</xdr:col>
      <xdr:colOff>350399</xdr:colOff>
      <xdr:row>10</xdr:row>
      <xdr:rowOff>4764</xdr:rowOff>
    </xdr:to>
    <xdr:cxnSp macro="">
      <xdr:nvCxnSpPr>
        <xdr:cNvPr id="12" name="Прямая со стрелкой 11"/>
        <xdr:cNvCxnSpPr>
          <a:stCxn id="3" idx="4"/>
        </xdr:cNvCxnSpPr>
      </xdr:nvCxnSpPr>
      <xdr:spPr>
        <a:xfrm>
          <a:off x="3035334" y="1123950"/>
          <a:ext cx="972665" cy="78581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175500</xdr:colOff>
      <xdr:row>2</xdr:row>
      <xdr:rowOff>145015</xdr:rowOff>
    </xdr:from>
    <xdr:ext cx="650243" cy="264560"/>
    <xdr:sp macro="" textlink="">
      <xdr:nvSpPr>
        <xdr:cNvPr id="16" name="TextBox 15"/>
        <xdr:cNvSpPr txBox="1"/>
      </xdr:nvSpPr>
      <xdr:spPr>
        <a:xfrm>
          <a:off x="1394700" y="821290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01</a:t>
          </a:r>
          <a:r>
            <a:rPr lang="en-US" sz="1100"/>
            <a:t>=0,2</a:t>
          </a:r>
          <a:endParaRPr lang="ru-RU" sz="1100"/>
        </a:p>
      </xdr:txBody>
    </xdr:sp>
    <xdr:clientData/>
  </xdr:oneCellAnchor>
  <xdr:oneCellAnchor>
    <xdr:from>
      <xdr:col>5</xdr:col>
      <xdr:colOff>28785</xdr:colOff>
      <xdr:row>8</xdr:row>
      <xdr:rowOff>67199</xdr:rowOff>
    </xdr:from>
    <xdr:ext cx="650243" cy="264560"/>
    <xdr:sp macro="" textlink="">
      <xdr:nvSpPr>
        <xdr:cNvPr id="18" name="TextBox 17"/>
        <xdr:cNvSpPr txBox="1"/>
      </xdr:nvSpPr>
      <xdr:spPr>
        <a:xfrm>
          <a:off x="3076785" y="1591199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03</a:t>
          </a:r>
          <a:r>
            <a:rPr lang="en-US" sz="1100"/>
            <a:t>=0,3</a:t>
          </a:r>
          <a:endParaRPr lang="ru-RU" sz="1100"/>
        </a:p>
      </xdr:txBody>
    </xdr:sp>
    <xdr:clientData/>
  </xdr:oneCellAnchor>
  <xdr:oneCellAnchor>
    <xdr:from>
      <xdr:col>5</xdr:col>
      <xdr:colOff>253012</xdr:colOff>
      <xdr:row>4</xdr:row>
      <xdr:rowOff>188498</xdr:rowOff>
    </xdr:from>
    <xdr:ext cx="650243" cy="264560"/>
    <xdr:sp macro="" textlink="">
      <xdr:nvSpPr>
        <xdr:cNvPr id="19" name="TextBox 18"/>
        <xdr:cNvSpPr txBox="1"/>
      </xdr:nvSpPr>
      <xdr:spPr>
        <a:xfrm>
          <a:off x="1472212" y="1245773"/>
          <a:ext cx="6502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</a:t>
          </a:r>
          <a:r>
            <a:rPr lang="en-US" sz="1100" baseline="-25000"/>
            <a:t>02</a:t>
          </a:r>
          <a:r>
            <a:rPr lang="en-US" sz="1100"/>
            <a:t>=0,5</a:t>
          </a:r>
          <a:endParaRPr lang="ru-RU" sz="1100"/>
        </a:p>
      </xdr:txBody>
    </xdr:sp>
    <xdr:clientData/>
  </xdr:oneCellAnchor>
  <xdr:twoCellAnchor>
    <xdr:from>
      <xdr:col>5</xdr:col>
      <xdr:colOff>390525</xdr:colOff>
      <xdr:row>15</xdr:row>
      <xdr:rowOff>171450</xdr:rowOff>
    </xdr:from>
    <xdr:to>
      <xdr:col>13</xdr:col>
      <xdr:colOff>85725</xdr:colOff>
      <xdr:row>30</xdr:row>
      <xdr:rowOff>57150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438150</xdr:colOff>
      <xdr:row>7</xdr:row>
      <xdr:rowOff>66675</xdr:rowOff>
    </xdr:from>
    <xdr:to>
      <xdr:col>24</xdr:col>
      <xdr:colOff>133350</xdr:colOff>
      <xdr:row>21</xdr:row>
      <xdr:rowOff>142875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4</xdr:row>
      <xdr:rowOff>180975</xdr:rowOff>
    </xdr:from>
    <xdr:to>
      <xdr:col>18</xdr:col>
      <xdr:colOff>19050</xdr:colOff>
      <xdr:row>19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2</xdr:row>
      <xdr:rowOff>9524</xdr:rowOff>
    </xdr:from>
    <xdr:ext cx="4857751" cy="581025"/>
    <xdr:sp macro="" textlink="">
      <xdr:nvSpPr>
        <xdr:cNvPr id="2" name="TextBox 1"/>
        <xdr:cNvSpPr txBox="1"/>
      </xdr:nvSpPr>
      <xdr:spPr>
        <a:xfrm>
          <a:off x="628649" y="304799"/>
          <a:ext cx="4857751" cy="581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𝒚=𝑭(𝒙)=((𝒙−𝒂)/(𝒃−𝒂))^𝟐 →</a:t>
          </a:r>
          <a:r>
            <a:rPr lang="ru-RU" sz="1800" b="1" i="0">
              <a:latin typeface="Cambria Math"/>
            </a:rPr>
            <a:t>┴</a:t>
          </a:r>
          <a:r>
            <a:rPr lang="en-US" sz="1800" b="1" i="0">
              <a:latin typeface="Cambria Math"/>
            </a:rPr>
            <a:t>(</a:t>
          </a:r>
          <a:r>
            <a:rPr lang="ru-RU" sz="1800" b="1" i="0">
              <a:latin typeface="Cambria Math"/>
            </a:rPr>
            <a:t>обратная функция</a:t>
          </a:r>
          <a:r>
            <a:rPr lang="en-US" sz="1800" b="1" i="0">
              <a:latin typeface="Cambria Math"/>
            </a:rPr>
            <a:t>?) 𝒙=</a:t>
          </a:r>
          <a:r>
            <a:rPr lang="el-GR" sz="1800" b="1" i="0">
              <a:latin typeface="Cambria Math"/>
              <a:ea typeface="Cambria Math"/>
            </a:rPr>
            <a:t>𝜱(</a:t>
          </a:r>
          <a:r>
            <a:rPr lang="en-US" sz="1800" b="1" i="0">
              <a:latin typeface="Cambria Math"/>
              <a:ea typeface="Cambria Math"/>
            </a:rPr>
            <a:t>𝒚)</a:t>
          </a:r>
          <a:endParaRPr lang="ru-RU" sz="1800" b="1"/>
        </a:p>
      </xdr:txBody>
    </xdr:sp>
    <xdr:clientData/>
  </xdr:oneCellAnchor>
  <xdr:oneCellAnchor>
    <xdr:from>
      <xdr:col>1</xdr:col>
      <xdr:colOff>38098</xdr:colOff>
      <xdr:row>5</xdr:row>
      <xdr:rowOff>180974</xdr:rowOff>
    </xdr:from>
    <xdr:ext cx="5286377" cy="721753"/>
    <xdr:sp macro="" textlink="">
      <xdr:nvSpPr>
        <xdr:cNvPr id="3" name="TextBox 2"/>
        <xdr:cNvSpPr txBox="1"/>
      </xdr:nvSpPr>
      <xdr:spPr>
        <a:xfrm>
          <a:off x="647698" y="1428749"/>
          <a:ext cx="5286377" cy="7217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𝒚=𝑭(𝒙)=𝟏−((𝒃−𝒙)/(𝒃−𝒂))^𝟐 →┴(</a:t>
          </a:r>
          <a:r>
            <a:rPr lang="ru-RU" sz="1800" b="1" i="0">
              <a:latin typeface="Cambria Math"/>
            </a:rPr>
            <a:t>обратная функция</a:t>
          </a:r>
          <a:r>
            <a:rPr lang="en-US" sz="1800" b="1" i="0">
              <a:latin typeface="Cambria Math"/>
            </a:rPr>
            <a:t>?) 𝒙=</a:t>
          </a:r>
          <a:r>
            <a:rPr lang="el-GR" sz="1800" b="1" i="0">
              <a:latin typeface="Cambria Math"/>
              <a:ea typeface="Cambria Math"/>
            </a:rPr>
            <a:t>𝜱(</a:t>
          </a:r>
          <a:r>
            <a:rPr lang="en-US" sz="1800" b="1" i="0">
              <a:latin typeface="Cambria Math"/>
              <a:ea typeface="Cambria Math"/>
            </a:rPr>
            <a:t>𝒚)</a:t>
          </a:r>
          <a:endParaRPr lang="ru-RU" sz="1800" b="1"/>
        </a:p>
      </xdr:txBody>
    </xdr:sp>
    <xdr:clientData/>
  </xdr:oneCellAnchor>
  <xdr:twoCellAnchor>
    <xdr:from>
      <xdr:col>20</xdr:col>
      <xdr:colOff>0</xdr:colOff>
      <xdr:row>3</xdr:row>
      <xdr:rowOff>9525</xdr:rowOff>
    </xdr:from>
    <xdr:to>
      <xdr:col>27</xdr:col>
      <xdr:colOff>304800</xdr:colOff>
      <xdr:row>16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27</xdr:col>
      <xdr:colOff>495301</xdr:colOff>
      <xdr:row>4</xdr:row>
      <xdr:rowOff>47625</xdr:rowOff>
    </xdr:from>
    <xdr:ext cx="2009774" cy="554960"/>
    <xdr:sp macro="" textlink="">
      <xdr:nvSpPr>
        <xdr:cNvPr id="5" name="TextBox 4"/>
        <xdr:cNvSpPr txBox="1"/>
      </xdr:nvSpPr>
      <xdr:spPr>
        <a:xfrm>
          <a:off x="16954501" y="1104900"/>
          <a:ext cx="2009774" cy="554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𝒇(𝒙)=𝟐/(𝒃−𝒂)</a:t>
          </a:r>
          <a:r>
            <a:rPr lang="en-US" sz="1600" b="1" i="0">
              <a:latin typeface="Cambria Math"/>
              <a:ea typeface="Cambria Math"/>
            </a:rPr>
            <a:t>∙(𝒙−𝒂)/(𝒃−𝒂)</a:t>
          </a:r>
          <a:endParaRPr lang="ru-RU" sz="1600" b="1"/>
        </a:p>
      </xdr:txBody>
    </xdr:sp>
    <xdr:clientData/>
  </xdr:oneCellAnchor>
  <xdr:oneCellAnchor>
    <xdr:from>
      <xdr:col>27</xdr:col>
      <xdr:colOff>533400</xdr:colOff>
      <xdr:row>9</xdr:row>
      <xdr:rowOff>47625</xdr:rowOff>
    </xdr:from>
    <xdr:ext cx="2162175" cy="559833"/>
    <xdr:sp macro="" textlink="">
      <xdr:nvSpPr>
        <xdr:cNvPr id="6" name="TextBox 5"/>
        <xdr:cNvSpPr txBox="1"/>
      </xdr:nvSpPr>
      <xdr:spPr>
        <a:xfrm>
          <a:off x="16992600" y="2057400"/>
          <a:ext cx="2162175" cy="5598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𝒇(𝒙)=𝟐/(𝒃−𝒂)</a:t>
          </a:r>
          <a:r>
            <a:rPr lang="en-US" sz="1600" b="1" i="0">
              <a:latin typeface="Cambria Math"/>
              <a:ea typeface="Cambria Math"/>
            </a:rPr>
            <a:t>∙(𝒃−𝒙)/(𝒃−𝒂)</a:t>
          </a:r>
          <a:endParaRPr lang="ru-RU" sz="1600" b="1"/>
        </a:p>
      </xdr:txBody>
    </xdr:sp>
    <xdr:clientData/>
  </xdr:oneCellAnchor>
  <xdr:twoCellAnchor>
    <xdr:from>
      <xdr:col>36</xdr:col>
      <xdr:colOff>0</xdr:colOff>
      <xdr:row>3</xdr:row>
      <xdr:rowOff>38100</xdr:rowOff>
    </xdr:from>
    <xdr:to>
      <xdr:col>44</xdr:col>
      <xdr:colOff>95250</xdr:colOff>
      <xdr:row>16</xdr:row>
      <xdr:rowOff>66675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46</xdr:col>
      <xdr:colOff>581025</xdr:colOff>
      <xdr:row>6</xdr:row>
      <xdr:rowOff>104774</xdr:rowOff>
    </xdr:from>
    <xdr:ext cx="4848225" cy="581025"/>
    <xdr:sp macro="" textlink="">
      <xdr:nvSpPr>
        <xdr:cNvPr id="8" name="TextBox 7"/>
        <xdr:cNvSpPr txBox="1"/>
      </xdr:nvSpPr>
      <xdr:spPr>
        <a:xfrm>
          <a:off x="28622625" y="400049"/>
          <a:ext cx="4848225" cy="581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0" i="0">
              <a:latin typeface="Cambria Math"/>
            </a:rPr>
            <a:t>𝑦=((𝑥−𝑎)/(𝑏−𝑎))^2 →</a:t>
          </a:r>
          <a:r>
            <a:rPr lang="ru-RU" sz="1800" b="0" i="0">
              <a:latin typeface="Cambria Math"/>
            </a:rPr>
            <a:t>┴</a:t>
          </a:r>
          <a:r>
            <a:rPr lang="en-US" sz="1800" b="0" i="0">
              <a:latin typeface="Cambria Math"/>
            </a:rPr>
            <a:t>(</a:t>
          </a:r>
          <a:r>
            <a:rPr lang="ru-RU" sz="1800" b="0" i="0">
              <a:latin typeface="Cambria Math"/>
            </a:rPr>
            <a:t>обратная функция</a:t>
          </a:r>
          <a:r>
            <a:rPr lang="en-US" sz="1800" b="0" i="0">
              <a:latin typeface="Cambria Math"/>
            </a:rPr>
            <a:t>) 𝑥=𝑎+(𝑏−𝑎) √𝑦</a:t>
          </a:r>
          <a:endParaRPr lang="ru-RU" sz="1800"/>
        </a:p>
      </xdr:txBody>
    </xdr:sp>
    <xdr:clientData/>
  </xdr:oneCellAnchor>
  <xdr:oneCellAnchor>
    <xdr:from>
      <xdr:col>46</xdr:col>
      <xdr:colOff>533400</xdr:colOff>
      <xdr:row>10</xdr:row>
      <xdr:rowOff>114299</xdr:rowOff>
    </xdr:from>
    <xdr:ext cx="5762625" cy="721753"/>
    <xdr:sp macro="" textlink="">
      <xdr:nvSpPr>
        <xdr:cNvPr id="9" name="TextBox 8"/>
        <xdr:cNvSpPr txBox="1"/>
      </xdr:nvSpPr>
      <xdr:spPr>
        <a:xfrm>
          <a:off x="28575000" y="1171574"/>
          <a:ext cx="5762625" cy="7217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0" i="0">
              <a:latin typeface="Cambria Math"/>
            </a:rPr>
            <a:t>𝑦=1−((𝑏−𝑥)/(𝑏−𝑎))^2 →</a:t>
          </a:r>
          <a:r>
            <a:rPr lang="ru-RU" sz="1800" b="0" i="0">
              <a:latin typeface="Cambria Math"/>
            </a:rPr>
            <a:t>┴</a:t>
          </a:r>
          <a:r>
            <a:rPr lang="en-US" sz="1800" b="0" i="0">
              <a:latin typeface="Cambria Math"/>
            </a:rPr>
            <a:t>(</a:t>
          </a:r>
          <a:r>
            <a:rPr lang="ru-RU" sz="1800" b="0" i="0">
              <a:latin typeface="Cambria Math"/>
            </a:rPr>
            <a:t>обратная функция</a:t>
          </a:r>
          <a:r>
            <a:rPr lang="en-US" sz="1800" b="0" i="0">
              <a:latin typeface="Cambria Math"/>
            </a:rPr>
            <a:t>) 𝑥</a:t>
          </a:r>
          <a:r>
            <a:rPr lang="ru-RU" sz="1800" b="0" i="0">
              <a:latin typeface="Cambria Math"/>
            </a:rPr>
            <a:t>=</a:t>
          </a:r>
          <a:r>
            <a:rPr lang="en-US" sz="1800" b="0" i="0">
              <a:latin typeface="Cambria Math"/>
            </a:rPr>
            <a:t>𝑏−(𝑏−𝑎) √(1−𝑦)</a:t>
          </a:r>
          <a:endParaRPr lang="ru-RU" sz="1800"/>
        </a:p>
      </xdr:txBody>
    </xdr:sp>
    <xdr:clientData/>
  </xdr:oneCellAnchor>
  <xdr:oneCellAnchor>
    <xdr:from>
      <xdr:col>46</xdr:col>
      <xdr:colOff>561974</xdr:colOff>
      <xdr:row>4</xdr:row>
      <xdr:rowOff>0</xdr:rowOff>
    </xdr:from>
    <xdr:ext cx="1819276" cy="486223"/>
    <xdr:sp macro="" textlink="">
      <xdr:nvSpPr>
        <xdr:cNvPr id="10" name="TextBox 9"/>
        <xdr:cNvSpPr txBox="1"/>
      </xdr:nvSpPr>
      <xdr:spPr>
        <a:xfrm>
          <a:off x="28603574" y="781050"/>
          <a:ext cx="1819276" cy="486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rgbClr val="FF0000"/>
              </a:solidFill>
              <a:latin typeface="Cambria Math"/>
            </a:rPr>
            <a:t>𝒙→┴(</a:t>
          </a:r>
          <a:r>
            <a:rPr lang="ru-RU" sz="1800" b="1" i="0">
              <a:solidFill>
                <a:srgbClr val="FF0000"/>
              </a:solidFill>
              <a:latin typeface="Cambria Math"/>
            </a:rPr>
            <a:t>отображается на </a:t>
          </a:r>
          <a:r>
            <a:rPr lang="en-US" sz="1800" b="1" i="0">
              <a:solidFill>
                <a:srgbClr val="FF0000"/>
              </a:solidFill>
              <a:latin typeface="Cambria Math"/>
            </a:rPr>
            <a:t>) 𝒚</a:t>
          </a:r>
          <a:endParaRPr lang="ru-RU" sz="1800" b="1">
            <a:solidFill>
              <a:srgbClr val="FF0000"/>
            </a:solidFill>
          </a:endParaRPr>
        </a:p>
      </xdr:txBody>
    </xdr:sp>
    <xdr:clientData/>
  </xdr:oneCellAnchor>
  <xdr:oneCellAnchor>
    <xdr:from>
      <xdr:col>51</xdr:col>
      <xdr:colOff>552449</xdr:colOff>
      <xdr:row>3</xdr:row>
      <xdr:rowOff>276225</xdr:rowOff>
    </xdr:from>
    <xdr:ext cx="1819276" cy="486223"/>
    <xdr:sp macro="" textlink="">
      <xdr:nvSpPr>
        <xdr:cNvPr id="11" name="TextBox 10"/>
        <xdr:cNvSpPr txBox="1"/>
      </xdr:nvSpPr>
      <xdr:spPr>
        <a:xfrm>
          <a:off x="31642049" y="762000"/>
          <a:ext cx="1819276" cy="486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rgbClr val="FF0000"/>
              </a:solidFill>
              <a:latin typeface="Cambria Math"/>
            </a:rPr>
            <a:t>𝒚→┴(</a:t>
          </a:r>
          <a:r>
            <a:rPr lang="ru-RU" sz="1800" b="1" i="0">
              <a:solidFill>
                <a:srgbClr val="FF0000"/>
              </a:solidFill>
              <a:latin typeface="Cambria Math"/>
            </a:rPr>
            <a:t>отображается на </a:t>
          </a:r>
          <a:r>
            <a:rPr lang="en-US" sz="1800" b="1" i="0">
              <a:solidFill>
                <a:srgbClr val="FF0000"/>
              </a:solidFill>
              <a:latin typeface="Cambria Math"/>
            </a:rPr>
            <a:t>) 𝒙</a:t>
          </a:r>
          <a:endParaRPr lang="ru-RU" sz="1800" b="1">
            <a:solidFill>
              <a:srgbClr val="FF0000"/>
            </a:solidFill>
          </a:endParaRPr>
        </a:p>
      </xdr:txBody>
    </xdr:sp>
    <xdr:clientData/>
  </xdr:oneCellAnchor>
  <xdr:twoCellAnchor>
    <xdr:from>
      <xdr:col>62</xdr:col>
      <xdr:colOff>0</xdr:colOff>
      <xdr:row>0</xdr:row>
      <xdr:rowOff>123825</xdr:rowOff>
    </xdr:from>
    <xdr:to>
      <xdr:col>69</xdr:col>
      <xdr:colOff>304800</xdr:colOff>
      <xdr:row>14</xdr:row>
      <xdr:rowOff>142875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9525</xdr:colOff>
      <xdr:row>35</xdr:row>
      <xdr:rowOff>95250</xdr:rowOff>
    </xdr:from>
    <xdr:ext cx="6886575" cy="581025"/>
    <xdr:sp macro="" textlink="">
      <xdr:nvSpPr>
        <xdr:cNvPr id="15" name="TextBox 14"/>
        <xdr:cNvSpPr txBox="1"/>
      </xdr:nvSpPr>
      <xdr:spPr>
        <a:xfrm>
          <a:off x="619125" y="7343775"/>
          <a:ext cx="6886575" cy="581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𝒚=𝑭(𝒙)=((𝒙−𝒂)/(𝒃−𝒂))^𝟑 →┴(</a:t>
          </a:r>
          <a:r>
            <a:rPr lang="ru-RU" sz="1800" b="1" i="0">
              <a:latin typeface="Cambria Math"/>
            </a:rPr>
            <a:t>обратная функция</a:t>
          </a:r>
          <a:r>
            <a:rPr lang="en-US" sz="1800" b="1" i="0">
              <a:latin typeface="Cambria Math"/>
            </a:rPr>
            <a:t>?) 𝒙=</a:t>
          </a:r>
          <a:r>
            <a:rPr lang="el-GR" sz="1800" b="1" i="0">
              <a:latin typeface="Cambria Math"/>
              <a:ea typeface="Cambria Math"/>
            </a:rPr>
            <a:t>𝜱(</a:t>
          </a:r>
          <a:r>
            <a:rPr lang="en-US" sz="1800" b="1" i="0">
              <a:latin typeface="Cambria Math"/>
              <a:ea typeface="Cambria Math"/>
            </a:rPr>
            <a:t>𝒚)=𝒂+(𝒃−𝒂) √(𝟑&amp;𝒚)</a:t>
          </a:r>
          <a:endParaRPr lang="ru-RU" sz="1800" b="1"/>
        </a:p>
      </xdr:txBody>
    </xdr:sp>
    <xdr:clientData/>
  </xdr:oneCellAnchor>
  <xdr:oneCellAnchor>
    <xdr:from>
      <xdr:col>1</xdr:col>
      <xdr:colOff>57149</xdr:colOff>
      <xdr:row>42</xdr:row>
      <xdr:rowOff>9525</xdr:rowOff>
    </xdr:from>
    <xdr:ext cx="7648576" cy="721753"/>
    <xdr:sp macro="" textlink="">
      <xdr:nvSpPr>
        <xdr:cNvPr id="16" name="TextBox 15"/>
        <xdr:cNvSpPr txBox="1"/>
      </xdr:nvSpPr>
      <xdr:spPr>
        <a:xfrm>
          <a:off x="666749" y="8591550"/>
          <a:ext cx="7648576" cy="7217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𝒚=𝑭(𝒙)=𝟏−((𝒃−𝒙)/(𝒃−𝒂))^𝟑 →┴(</a:t>
          </a:r>
          <a:r>
            <a:rPr lang="ru-RU" sz="1800" b="1" i="0">
              <a:latin typeface="Cambria Math"/>
            </a:rPr>
            <a:t>обратная функция</a:t>
          </a:r>
          <a:r>
            <a:rPr lang="en-US" sz="1800" b="1" i="0">
              <a:latin typeface="Cambria Math"/>
            </a:rPr>
            <a:t>?) 𝒙=</a:t>
          </a:r>
          <a:r>
            <a:rPr lang="el-GR" sz="1800" b="1" i="0">
              <a:latin typeface="Cambria Math"/>
              <a:ea typeface="Cambria Math"/>
            </a:rPr>
            <a:t>𝜱(</a:t>
          </a:r>
          <a:r>
            <a:rPr lang="en-US" sz="1800" b="1" i="0">
              <a:latin typeface="Cambria Math"/>
              <a:ea typeface="Cambria Math"/>
            </a:rPr>
            <a:t>𝒚)=𝒃−(𝒃−𝒂) √(𝟑&amp;𝟏−𝒚)</a:t>
          </a:r>
          <a:endParaRPr lang="ru-RU" sz="1800" b="1"/>
        </a:p>
      </xdr:txBody>
    </xdr:sp>
    <xdr:clientData/>
  </xdr:oneCellAnchor>
  <xdr:oneCellAnchor>
    <xdr:from>
      <xdr:col>0</xdr:col>
      <xdr:colOff>600075</xdr:colOff>
      <xdr:row>38</xdr:row>
      <xdr:rowOff>152400</xdr:rowOff>
    </xdr:from>
    <xdr:ext cx="2352675" cy="572464"/>
    <xdr:sp macro="" textlink="">
      <xdr:nvSpPr>
        <xdr:cNvPr id="17" name="TextBox 16"/>
        <xdr:cNvSpPr txBox="1"/>
      </xdr:nvSpPr>
      <xdr:spPr>
        <a:xfrm>
          <a:off x="600075" y="7972425"/>
          <a:ext cx="2352675" cy="5724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𝒇(𝒙)=𝟑/(𝒃−𝒂)</a:t>
          </a:r>
          <a:r>
            <a:rPr lang="en-US" sz="1600" b="1" i="0">
              <a:latin typeface="Cambria Math"/>
              <a:ea typeface="Cambria Math"/>
            </a:rPr>
            <a:t>∙((𝒙−𝒂)/(𝒃−𝒂))^𝟐</a:t>
          </a:r>
          <a:endParaRPr lang="ru-RU" sz="1600" b="1"/>
        </a:p>
      </xdr:txBody>
    </xdr:sp>
    <xdr:clientData/>
  </xdr:oneCellAnchor>
  <xdr:oneCellAnchor>
    <xdr:from>
      <xdr:col>1</xdr:col>
      <xdr:colOff>28575</xdr:colOff>
      <xdr:row>46</xdr:row>
      <xdr:rowOff>104775</xdr:rowOff>
    </xdr:from>
    <xdr:ext cx="2352675" cy="700448"/>
    <xdr:sp macro="" textlink="">
      <xdr:nvSpPr>
        <xdr:cNvPr id="18" name="TextBox 17"/>
        <xdr:cNvSpPr txBox="1"/>
      </xdr:nvSpPr>
      <xdr:spPr>
        <a:xfrm>
          <a:off x="638175" y="9448800"/>
          <a:ext cx="2352675" cy="700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𝒇(𝒙)=𝟑/(𝒃−𝒂)</a:t>
          </a:r>
          <a:r>
            <a:rPr lang="en-US" sz="1600" b="1" i="0">
              <a:latin typeface="Cambria Math"/>
              <a:ea typeface="Cambria Math"/>
            </a:rPr>
            <a:t>∙((𝒃−𝒙)/(𝒃−𝒂))^𝟐</a:t>
          </a:r>
          <a:endParaRPr lang="ru-RU" sz="1600" b="1"/>
        </a:p>
      </xdr:txBody>
    </xdr:sp>
    <xdr:clientData/>
  </xdr:oneCellAnchor>
  <xdr:twoCellAnchor>
    <xdr:from>
      <xdr:col>24</xdr:col>
      <xdr:colOff>9525</xdr:colOff>
      <xdr:row>37</xdr:row>
      <xdr:rowOff>9525</xdr:rowOff>
    </xdr:from>
    <xdr:to>
      <xdr:col>31</xdr:col>
      <xdr:colOff>314325</xdr:colOff>
      <xdr:row>53</xdr:row>
      <xdr:rowOff>161925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28575</xdr:colOff>
      <xdr:row>55</xdr:row>
      <xdr:rowOff>28575</xdr:rowOff>
    </xdr:from>
    <xdr:to>
      <xdr:col>31</xdr:col>
      <xdr:colOff>333375</xdr:colOff>
      <xdr:row>69</xdr:row>
      <xdr:rowOff>104775</xdr:rowOff>
    </xdr:to>
    <xdr:graphicFrame macro="">
      <xdr:nvGraphicFramePr>
        <xdr:cNvPr id="19" name="Диаграмма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38100</xdr:colOff>
      <xdr:row>72</xdr:row>
      <xdr:rowOff>19049</xdr:rowOff>
    </xdr:from>
    <xdr:to>
      <xdr:col>26</xdr:col>
      <xdr:colOff>342900</xdr:colOff>
      <xdr:row>87</xdr:row>
      <xdr:rowOff>142874</xdr:rowOff>
    </xdr:to>
    <xdr:graphicFrame macro="">
      <xdr:nvGraphicFramePr>
        <xdr:cNvPr id="21" name="Диаграмма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209550</xdr:colOff>
      <xdr:row>16</xdr:row>
      <xdr:rowOff>9524</xdr:rowOff>
    </xdr:from>
    <xdr:to>
      <xdr:col>68</xdr:col>
      <xdr:colOff>514350</xdr:colOff>
      <xdr:row>34</xdr:row>
      <xdr:rowOff>171449</xdr:rowOff>
    </xdr:to>
    <xdr:graphicFrame macro="">
      <xdr:nvGraphicFramePr>
        <xdr:cNvPr id="22" name="Диаграмма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61</xdr:col>
      <xdr:colOff>190500</xdr:colOff>
      <xdr:row>35</xdr:row>
      <xdr:rowOff>114299</xdr:rowOff>
    </xdr:from>
    <xdr:to>
      <xdr:col>68</xdr:col>
      <xdr:colOff>495300</xdr:colOff>
      <xdr:row>52</xdr:row>
      <xdr:rowOff>142874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257175</xdr:colOff>
      <xdr:row>91</xdr:row>
      <xdr:rowOff>0</xdr:rowOff>
    </xdr:from>
    <xdr:to>
      <xdr:col>14</xdr:col>
      <xdr:colOff>371475</xdr:colOff>
      <xdr:row>109</xdr:row>
      <xdr:rowOff>133350</xdr:rowOff>
    </xdr:to>
    <xdr:graphicFrame macro="">
      <xdr:nvGraphicFramePr>
        <xdr:cNvPr id="24" name="Диаграмма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266699</xdr:colOff>
      <xdr:row>110</xdr:row>
      <xdr:rowOff>95249</xdr:rowOff>
    </xdr:from>
    <xdr:to>
      <xdr:col>14</xdr:col>
      <xdr:colOff>390524</xdr:colOff>
      <xdr:row>129</xdr:row>
      <xdr:rowOff>85724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9525</xdr:colOff>
      <xdr:row>1</xdr:row>
      <xdr:rowOff>285750</xdr:rowOff>
    </xdr:from>
    <xdr:to>
      <xdr:col>9</xdr:col>
      <xdr:colOff>600075</xdr:colOff>
      <xdr:row>10</xdr:row>
      <xdr:rowOff>19050</xdr:rowOff>
    </xdr:to>
    <xdr:sp macro="" textlink="">
      <xdr:nvSpPr>
        <xdr:cNvPr id="13" name="Прямоугольник 12"/>
        <xdr:cNvSpPr/>
      </xdr:nvSpPr>
      <xdr:spPr>
        <a:xfrm>
          <a:off x="9525" y="571500"/>
          <a:ext cx="6076950" cy="16478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71</xdr:col>
      <xdr:colOff>200025</xdr:colOff>
      <xdr:row>0</xdr:row>
      <xdr:rowOff>142875</xdr:rowOff>
    </xdr:from>
    <xdr:ext cx="1981200" cy="353366"/>
    <xdr:sp macro="" textlink="">
      <xdr:nvSpPr>
        <xdr:cNvPr id="20" name="TextBox 19"/>
        <xdr:cNvSpPr txBox="1"/>
      </xdr:nvSpPr>
      <xdr:spPr>
        <a:xfrm>
          <a:off x="43481625" y="142875"/>
          <a:ext cx="1981200" cy="3533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𝒙=𝒂+(𝒃−𝒂) √𝒓</a:t>
          </a:r>
          <a:endParaRPr lang="ru-RU" sz="1600" b="1"/>
        </a:p>
      </xdr:txBody>
    </xdr:sp>
    <xdr:clientData/>
  </xdr:oneCellAnchor>
  <xdr:twoCellAnchor>
    <xdr:from>
      <xdr:col>52</xdr:col>
      <xdr:colOff>428625</xdr:colOff>
      <xdr:row>53</xdr:row>
      <xdr:rowOff>85725</xdr:rowOff>
    </xdr:from>
    <xdr:to>
      <xdr:col>60</xdr:col>
      <xdr:colOff>123825</xdr:colOff>
      <xdr:row>67</xdr:row>
      <xdr:rowOff>161925</xdr:rowOff>
    </xdr:to>
    <xdr:graphicFrame macro="">
      <xdr:nvGraphicFramePr>
        <xdr:cNvPr id="26" name="Диаграмма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275</xdr:row>
      <xdr:rowOff>66675</xdr:rowOff>
    </xdr:from>
    <xdr:to>
      <xdr:col>64</xdr:col>
      <xdr:colOff>304800</xdr:colOff>
      <xdr:row>289</xdr:row>
      <xdr:rowOff>142875</xdr:rowOff>
    </xdr:to>
    <xdr:graphicFrame macro="">
      <xdr:nvGraphicFramePr>
        <xdr:cNvPr id="27" name="Диаграмма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70</xdr:col>
      <xdr:colOff>609599</xdr:colOff>
      <xdr:row>1</xdr:row>
      <xdr:rowOff>285750</xdr:rowOff>
    </xdr:from>
    <xdr:ext cx="2257425" cy="377091"/>
    <xdr:sp macro="" textlink="">
      <xdr:nvSpPr>
        <xdr:cNvPr id="31" name="TextBox 30"/>
        <xdr:cNvSpPr txBox="1"/>
      </xdr:nvSpPr>
      <xdr:spPr>
        <a:xfrm>
          <a:off x="43281599" y="571500"/>
          <a:ext cx="2257425" cy="3770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𝒙=𝒃−(𝒃−𝒂) √(𝟏−𝒓)</a:t>
          </a:r>
          <a:endParaRPr lang="ru-RU" sz="1600" b="1"/>
        </a:p>
      </xdr:txBody>
    </xdr:sp>
    <xdr:clientData/>
  </xdr:oneCellAnchor>
  <xdr:twoCellAnchor>
    <xdr:from>
      <xdr:col>74</xdr:col>
      <xdr:colOff>285750</xdr:colOff>
      <xdr:row>11</xdr:row>
      <xdr:rowOff>19050</xdr:rowOff>
    </xdr:from>
    <xdr:to>
      <xdr:col>81</xdr:col>
      <xdr:colOff>590550</xdr:colOff>
      <xdr:row>24</xdr:row>
      <xdr:rowOff>47625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476250</xdr:colOff>
      <xdr:row>225</xdr:row>
      <xdr:rowOff>95250</xdr:rowOff>
    </xdr:from>
    <xdr:to>
      <xdr:col>77</xdr:col>
      <xdr:colOff>171450</xdr:colOff>
      <xdr:row>239</xdr:row>
      <xdr:rowOff>171450</xdr:rowOff>
    </xdr:to>
    <xdr:graphicFrame macro="">
      <xdr:nvGraphicFramePr>
        <xdr:cNvPr id="29" name="Диаграмма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69</xdr:col>
      <xdr:colOff>485775</xdr:colOff>
      <xdr:row>240</xdr:row>
      <xdr:rowOff>161925</xdr:rowOff>
    </xdr:from>
    <xdr:to>
      <xdr:col>77</xdr:col>
      <xdr:colOff>180975</xdr:colOff>
      <xdr:row>255</xdr:row>
      <xdr:rowOff>47625</xdr:rowOff>
    </xdr:to>
    <xdr:graphicFrame macro="">
      <xdr:nvGraphicFramePr>
        <xdr:cNvPr id="30" name="Диаграмма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257174</xdr:colOff>
      <xdr:row>3</xdr:row>
      <xdr:rowOff>66675</xdr:rowOff>
    </xdr:from>
    <xdr:ext cx="1838325" cy="311496"/>
    <xdr:sp macro="" textlink="">
      <xdr:nvSpPr>
        <xdr:cNvPr id="2" name="TextBox 1"/>
        <xdr:cNvSpPr txBox="1"/>
      </xdr:nvSpPr>
      <xdr:spPr>
        <a:xfrm>
          <a:off x="257174" y="638175"/>
          <a:ext cx="18383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latin typeface="Cambria Math"/>
            </a:rPr>
            <a:t>𝒙=𝒂+(𝒃−𝒂) √𝒚</a:t>
          </a:r>
          <a:endParaRPr lang="ru-RU" sz="1400" b="1"/>
        </a:p>
      </xdr:txBody>
    </xdr:sp>
    <xdr:clientData/>
  </xdr:oneCellAnchor>
  <xdr:twoCellAnchor>
    <xdr:from>
      <xdr:col>4</xdr:col>
      <xdr:colOff>600075</xdr:colOff>
      <xdr:row>211</xdr:row>
      <xdr:rowOff>57150</xdr:rowOff>
    </xdr:from>
    <xdr:to>
      <xdr:col>12</xdr:col>
      <xdr:colOff>295275</xdr:colOff>
      <xdr:row>225</xdr:row>
      <xdr:rowOff>133350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38101</xdr:colOff>
      <xdr:row>1</xdr:row>
      <xdr:rowOff>133350</xdr:rowOff>
    </xdr:from>
    <xdr:ext cx="2019299" cy="593432"/>
    <xdr:sp macro="" textlink="">
      <xdr:nvSpPr>
        <xdr:cNvPr id="3" name="TextBox 2"/>
        <xdr:cNvSpPr txBox="1"/>
      </xdr:nvSpPr>
      <xdr:spPr>
        <a:xfrm>
          <a:off x="38101" y="5562600"/>
          <a:ext cx="2019299" cy="593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𝐿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𝑎+(𝑏−𝑎) √(𝑟/2)</a:t>
          </a:r>
          <a:endParaRPr lang="ru-RU" sz="1600"/>
        </a:p>
      </xdr:txBody>
    </xdr:sp>
    <xdr:clientData/>
  </xdr:oneCellAnchor>
  <xdr:oneCellAnchor>
    <xdr:from>
      <xdr:col>0</xdr:col>
      <xdr:colOff>47625</xdr:colOff>
      <xdr:row>4</xdr:row>
      <xdr:rowOff>180975</xdr:rowOff>
    </xdr:from>
    <xdr:ext cx="2390775" cy="819840"/>
    <xdr:sp macro="" textlink="">
      <xdr:nvSpPr>
        <xdr:cNvPr id="4" name="TextBox 3"/>
        <xdr:cNvSpPr txBox="1"/>
      </xdr:nvSpPr>
      <xdr:spPr>
        <a:xfrm>
          <a:off x="47625" y="6229350"/>
          <a:ext cx="2390775" cy="819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𝑅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𝑏−(𝑏−𝑎) √((1−𝑟)/2)</a:t>
          </a:r>
          <a:endParaRPr lang="ru-RU" sz="1600"/>
        </a:p>
      </xdr:txBody>
    </xdr:sp>
    <xdr:clientData/>
  </xdr:oneCellAnchor>
  <xdr:oneCellAnchor>
    <xdr:from>
      <xdr:col>4</xdr:col>
      <xdr:colOff>571500</xdr:colOff>
      <xdr:row>2</xdr:row>
      <xdr:rowOff>47625</xdr:rowOff>
    </xdr:from>
    <xdr:ext cx="1571624" cy="414601"/>
    <xdr:sp macro="" textlink="">
      <xdr:nvSpPr>
        <xdr:cNvPr id="5" name="TextBox 4"/>
        <xdr:cNvSpPr txBox="1"/>
      </xdr:nvSpPr>
      <xdr:spPr>
        <a:xfrm>
          <a:off x="3009900" y="428625"/>
          <a:ext cx="1571624" cy="4146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𝑦</a:t>
          </a:r>
          <a:r>
            <a:rPr lang="ru-RU" sz="1100" b="0" i="0">
              <a:latin typeface="Cambria Math"/>
            </a:rPr>
            <a:t>_</a:t>
          </a:r>
          <a:r>
            <a:rPr lang="en-US" sz="1100" b="0" i="0">
              <a:latin typeface="Cambria Math"/>
            </a:rPr>
            <a:t>𝐿=2((𝑥_𝐿−𝑎)/(𝑏−𝑎))^2</a:t>
          </a:r>
          <a:endParaRPr lang="ru-RU" sz="1100"/>
        </a:p>
      </xdr:txBody>
    </xdr:sp>
    <xdr:clientData/>
  </xdr:oneCellAnchor>
  <xdr:oneCellAnchor>
    <xdr:from>
      <xdr:col>4</xdr:col>
      <xdr:colOff>552450</xdr:colOff>
      <xdr:row>5</xdr:row>
      <xdr:rowOff>123825</xdr:rowOff>
    </xdr:from>
    <xdr:ext cx="1571624" cy="506164"/>
    <xdr:sp macro="" textlink="">
      <xdr:nvSpPr>
        <xdr:cNvPr id="6" name="TextBox 5"/>
        <xdr:cNvSpPr txBox="1"/>
      </xdr:nvSpPr>
      <xdr:spPr>
        <a:xfrm>
          <a:off x="2990850" y="1076325"/>
          <a:ext cx="1571624" cy="5061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𝑦</a:t>
          </a:r>
          <a:r>
            <a:rPr lang="ru-RU" sz="1100" b="0" i="0">
              <a:latin typeface="Cambria Math"/>
            </a:rPr>
            <a:t>_</a:t>
          </a:r>
          <a:r>
            <a:rPr lang="en-US" sz="1100" b="0" i="0">
              <a:latin typeface="Cambria Math"/>
            </a:rPr>
            <a:t>𝑅=1−2((𝑏−𝑥_𝑅)/(𝑏−𝑎))^2</a:t>
          </a:r>
          <a:endParaRPr lang="ru-RU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2690814" cy="382221"/>
    <xdr:sp macro="" textlink="">
      <xdr:nvSpPr>
        <xdr:cNvPr id="7" name="TextBox 6"/>
        <xdr:cNvSpPr txBox="1"/>
      </xdr:nvSpPr>
      <xdr:spPr>
        <a:xfrm>
          <a:off x="609600" y="2095500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oneCellAnchor>
    <xdr:from>
      <xdr:col>0</xdr:col>
      <xdr:colOff>0</xdr:colOff>
      <xdr:row>15</xdr:row>
      <xdr:rowOff>0</xdr:rowOff>
    </xdr:from>
    <xdr:ext cx="4876800" cy="374141"/>
    <xdr:sp macro="" textlink="">
      <xdr:nvSpPr>
        <xdr:cNvPr id="8" name="TextBox 7"/>
        <xdr:cNvSpPr txBox="1"/>
      </xdr:nvSpPr>
      <xdr:spPr>
        <a:xfrm>
          <a:off x="0" y="2857500"/>
          <a:ext cx="48768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𝑺=𝑺[𝒑𝒑(𝟑,𝟏𝟕)]+𝟕𝑺[𝒑𝒑(𝟑,𝟓)]+𝑺[</a:t>
          </a:r>
          <a:r>
            <a:rPr lang="en-US" sz="1800" b="1" i="0">
              <a:latin typeface="Cambria Math"/>
              <a:ea typeface="Cambria Math"/>
            </a:rPr>
            <a:t>∆(𝟑,𝟏𝟕)]</a:t>
          </a:r>
          <a:endParaRPr lang="ru-RU" sz="1800" b="1"/>
        </a:p>
      </xdr:txBody>
    </xdr:sp>
    <xdr:clientData/>
  </xdr:oneCellAnchor>
  <xdr:twoCellAnchor>
    <xdr:from>
      <xdr:col>3</xdr:col>
      <xdr:colOff>419100</xdr:colOff>
      <xdr:row>226</xdr:row>
      <xdr:rowOff>171450</xdr:rowOff>
    </xdr:from>
    <xdr:to>
      <xdr:col>11</xdr:col>
      <xdr:colOff>114300</xdr:colOff>
      <xdr:row>241</xdr:row>
      <xdr:rowOff>57150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38100</xdr:rowOff>
    </xdr:from>
    <xdr:to>
      <xdr:col>2</xdr:col>
      <xdr:colOff>9525</xdr:colOff>
      <xdr:row>21</xdr:row>
      <xdr:rowOff>19050</xdr:rowOff>
    </xdr:to>
    <xdr:cxnSp macro="">
      <xdr:nvCxnSpPr>
        <xdr:cNvPr id="2" name="Прямая со стрелкой 1"/>
        <xdr:cNvCxnSpPr/>
      </xdr:nvCxnSpPr>
      <xdr:spPr>
        <a:xfrm flipV="1">
          <a:off x="885825" y="2886075"/>
          <a:ext cx="9525" cy="236220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21</xdr:row>
      <xdr:rowOff>28575</xdr:rowOff>
    </xdr:from>
    <xdr:to>
      <xdr:col>6</xdr:col>
      <xdr:colOff>381000</xdr:colOff>
      <xdr:row>21</xdr:row>
      <xdr:rowOff>28575</xdr:rowOff>
    </xdr:to>
    <xdr:cxnSp macro="">
      <xdr:nvCxnSpPr>
        <xdr:cNvPr id="3" name="Прямая со стрелкой 2"/>
        <xdr:cNvCxnSpPr/>
      </xdr:nvCxnSpPr>
      <xdr:spPr>
        <a:xfrm>
          <a:off x="914400" y="5257800"/>
          <a:ext cx="3933825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304800</xdr:colOff>
      <xdr:row>21</xdr:row>
      <xdr:rowOff>57150</xdr:rowOff>
    </xdr:to>
    <xdr:cxnSp macro="">
      <xdr:nvCxnSpPr>
        <xdr:cNvPr id="4" name="Прямая соединительная линия 3"/>
        <xdr:cNvCxnSpPr/>
      </xdr:nvCxnSpPr>
      <xdr:spPr>
        <a:xfrm flipH="1">
          <a:off x="1762125" y="3467100"/>
          <a:ext cx="1219200" cy="181927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314325</xdr:colOff>
      <xdr:row>13</xdr:row>
      <xdr:rowOff>9525</xdr:rowOff>
    </xdr:from>
    <xdr:to>
      <xdr:col>6</xdr:col>
      <xdr:colOff>0</xdr:colOff>
      <xdr:row>21</xdr:row>
      <xdr:rowOff>47625</xdr:rowOff>
    </xdr:to>
    <xdr:cxnSp macro="">
      <xdr:nvCxnSpPr>
        <xdr:cNvPr id="5" name="Прямая соединительная линия 4"/>
        <xdr:cNvCxnSpPr/>
      </xdr:nvCxnSpPr>
      <xdr:spPr>
        <a:xfrm>
          <a:off x="2990850" y="3476625"/>
          <a:ext cx="1476375" cy="18002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13</xdr:row>
      <xdr:rowOff>28575</xdr:rowOff>
    </xdr:from>
    <xdr:to>
      <xdr:col>4</xdr:col>
      <xdr:colOff>304800</xdr:colOff>
      <xdr:row>21</xdr:row>
      <xdr:rowOff>38100</xdr:rowOff>
    </xdr:to>
    <xdr:cxnSp macro="">
      <xdr:nvCxnSpPr>
        <xdr:cNvPr id="6" name="Прямая соединительная линия 5"/>
        <xdr:cNvCxnSpPr/>
      </xdr:nvCxnSpPr>
      <xdr:spPr>
        <a:xfrm>
          <a:off x="2981325" y="3495675"/>
          <a:ext cx="0" cy="17716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314325</xdr:colOff>
      <xdr:row>14</xdr:row>
      <xdr:rowOff>28575</xdr:rowOff>
    </xdr:from>
    <xdr:ext cx="1409700" cy="545727"/>
    <xdr:sp macro="" textlink="">
      <xdr:nvSpPr>
        <xdr:cNvPr id="7" name="TextBox 6"/>
        <xdr:cNvSpPr txBox="1"/>
      </xdr:nvSpPr>
      <xdr:spPr>
        <a:xfrm>
          <a:off x="4581525" y="2438400"/>
          <a:ext cx="1409700" cy="5457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latin typeface="Cambria Math"/>
            </a:rPr>
            <a:t>𝒉=𝟏/(𝟏/𝟐 (𝟏𝟕−𝟑) )=𝟏/𝟕</a:t>
          </a:r>
          <a:endParaRPr lang="ru-RU" sz="1100" b="1"/>
        </a:p>
      </xdr:txBody>
    </xdr:sp>
    <xdr:clientData/>
  </xdr:oneCellAnchor>
  <xdr:twoCellAnchor>
    <xdr:from>
      <xdr:col>4</xdr:col>
      <xdr:colOff>0</xdr:colOff>
      <xdr:row>15</xdr:row>
      <xdr:rowOff>76200</xdr:rowOff>
    </xdr:from>
    <xdr:to>
      <xdr:col>4</xdr:col>
      <xdr:colOff>0</xdr:colOff>
      <xdr:row>21</xdr:row>
      <xdr:rowOff>57150</xdr:rowOff>
    </xdr:to>
    <xdr:cxnSp macro="">
      <xdr:nvCxnSpPr>
        <xdr:cNvPr id="8" name="Прямая соединительная линия 7"/>
        <xdr:cNvCxnSpPr/>
      </xdr:nvCxnSpPr>
      <xdr:spPr>
        <a:xfrm>
          <a:off x="2676525" y="3971925"/>
          <a:ext cx="0" cy="1314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13</xdr:row>
      <xdr:rowOff>0</xdr:rowOff>
    </xdr:from>
    <xdr:to>
      <xdr:col>2</xdr:col>
      <xdr:colOff>600075</xdr:colOff>
      <xdr:row>21</xdr:row>
      <xdr:rowOff>38100</xdr:rowOff>
    </xdr:to>
    <xdr:cxnSp macro="">
      <xdr:nvCxnSpPr>
        <xdr:cNvPr id="10" name="Прямая соединительная линия 9"/>
        <xdr:cNvCxnSpPr/>
      </xdr:nvCxnSpPr>
      <xdr:spPr>
        <a:xfrm flipV="1">
          <a:off x="1819275" y="2219325"/>
          <a:ext cx="0" cy="15621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12</xdr:row>
      <xdr:rowOff>228600</xdr:rowOff>
    </xdr:from>
    <xdr:to>
      <xdr:col>5</xdr:col>
      <xdr:colOff>600075</xdr:colOff>
      <xdr:row>13</xdr:row>
      <xdr:rowOff>0</xdr:rowOff>
    </xdr:to>
    <xdr:cxnSp macro="">
      <xdr:nvCxnSpPr>
        <xdr:cNvPr id="12" name="Прямая соединительная линия 11"/>
        <xdr:cNvCxnSpPr/>
      </xdr:nvCxnSpPr>
      <xdr:spPr>
        <a:xfrm>
          <a:off x="1819275" y="2305050"/>
          <a:ext cx="18288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13</xdr:row>
      <xdr:rowOff>0</xdr:rowOff>
    </xdr:from>
    <xdr:to>
      <xdr:col>6</xdr:col>
      <xdr:colOff>0</xdr:colOff>
      <xdr:row>21</xdr:row>
      <xdr:rowOff>19050</xdr:rowOff>
    </xdr:to>
    <xdr:cxnSp macro="">
      <xdr:nvCxnSpPr>
        <xdr:cNvPr id="14" name="Прямая соединительная линия 13"/>
        <xdr:cNvCxnSpPr/>
      </xdr:nvCxnSpPr>
      <xdr:spPr>
        <a:xfrm>
          <a:off x="3648075" y="2219325"/>
          <a:ext cx="9525" cy="1543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495300</xdr:colOff>
      <xdr:row>11</xdr:row>
      <xdr:rowOff>133350</xdr:rowOff>
    </xdr:from>
    <xdr:ext cx="2647950" cy="554960"/>
    <xdr:sp macro="" textlink="">
      <xdr:nvSpPr>
        <xdr:cNvPr id="13" name="TextBox 12"/>
        <xdr:cNvSpPr txBox="1"/>
      </xdr:nvSpPr>
      <xdr:spPr>
        <a:xfrm>
          <a:off x="5695950" y="2714625"/>
          <a:ext cx="2647950" cy="554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〖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𝒇∆〗_(</a:t>
          </a:r>
          <a:r>
            <a:rPr lang="en-US" sz="1600" b="1" i="0">
              <a:latin typeface="Cambria Math"/>
            </a:rPr>
            <a:t>𝟑−𝟏𝟎)=𝟏/𝟕  (𝒙−𝟑)/(𝟏𝟎−𝟑)=(𝒙−𝟑)/𝟒𝟗</a:t>
          </a:r>
          <a:endParaRPr lang="ru-RU" sz="1600" b="1"/>
        </a:p>
      </xdr:txBody>
    </xdr:sp>
    <xdr:clientData/>
  </xdr:oneCellAnchor>
  <xdr:oneCellAnchor>
    <xdr:from>
      <xdr:col>12</xdr:col>
      <xdr:colOff>361949</xdr:colOff>
      <xdr:row>14</xdr:row>
      <xdr:rowOff>47625</xdr:rowOff>
    </xdr:from>
    <xdr:ext cx="2895601" cy="554960"/>
    <xdr:sp macro="" textlink="">
      <xdr:nvSpPr>
        <xdr:cNvPr id="15" name="TextBox 14"/>
        <xdr:cNvSpPr txBox="1"/>
      </xdr:nvSpPr>
      <xdr:spPr>
        <a:xfrm>
          <a:off x="5562599" y="3324225"/>
          <a:ext cx="2895601" cy="554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600" b="1" i="0">
              <a:latin typeface="Cambria Math"/>
            </a:rPr>
            <a:t>〖</a:t>
          </a:r>
          <a:r>
            <a:rPr lang="en-US" sz="1600" b="1" i="0">
              <a:latin typeface="Cambria Math"/>
            </a:rPr>
            <a:t>𝒇</a:t>
          </a:r>
          <a:r>
            <a:rPr lang="en-US" sz="1600" b="1" i="0">
              <a:latin typeface="Cambria Math"/>
              <a:ea typeface="Cambria Math"/>
            </a:rPr>
            <a:t>∆</a:t>
          </a:r>
          <a:r>
            <a:rPr lang="ru-RU" sz="1600" b="1" i="0">
              <a:latin typeface="Cambria Math"/>
              <a:ea typeface="Cambria Math"/>
            </a:rPr>
            <a:t>〗_(</a:t>
          </a:r>
          <a:r>
            <a:rPr lang="en-US" sz="1600" b="1" i="0">
              <a:latin typeface="Cambria Math"/>
            </a:rPr>
            <a:t>𝟏𝟎−𝟏𝟕</a:t>
          </a:r>
          <a:r>
            <a:rPr lang="ru-RU" sz="1600" b="1" i="0">
              <a:latin typeface="Cambria Math"/>
            </a:rPr>
            <a:t>)</a:t>
          </a:r>
          <a:r>
            <a:rPr lang="en-US" sz="1600" b="1" i="0">
              <a:latin typeface="Cambria Math"/>
            </a:rPr>
            <a:t>=𝟏/𝟕  (𝟏𝟕−𝒙)/(𝟏𝟕−𝟏𝟎)=(𝟏𝟕−𝒙)/𝟒𝟗</a:t>
          </a:r>
          <a:endParaRPr lang="ru-RU" sz="1600" b="1"/>
        </a:p>
      </xdr:txBody>
    </xdr:sp>
    <xdr:clientData/>
  </xdr:oneCellAnchor>
  <xdr:oneCellAnchor>
    <xdr:from>
      <xdr:col>0</xdr:col>
      <xdr:colOff>604836</xdr:colOff>
      <xdr:row>28</xdr:row>
      <xdr:rowOff>28575</xdr:rowOff>
    </xdr:from>
    <xdr:ext cx="2690814" cy="382221"/>
    <xdr:sp macro="" textlink="">
      <xdr:nvSpPr>
        <xdr:cNvPr id="16" name="TextBox 15"/>
        <xdr:cNvSpPr txBox="1"/>
      </xdr:nvSpPr>
      <xdr:spPr>
        <a:xfrm>
          <a:off x="5195886" y="266700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twoCellAnchor>
    <xdr:from>
      <xdr:col>3</xdr:col>
      <xdr:colOff>136711</xdr:colOff>
      <xdr:row>28</xdr:row>
      <xdr:rowOff>35298</xdr:rowOff>
    </xdr:from>
    <xdr:to>
      <xdr:col>5</xdr:col>
      <xdr:colOff>91888</xdr:colOff>
      <xdr:row>30</xdr:row>
      <xdr:rowOff>1680</xdr:rowOff>
    </xdr:to>
    <xdr:sp macro="" textlink="">
      <xdr:nvSpPr>
        <xdr:cNvPr id="17" name="Прямоугольник 16"/>
        <xdr:cNvSpPr/>
      </xdr:nvSpPr>
      <xdr:spPr>
        <a:xfrm>
          <a:off x="1965511" y="6121773"/>
          <a:ext cx="1174377" cy="347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38100</xdr:colOff>
      <xdr:row>40</xdr:row>
      <xdr:rowOff>47625</xdr:rowOff>
    </xdr:from>
    <xdr:to>
      <xdr:col>18</xdr:col>
      <xdr:colOff>95250</xdr:colOff>
      <xdr:row>51</xdr:row>
      <xdr:rowOff>171450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209550</xdr:colOff>
      <xdr:row>137</xdr:row>
      <xdr:rowOff>95250</xdr:rowOff>
    </xdr:from>
    <xdr:to>
      <xdr:col>14</xdr:col>
      <xdr:colOff>514350</xdr:colOff>
      <xdr:row>148</xdr:row>
      <xdr:rowOff>219075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314325</xdr:colOff>
      <xdr:row>12</xdr:row>
      <xdr:rowOff>28575</xdr:rowOff>
    </xdr:from>
    <xdr:ext cx="1409700" cy="434286"/>
    <xdr:sp macro="" textlink="">
      <xdr:nvSpPr>
        <xdr:cNvPr id="24" name="TextBox 23"/>
        <xdr:cNvSpPr txBox="1"/>
      </xdr:nvSpPr>
      <xdr:spPr>
        <a:xfrm>
          <a:off x="18701716" y="2886075"/>
          <a:ext cx="1409700" cy="434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latin typeface="Cambria Math"/>
            </a:rPr>
            <a:t>𝒉=𝟐/((𝒃−𝒂) )</a:t>
          </a:r>
          <a:endParaRPr lang="ru-RU" sz="1100" b="1"/>
        </a:p>
      </xdr:txBody>
    </xdr:sp>
    <xdr:clientData/>
  </xdr:oneCellAnchor>
  <xdr:twoCellAnchor>
    <xdr:from>
      <xdr:col>29</xdr:col>
      <xdr:colOff>600075</xdr:colOff>
      <xdr:row>231</xdr:row>
      <xdr:rowOff>190500</xdr:rowOff>
    </xdr:from>
    <xdr:to>
      <xdr:col>37</xdr:col>
      <xdr:colOff>295275</xdr:colOff>
      <xdr:row>243</xdr:row>
      <xdr:rowOff>76200</xdr:rowOff>
    </xdr:to>
    <xdr:graphicFrame macro="">
      <xdr:nvGraphicFramePr>
        <xdr:cNvPr id="18" name="Диаграмма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46</xdr:col>
      <xdr:colOff>1266825</xdr:colOff>
      <xdr:row>5</xdr:row>
      <xdr:rowOff>71870</xdr:rowOff>
    </xdr:from>
    <xdr:ext cx="3705224" cy="555024"/>
    <xdr:sp macro="" textlink="">
      <xdr:nvSpPr>
        <xdr:cNvPr id="37" name="TextBox 36"/>
        <xdr:cNvSpPr txBox="1"/>
      </xdr:nvSpPr>
      <xdr:spPr>
        <a:xfrm>
          <a:off x="5200650" y="49620920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46</xdr:col>
      <xdr:colOff>571500</xdr:colOff>
      <xdr:row>9</xdr:row>
      <xdr:rowOff>147016</xdr:rowOff>
    </xdr:from>
    <xdr:ext cx="4057650" cy="555024"/>
    <xdr:sp macro="" textlink="">
      <xdr:nvSpPr>
        <xdr:cNvPr id="38" name="TextBox 37"/>
        <xdr:cNvSpPr txBox="1"/>
      </xdr:nvSpPr>
      <xdr:spPr>
        <a:xfrm>
          <a:off x="28765500" y="2333625"/>
          <a:ext cx="4057650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^𝑅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 )=1−(𝑏−𝑥_𝑅 )^2/(𝑏−𝑎)(𝑏−𝑐) ;        𝑐</a:t>
          </a:r>
          <a:r>
            <a:rPr lang="en-US" sz="1400" b="0" i="0">
              <a:latin typeface="Cambria Math"/>
              <a:ea typeface="Cambria Math"/>
            </a:rPr>
            <a:t>≤𝑥_𝑅≤𝑏</a:t>
          </a:r>
          <a:endParaRPr lang="ru-RU" sz="1400"/>
        </a:p>
      </xdr:txBody>
    </xdr:sp>
    <xdr:clientData/>
  </xdr:oneCellAnchor>
  <xdr:oneCellAnchor>
    <xdr:from>
      <xdr:col>56</xdr:col>
      <xdr:colOff>432351</xdr:colOff>
      <xdr:row>5</xdr:row>
      <xdr:rowOff>167309</xdr:rowOff>
    </xdr:from>
    <xdr:ext cx="1485901" cy="461345"/>
    <xdr:sp macro="" textlink="">
      <xdr:nvSpPr>
        <xdr:cNvPr id="39" name="TextBox 38"/>
        <xdr:cNvSpPr txBox="1"/>
      </xdr:nvSpPr>
      <xdr:spPr>
        <a:xfrm>
          <a:off x="34755481" y="1368287"/>
          <a:ext cx="1485901" cy="4613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(𝑥_𝐿−𝑎)/(𝑐−𝑎)</a:t>
          </a:r>
          <a:endParaRPr lang="ru-RU" sz="1400"/>
        </a:p>
      </xdr:txBody>
    </xdr:sp>
    <xdr:clientData/>
  </xdr:oneCellAnchor>
  <xdr:oneCellAnchor>
    <xdr:from>
      <xdr:col>56</xdr:col>
      <xdr:colOff>467966</xdr:colOff>
      <xdr:row>9</xdr:row>
      <xdr:rowOff>185943</xdr:rowOff>
    </xdr:from>
    <xdr:ext cx="1485901" cy="501419"/>
    <xdr:sp macro="" textlink="">
      <xdr:nvSpPr>
        <xdr:cNvPr id="40" name="TextBox 39"/>
        <xdr:cNvSpPr txBox="1"/>
      </xdr:nvSpPr>
      <xdr:spPr>
        <a:xfrm>
          <a:off x="34791096" y="2372552"/>
          <a:ext cx="1485901" cy="5014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〖𝑏−𝑥〗_𝑅/(𝑏−𝑐)</a:t>
          </a:r>
          <a:endParaRPr lang="ru-RU" sz="1400"/>
        </a:p>
      </xdr:txBody>
    </xdr:sp>
    <xdr:clientData/>
  </xdr:oneCellAnchor>
  <xdr:twoCellAnchor>
    <xdr:from>
      <xdr:col>48</xdr:col>
      <xdr:colOff>8659</xdr:colOff>
      <xdr:row>13</xdr:row>
      <xdr:rowOff>1</xdr:rowOff>
    </xdr:from>
    <xdr:to>
      <xdr:col>48</xdr:col>
      <xdr:colOff>9525</xdr:colOff>
      <xdr:row>25</xdr:row>
      <xdr:rowOff>155864</xdr:rowOff>
    </xdr:to>
    <xdr:cxnSp macro="">
      <xdr:nvCxnSpPr>
        <xdr:cNvPr id="41" name="Прямая со стрелкой 40"/>
        <xdr:cNvCxnSpPr/>
      </xdr:nvCxnSpPr>
      <xdr:spPr>
        <a:xfrm flipV="1">
          <a:off x="894484" y="49549051"/>
          <a:ext cx="866" cy="2679988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850360</xdr:colOff>
      <xdr:row>25</xdr:row>
      <xdr:rowOff>85448</xdr:rowOff>
    </xdr:from>
    <xdr:to>
      <xdr:col>52</xdr:col>
      <xdr:colOff>315228</xdr:colOff>
      <xdr:row>25</xdr:row>
      <xdr:rowOff>85448</xdr:rowOff>
    </xdr:to>
    <xdr:cxnSp macro="">
      <xdr:nvCxnSpPr>
        <xdr:cNvPr id="42" name="Прямая со стрелкой 41"/>
        <xdr:cNvCxnSpPr/>
      </xdr:nvCxnSpPr>
      <xdr:spPr>
        <a:xfrm>
          <a:off x="850360" y="52158623"/>
          <a:ext cx="3932093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0</xdr:colOff>
      <xdr:row>16</xdr:row>
      <xdr:rowOff>28575</xdr:rowOff>
    </xdr:from>
    <xdr:to>
      <xdr:col>49</xdr:col>
      <xdr:colOff>714375</xdr:colOff>
      <xdr:row>25</xdr:row>
      <xdr:rowOff>114300</xdr:rowOff>
    </xdr:to>
    <xdr:cxnSp macro="">
      <xdr:nvCxnSpPr>
        <xdr:cNvPr id="43" name="Прямая соединительная линия 42"/>
        <xdr:cNvCxnSpPr/>
      </xdr:nvCxnSpPr>
      <xdr:spPr>
        <a:xfrm flipH="1">
          <a:off x="1762125" y="50196750"/>
          <a:ext cx="714375" cy="199072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709309</xdr:colOff>
      <xdr:row>16</xdr:row>
      <xdr:rowOff>36479</xdr:rowOff>
    </xdr:from>
    <xdr:to>
      <xdr:col>52</xdr:col>
      <xdr:colOff>0</xdr:colOff>
      <xdr:row>25</xdr:row>
      <xdr:rowOff>104775</xdr:rowOff>
    </xdr:to>
    <xdr:cxnSp macro="">
      <xdr:nvCxnSpPr>
        <xdr:cNvPr id="44" name="Прямая соединительная линия 43"/>
        <xdr:cNvCxnSpPr/>
      </xdr:nvCxnSpPr>
      <xdr:spPr>
        <a:xfrm>
          <a:off x="2471434" y="50204654"/>
          <a:ext cx="1995791" cy="197329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693096</xdr:colOff>
      <xdr:row>16</xdr:row>
      <xdr:rowOff>48638</xdr:rowOff>
    </xdr:from>
    <xdr:to>
      <xdr:col>49</xdr:col>
      <xdr:colOff>709310</xdr:colOff>
      <xdr:row>25</xdr:row>
      <xdr:rowOff>77011</xdr:rowOff>
    </xdr:to>
    <xdr:cxnSp macro="">
      <xdr:nvCxnSpPr>
        <xdr:cNvPr id="45" name="Прямая соединительная линия 44"/>
        <xdr:cNvCxnSpPr/>
      </xdr:nvCxnSpPr>
      <xdr:spPr>
        <a:xfrm flipH="1">
          <a:off x="2455221" y="50216813"/>
          <a:ext cx="16214" cy="19333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445853</xdr:colOff>
      <xdr:row>18</xdr:row>
      <xdr:rowOff>173935</xdr:rowOff>
    </xdr:from>
    <xdr:to>
      <xdr:col>49</xdr:col>
      <xdr:colOff>447261</xdr:colOff>
      <xdr:row>25</xdr:row>
      <xdr:rowOff>72958</xdr:rowOff>
    </xdr:to>
    <xdr:cxnSp macro="">
      <xdr:nvCxnSpPr>
        <xdr:cNvPr id="46" name="Прямая соединительная линия 45"/>
        <xdr:cNvCxnSpPr/>
      </xdr:nvCxnSpPr>
      <xdr:spPr>
        <a:xfrm flipH="1">
          <a:off x="30478592" y="4356652"/>
          <a:ext cx="1408" cy="143958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480391</xdr:colOff>
      <xdr:row>19</xdr:row>
      <xdr:rowOff>198783</xdr:rowOff>
    </xdr:from>
    <xdr:to>
      <xdr:col>50</xdr:col>
      <xdr:colOff>482329</xdr:colOff>
      <xdr:row>25</xdr:row>
      <xdr:rowOff>89170</xdr:rowOff>
    </xdr:to>
    <xdr:cxnSp macro="">
      <xdr:nvCxnSpPr>
        <xdr:cNvPr id="47" name="Прямая соединительная линия 46"/>
        <xdr:cNvCxnSpPr/>
      </xdr:nvCxnSpPr>
      <xdr:spPr>
        <a:xfrm>
          <a:off x="31126043" y="4596848"/>
          <a:ext cx="1938" cy="1215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596348</xdr:colOff>
      <xdr:row>16</xdr:row>
      <xdr:rowOff>8282</xdr:rowOff>
    </xdr:from>
    <xdr:to>
      <xdr:col>49</xdr:col>
      <xdr:colOff>8283</xdr:colOff>
      <xdr:row>25</xdr:row>
      <xdr:rowOff>57978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30016174" y="3801717"/>
          <a:ext cx="24848" cy="19795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8283</xdr:colOff>
      <xdr:row>16</xdr:row>
      <xdr:rowOff>8282</xdr:rowOff>
    </xdr:from>
    <xdr:to>
      <xdr:col>52</xdr:col>
      <xdr:colOff>8283</xdr:colOff>
      <xdr:row>25</xdr:row>
      <xdr:rowOff>82826</xdr:rowOff>
    </xdr:to>
    <xdr:cxnSp macro="">
      <xdr:nvCxnSpPr>
        <xdr:cNvPr id="48" name="Прямая соединительная линия 47"/>
        <xdr:cNvCxnSpPr/>
      </xdr:nvCxnSpPr>
      <xdr:spPr>
        <a:xfrm flipV="1">
          <a:off x="31879761" y="3801717"/>
          <a:ext cx="0" cy="200439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604631</xdr:colOff>
      <xdr:row>16</xdr:row>
      <xdr:rowOff>8282</xdr:rowOff>
    </xdr:from>
    <xdr:to>
      <xdr:col>52</xdr:col>
      <xdr:colOff>8283</xdr:colOff>
      <xdr:row>16</xdr:row>
      <xdr:rowOff>16565</xdr:rowOff>
    </xdr:to>
    <xdr:cxnSp macro="">
      <xdr:nvCxnSpPr>
        <xdr:cNvPr id="50" name="Прямая соединительная линия 49"/>
        <xdr:cNvCxnSpPr/>
      </xdr:nvCxnSpPr>
      <xdr:spPr>
        <a:xfrm>
          <a:off x="30024457" y="3801717"/>
          <a:ext cx="1855304" cy="82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8659</xdr:colOff>
      <xdr:row>6</xdr:row>
      <xdr:rowOff>1</xdr:rowOff>
    </xdr:from>
    <xdr:to>
      <xdr:col>25</xdr:col>
      <xdr:colOff>9525</xdr:colOff>
      <xdr:row>18</xdr:row>
      <xdr:rowOff>155864</xdr:rowOff>
    </xdr:to>
    <xdr:cxnSp macro="">
      <xdr:nvCxnSpPr>
        <xdr:cNvPr id="56" name="Прямая со стрелкой 55"/>
        <xdr:cNvCxnSpPr/>
      </xdr:nvCxnSpPr>
      <xdr:spPr>
        <a:xfrm flipV="1">
          <a:off x="29428485" y="3097697"/>
          <a:ext cx="866" cy="2756602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850360</xdr:colOff>
      <xdr:row>18</xdr:row>
      <xdr:rowOff>85448</xdr:rowOff>
    </xdr:from>
    <xdr:to>
      <xdr:col>29</xdr:col>
      <xdr:colOff>315228</xdr:colOff>
      <xdr:row>18</xdr:row>
      <xdr:rowOff>85448</xdr:rowOff>
    </xdr:to>
    <xdr:cxnSp macro="">
      <xdr:nvCxnSpPr>
        <xdr:cNvPr id="57" name="Прямая со стрелкой 56"/>
        <xdr:cNvCxnSpPr/>
      </xdr:nvCxnSpPr>
      <xdr:spPr>
        <a:xfrm>
          <a:off x="29419148" y="5783883"/>
          <a:ext cx="2767558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28575</xdr:rowOff>
    </xdr:from>
    <xdr:to>
      <xdr:col>26</xdr:col>
      <xdr:colOff>714375</xdr:colOff>
      <xdr:row>18</xdr:row>
      <xdr:rowOff>114300</xdr:rowOff>
    </xdr:to>
    <xdr:cxnSp macro="">
      <xdr:nvCxnSpPr>
        <xdr:cNvPr id="58" name="Прямая соединительная линия 57"/>
        <xdr:cNvCxnSpPr/>
      </xdr:nvCxnSpPr>
      <xdr:spPr>
        <a:xfrm flipH="1">
          <a:off x="30032739" y="3797162"/>
          <a:ext cx="609600" cy="201557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709309</xdr:colOff>
      <xdr:row>9</xdr:row>
      <xdr:rowOff>36479</xdr:rowOff>
    </xdr:from>
    <xdr:to>
      <xdr:col>29</xdr:col>
      <xdr:colOff>0</xdr:colOff>
      <xdr:row>18</xdr:row>
      <xdr:rowOff>104775</xdr:rowOff>
    </xdr:to>
    <xdr:cxnSp macro="">
      <xdr:nvCxnSpPr>
        <xdr:cNvPr id="59" name="Прямая соединительная линия 58"/>
        <xdr:cNvCxnSpPr/>
      </xdr:nvCxnSpPr>
      <xdr:spPr>
        <a:xfrm>
          <a:off x="30646798" y="3805066"/>
          <a:ext cx="1224680" cy="199814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693096</xdr:colOff>
      <xdr:row>9</xdr:row>
      <xdr:rowOff>48638</xdr:rowOff>
    </xdr:from>
    <xdr:to>
      <xdr:col>26</xdr:col>
      <xdr:colOff>709310</xdr:colOff>
      <xdr:row>18</xdr:row>
      <xdr:rowOff>77011</xdr:rowOff>
    </xdr:to>
    <xdr:cxnSp macro="">
      <xdr:nvCxnSpPr>
        <xdr:cNvPr id="60" name="Прямая соединительная линия 59"/>
        <xdr:cNvCxnSpPr/>
      </xdr:nvCxnSpPr>
      <xdr:spPr>
        <a:xfrm flipH="1">
          <a:off x="30640110" y="3817225"/>
          <a:ext cx="6689" cy="19582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445853</xdr:colOff>
      <xdr:row>11</xdr:row>
      <xdr:rowOff>41413</xdr:rowOff>
    </xdr:from>
    <xdr:to>
      <xdr:col>26</xdr:col>
      <xdr:colOff>447261</xdr:colOff>
      <xdr:row>18</xdr:row>
      <xdr:rowOff>72958</xdr:rowOff>
    </xdr:to>
    <xdr:cxnSp macro="">
      <xdr:nvCxnSpPr>
        <xdr:cNvPr id="61" name="Прямая соединительная линия 60"/>
        <xdr:cNvCxnSpPr/>
      </xdr:nvCxnSpPr>
      <xdr:spPr>
        <a:xfrm flipH="1">
          <a:off x="16381592" y="2791239"/>
          <a:ext cx="1408" cy="15721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482329</xdr:colOff>
      <xdr:row>12</xdr:row>
      <xdr:rowOff>115956</xdr:rowOff>
    </xdr:from>
    <xdr:to>
      <xdr:col>27</xdr:col>
      <xdr:colOff>488674</xdr:colOff>
      <xdr:row>18</xdr:row>
      <xdr:rowOff>89170</xdr:rowOff>
    </xdr:to>
    <xdr:cxnSp macro="">
      <xdr:nvCxnSpPr>
        <xdr:cNvPr id="62" name="Прямая соединительная линия 61"/>
        <xdr:cNvCxnSpPr/>
      </xdr:nvCxnSpPr>
      <xdr:spPr>
        <a:xfrm flipH="1">
          <a:off x="17030981" y="3213652"/>
          <a:ext cx="6345" cy="12487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596348</xdr:colOff>
      <xdr:row>9</xdr:row>
      <xdr:rowOff>8282</xdr:rowOff>
    </xdr:from>
    <xdr:to>
      <xdr:col>26</xdr:col>
      <xdr:colOff>8283</xdr:colOff>
      <xdr:row>18</xdr:row>
      <xdr:rowOff>57978</xdr:rowOff>
    </xdr:to>
    <xdr:cxnSp macro="">
      <xdr:nvCxnSpPr>
        <xdr:cNvPr id="63" name="Прямая соединительная линия 62"/>
        <xdr:cNvCxnSpPr/>
      </xdr:nvCxnSpPr>
      <xdr:spPr>
        <a:xfrm flipV="1">
          <a:off x="30016174" y="3776869"/>
          <a:ext cx="24848" cy="19795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8283</xdr:colOff>
      <xdr:row>9</xdr:row>
      <xdr:rowOff>8282</xdr:rowOff>
    </xdr:from>
    <xdr:to>
      <xdr:col>29</xdr:col>
      <xdr:colOff>8283</xdr:colOff>
      <xdr:row>18</xdr:row>
      <xdr:rowOff>82826</xdr:rowOff>
    </xdr:to>
    <xdr:cxnSp macro="">
      <xdr:nvCxnSpPr>
        <xdr:cNvPr id="64" name="Прямая соединительная линия 63"/>
        <xdr:cNvCxnSpPr/>
      </xdr:nvCxnSpPr>
      <xdr:spPr>
        <a:xfrm flipV="1">
          <a:off x="31879761" y="3776869"/>
          <a:ext cx="0" cy="200439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604631</xdr:colOff>
      <xdr:row>9</xdr:row>
      <xdr:rowOff>8282</xdr:rowOff>
    </xdr:from>
    <xdr:to>
      <xdr:col>29</xdr:col>
      <xdr:colOff>8283</xdr:colOff>
      <xdr:row>9</xdr:row>
      <xdr:rowOff>16565</xdr:rowOff>
    </xdr:to>
    <xdr:cxnSp macro="">
      <xdr:nvCxnSpPr>
        <xdr:cNvPr id="65" name="Прямая соединительная линия 64"/>
        <xdr:cNvCxnSpPr/>
      </xdr:nvCxnSpPr>
      <xdr:spPr>
        <a:xfrm>
          <a:off x="30024457" y="3776869"/>
          <a:ext cx="1855304" cy="82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35</xdr:col>
      <xdr:colOff>563217</xdr:colOff>
      <xdr:row>6</xdr:row>
      <xdr:rowOff>200439</xdr:rowOff>
    </xdr:from>
    <xdr:ext cx="2459936" cy="478735"/>
    <xdr:sp macro="" textlink="">
      <xdr:nvSpPr>
        <xdr:cNvPr id="68" name="TextBox 67"/>
        <xdr:cNvSpPr txBox="1"/>
      </xdr:nvSpPr>
      <xdr:spPr>
        <a:xfrm>
          <a:off x="22015174" y="1641613"/>
          <a:ext cx="2459936" cy="478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(𝑥_𝐿−𝑎)/(𝑐−𝑎)</a:t>
          </a:r>
          <a:r>
            <a:rPr lang="en-US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;        𝑎≤𝑥_𝐿≤𝑐</a:t>
          </a:r>
          <a:endParaRPr lang="ru-RU" sz="1400">
            <a:effectLst/>
          </a:endParaRPr>
        </a:p>
        <a:p>
          <a:endParaRPr lang="ru-RU" sz="1400"/>
        </a:p>
      </xdr:txBody>
    </xdr:sp>
    <xdr:clientData/>
  </xdr:oneCellAnchor>
  <xdr:oneCellAnchor>
    <xdr:from>
      <xdr:col>35</xdr:col>
      <xdr:colOff>563216</xdr:colOff>
      <xdr:row>11</xdr:row>
      <xdr:rowOff>78271</xdr:rowOff>
    </xdr:from>
    <xdr:ext cx="2683566" cy="501419"/>
    <xdr:sp macro="" textlink="">
      <xdr:nvSpPr>
        <xdr:cNvPr id="69" name="TextBox 68"/>
        <xdr:cNvSpPr txBox="1"/>
      </xdr:nvSpPr>
      <xdr:spPr>
        <a:xfrm>
          <a:off x="22015173" y="2828097"/>
          <a:ext cx="2683566" cy="5014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𝑓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ℎ 〖𝑏−𝑥〗_𝑅/(𝑏−𝑐)</a:t>
          </a:r>
          <a:r>
            <a:rPr lang="en-US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;        𝑐≤𝑥_𝑅≤𝑏</a:t>
          </a:r>
          <a:endParaRPr lang="ru-RU" sz="1400"/>
        </a:p>
      </xdr:txBody>
    </xdr:sp>
    <xdr:clientData/>
  </xdr:oneCellAnchor>
  <xdr:oneCellAnchor>
    <xdr:from>
      <xdr:col>0</xdr:col>
      <xdr:colOff>230671</xdr:colOff>
      <xdr:row>155</xdr:row>
      <xdr:rowOff>147656</xdr:rowOff>
    </xdr:from>
    <xdr:ext cx="3705224" cy="555024"/>
    <xdr:sp macro="" textlink="">
      <xdr:nvSpPr>
        <xdr:cNvPr id="70" name="TextBox 69"/>
        <xdr:cNvSpPr txBox="1"/>
      </xdr:nvSpPr>
      <xdr:spPr>
        <a:xfrm>
          <a:off x="230671" y="49401431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0</xdr:col>
      <xdr:colOff>97321</xdr:colOff>
      <xdr:row>159</xdr:row>
      <xdr:rowOff>147656</xdr:rowOff>
    </xdr:from>
    <xdr:ext cx="3705224" cy="555024"/>
    <xdr:sp macro="" textlink="">
      <xdr:nvSpPr>
        <xdr:cNvPr id="71" name="TextBox 70"/>
        <xdr:cNvSpPr txBox="1"/>
      </xdr:nvSpPr>
      <xdr:spPr>
        <a:xfrm>
          <a:off x="97321" y="50163431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0</xdr:col>
      <xdr:colOff>106846</xdr:colOff>
      <xdr:row>162</xdr:row>
      <xdr:rowOff>204806</xdr:rowOff>
    </xdr:from>
    <xdr:ext cx="3705224" cy="555024"/>
    <xdr:sp macro="" textlink="">
      <xdr:nvSpPr>
        <xdr:cNvPr id="72" name="TextBox 71"/>
        <xdr:cNvSpPr txBox="1"/>
      </xdr:nvSpPr>
      <xdr:spPr>
        <a:xfrm>
          <a:off x="106846" y="50934956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twoCellAnchor editAs="oneCell">
    <xdr:from>
      <xdr:col>32</xdr:col>
      <xdr:colOff>0</xdr:colOff>
      <xdr:row>26</xdr:row>
      <xdr:rowOff>0</xdr:rowOff>
    </xdr:from>
    <xdr:to>
      <xdr:col>39</xdr:col>
      <xdr:colOff>566751</xdr:colOff>
      <xdr:row>45</xdr:row>
      <xdr:rowOff>20172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13217" y="6071152"/>
          <a:ext cx="4857143" cy="428571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208</xdr:row>
      <xdr:rowOff>47625</xdr:rowOff>
    </xdr:from>
    <xdr:to>
      <xdr:col>8</xdr:col>
      <xdr:colOff>590550</xdr:colOff>
      <xdr:row>222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223</xdr:row>
      <xdr:rowOff>142875</xdr:rowOff>
    </xdr:from>
    <xdr:to>
      <xdr:col>8</xdr:col>
      <xdr:colOff>590550</xdr:colOff>
      <xdr:row>238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17</xdr:row>
      <xdr:rowOff>0</xdr:rowOff>
    </xdr:from>
    <xdr:to>
      <xdr:col>23</xdr:col>
      <xdr:colOff>285257</xdr:colOff>
      <xdr:row>20</xdr:row>
      <xdr:rowOff>180881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63200" y="3295650"/>
          <a:ext cx="3942857" cy="752381"/>
        </a:xfrm>
        <a:prstGeom prst="rect">
          <a:avLst/>
        </a:prstGeom>
      </xdr:spPr>
    </xdr:pic>
    <xdr:clientData/>
  </xdr:twoCellAnchor>
  <xdr:twoCellAnchor>
    <xdr:from>
      <xdr:col>7</xdr:col>
      <xdr:colOff>209550</xdr:colOff>
      <xdr:row>444</xdr:row>
      <xdr:rowOff>95250</xdr:rowOff>
    </xdr:from>
    <xdr:to>
      <xdr:col>14</xdr:col>
      <xdr:colOff>514350</xdr:colOff>
      <xdr:row>458</xdr:row>
      <xdr:rowOff>123825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266700</xdr:colOff>
      <xdr:row>460</xdr:row>
      <xdr:rowOff>0</xdr:rowOff>
    </xdr:from>
    <xdr:to>
      <xdr:col>14</xdr:col>
      <xdr:colOff>571500</xdr:colOff>
      <xdr:row>474</xdr:row>
      <xdr:rowOff>76200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6</xdr:row>
      <xdr:rowOff>19050</xdr:rowOff>
    </xdr:from>
    <xdr:ext cx="4048125" cy="781050"/>
    <xdr:sp macro="" textlink="">
      <xdr:nvSpPr>
        <xdr:cNvPr id="2" name="TextBox 1"/>
        <xdr:cNvSpPr txBox="1"/>
      </xdr:nvSpPr>
      <xdr:spPr>
        <a:xfrm>
          <a:off x="19050" y="1476375"/>
          <a:ext cx="4048125" cy="7810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0">
              <a:latin typeface="Cambria Math"/>
            </a:rPr>
            <a:t>𝑺=𝑨_𝟎+𝑨</a:t>
          </a:r>
          <a:r>
            <a:rPr lang="en-US" sz="1800" b="1" i="0">
              <a:latin typeface="Cambria Math"/>
              <a:ea typeface="Cambria Math"/>
            </a:rPr>
            <a:t>∙𝒕</a:t>
          </a:r>
          <a:r>
            <a:rPr lang="en-US" sz="1800" b="1" i="0">
              <a:latin typeface="Cambria Math"/>
            </a:rPr>
            <a:t>+𝑩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</a:t>
          </a:r>
          <a:r>
            <a:rPr lang="en-US" sz="1800" b="1" i="0">
              <a:latin typeface="Cambria Math"/>
              <a:ea typeface="Cambria Math"/>
            </a:rPr>
            <a:t>𝝈∙∑_</a:t>
          </a:r>
          <a:r>
            <a:rPr lang="en-US" sz="1800" b="1" i="0">
              <a:latin typeface="Cambria Math"/>
            </a:rPr>
            <a:t>𝒕</a:t>
          </a:r>
          <a:r>
            <a:rPr lang="ru-RU" sz="1800" b="1" i="0">
              <a:latin typeface="Cambria Math"/>
            </a:rPr>
            <a:t>▒</a:t>
          </a:r>
          <a:r>
            <a:rPr lang="en-US" sz="1800" b="1" i="0">
              <a:latin typeface="Cambria Math"/>
            </a:rPr>
            <a:t>𝑵(𝟎,</a:t>
          </a:r>
          <a:r>
            <a:rPr lang="ru-RU" sz="1800" b="1" i="0">
              <a:latin typeface="Cambria Math"/>
            </a:rPr>
            <a:t>𝟏) ]</a:t>
          </a:r>
          <a:endParaRPr lang="ru-RU" sz="1800" b="1"/>
        </a:p>
      </xdr:txBody>
    </xdr:sp>
    <xdr:clientData/>
  </xdr:oneCellAnchor>
  <xdr:twoCellAnchor>
    <xdr:from>
      <xdr:col>10</xdr:col>
      <xdr:colOff>9524</xdr:colOff>
      <xdr:row>14</xdr:row>
      <xdr:rowOff>104775</xdr:rowOff>
    </xdr:from>
    <xdr:to>
      <xdr:col>21</xdr:col>
      <xdr:colOff>228600</xdr:colOff>
      <xdr:row>33</xdr:row>
      <xdr:rowOff>200025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600076</xdr:colOff>
      <xdr:row>10</xdr:row>
      <xdr:rowOff>0</xdr:rowOff>
    </xdr:from>
    <xdr:to>
      <xdr:col>4</xdr:col>
      <xdr:colOff>1095375</xdr:colOff>
      <xdr:row>25</xdr:row>
      <xdr:rowOff>180976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1066239</xdr:colOff>
      <xdr:row>0</xdr:row>
      <xdr:rowOff>43142</xdr:rowOff>
    </xdr:from>
    <xdr:ext cx="3848100" cy="311496"/>
    <xdr:sp macro="" textlink="">
      <xdr:nvSpPr>
        <xdr:cNvPr id="4" name="TextBox 3"/>
        <xdr:cNvSpPr txBox="1"/>
      </xdr:nvSpPr>
      <xdr:spPr>
        <a:xfrm>
          <a:off x="5362014" y="43142"/>
          <a:ext cx="3848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latin typeface="Cambria Math"/>
            </a:rPr>
            <a:t>𝑺=𝑺[𝒑𝒑(𝟑,𝟏𝟕)]+𝟕𝑺[𝒑𝒑(𝟑,𝟓)]+𝑺[</a:t>
          </a:r>
          <a:r>
            <a:rPr lang="en-US" sz="1400" b="1" i="0">
              <a:latin typeface="Cambria Math"/>
              <a:ea typeface="Cambria Math"/>
            </a:rPr>
            <a:t>∆(𝟑,𝟏𝟕)]</a:t>
          </a:r>
          <a:endParaRPr lang="ru-RU" sz="1400" b="1"/>
        </a:p>
      </xdr:txBody>
    </xdr:sp>
    <xdr:clientData/>
  </xdr:oneCellAnchor>
  <xdr:twoCellAnchor>
    <xdr:from>
      <xdr:col>3</xdr:col>
      <xdr:colOff>1362075</xdr:colOff>
      <xdr:row>217</xdr:row>
      <xdr:rowOff>19050</xdr:rowOff>
    </xdr:from>
    <xdr:to>
      <xdr:col>7</xdr:col>
      <xdr:colOff>495300</xdr:colOff>
      <xdr:row>231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0</xdr:colOff>
      <xdr:row>11</xdr:row>
      <xdr:rowOff>0</xdr:rowOff>
    </xdr:from>
    <xdr:ext cx="2690814" cy="382221"/>
    <xdr:sp macro="" textlink="">
      <xdr:nvSpPr>
        <xdr:cNvPr id="8" name="TextBox 7"/>
        <xdr:cNvSpPr txBox="1"/>
      </xdr:nvSpPr>
      <xdr:spPr>
        <a:xfrm>
          <a:off x="6657975" y="2247900"/>
          <a:ext cx="2690814" cy="382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𝐹(𝑥)=(𝑥−𝑎)/(𝑏−𝑎)=𝑟</a:t>
          </a:r>
          <a:r>
            <a:rPr lang="en-US" sz="1100" b="0" i="0">
              <a:latin typeface="Cambria Math"/>
              <a:ea typeface="Cambria Math"/>
            </a:rPr>
            <a:t>→𝑥=𝑎+𝑟∙(𝑏−𝑎)</a:t>
          </a:r>
          <a:endParaRPr lang="ru-RU" sz="1100"/>
        </a:p>
      </xdr:txBody>
    </xdr:sp>
    <xdr:clientData/>
  </xdr:oneCellAnchor>
  <xdr:oneCellAnchor>
    <xdr:from>
      <xdr:col>6</xdr:col>
      <xdr:colOff>0</xdr:colOff>
      <xdr:row>13</xdr:row>
      <xdr:rowOff>0</xdr:rowOff>
    </xdr:from>
    <xdr:ext cx="2019299" cy="593432"/>
    <xdr:sp macro="" textlink="">
      <xdr:nvSpPr>
        <xdr:cNvPr id="9" name="TextBox 8"/>
        <xdr:cNvSpPr txBox="1"/>
      </xdr:nvSpPr>
      <xdr:spPr>
        <a:xfrm>
          <a:off x="6657975" y="2628900"/>
          <a:ext cx="2019299" cy="593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𝐿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𝑎+(𝑏−𝑎) √(𝑟/2)</a:t>
          </a:r>
          <a:endParaRPr lang="ru-RU" sz="1600"/>
        </a:p>
      </xdr:txBody>
    </xdr:sp>
    <xdr:clientData/>
  </xdr:oneCellAnchor>
  <xdr:oneCellAnchor>
    <xdr:from>
      <xdr:col>6</xdr:col>
      <xdr:colOff>0</xdr:colOff>
      <xdr:row>18</xdr:row>
      <xdr:rowOff>0</xdr:rowOff>
    </xdr:from>
    <xdr:ext cx="2390775" cy="819840"/>
    <xdr:sp macro="" textlink="">
      <xdr:nvSpPr>
        <xdr:cNvPr id="10" name="TextBox 9"/>
        <xdr:cNvSpPr txBox="1"/>
      </xdr:nvSpPr>
      <xdr:spPr>
        <a:xfrm>
          <a:off x="6657975" y="3581400"/>
          <a:ext cx="2390775" cy="819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𝑥</a:t>
          </a:r>
          <a:r>
            <a:rPr lang="ru-RU" sz="1600" b="0" i="0">
              <a:latin typeface="Cambria Math"/>
            </a:rPr>
            <a:t>_</a:t>
          </a:r>
          <a:r>
            <a:rPr lang="en-US" sz="1600" b="0" i="0">
              <a:latin typeface="Cambria Math"/>
            </a:rPr>
            <a:t>𝑅</a:t>
          </a:r>
          <a:r>
            <a:rPr lang="ru-RU" sz="1600" b="0" i="0">
              <a:latin typeface="Cambria Math"/>
            </a:rPr>
            <a:t>=</a:t>
          </a:r>
          <a:r>
            <a:rPr lang="en-US" sz="1600" b="0" i="0">
              <a:latin typeface="Cambria Math"/>
            </a:rPr>
            <a:t>𝑏−(𝑏−𝑎) √((1−𝑟)/2)</a:t>
          </a:r>
          <a:endParaRPr lang="ru-RU" sz="1600"/>
        </a:p>
      </xdr:txBody>
    </xdr:sp>
    <xdr:clientData/>
  </xdr:oneCellAnchor>
  <xdr:twoCellAnchor editAs="oneCell">
    <xdr:from>
      <xdr:col>6</xdr:col>
      <xdr:colOff>0</xdr:colOff>
      <xdr:row>24</xdr:row>
      <xdr:rowOff>0</xdr:rowOff>
    </xdr:from>
    <xdr:to>
      <xdr:col>13</xdr:col>
      <xdr:colOff>28038</xdr:colOff>
      <xdr:row>50</xdr:row>
      <xdr:rowOff>47000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57975" y="4724400"/>
          <a:ext cx="4295238" cy="50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8.xml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8.xml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7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ontrol" Target="../activeX/activeX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5" Type="http://schemas.openxmlformats.org/officeDocument/2006/relationships/control" Target="../activeX/activeX31.xml"/><Relationship Id="rId4" Type="http://schemas.openxmlformats.org/officeDocument/2006/relationships/control" Target="../activeX/activeX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7.xml"/><Relationship Id="rId5" Type="http://schemas.openxmlformats.org/officeDocument/2006/relationships/control" Target="../activeX/activeX36.xml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A44"/>
  <sheetViews>
    <sheetView tabSelected="1" zoomScale="85" zoomScaleNormal="85" workbookViewId="0"/>
  </sheetViews>
  <sheetFormatPr defaultRowHeight="15"/>
  <cols>
    <col min="2" max="3" width="11.5703125" bestFit="1" customWidth="1"/>
    <col min="9" max="9" width="11.5703125" bestFit="1" customWidth="1"/>
  </cols>
  <sheetData>
    <row r="1" spans="1:9" ht="18.75">
      <c r="B1" s="6" t="s">
        <v>0</v>
      </c>
      <c r="I1" t="s">
        <v>6</v>
      </c>
    </row>
    <row r="2" spans="1:9">
      <c r="C2" s="2" t="s">
        <v>1</v>
      </c>
      <c r="D2" s="2">
        <v>13</v>
      </c>
    </row>
    <row r="3" spans="1:9">
      <c r="C3" s="2" t="s">
        <v>2</v>
      </c>
      <c r="D3" s="2">
        <v>45</v>
      </c>
    </row>
    <row r="5" spans="1:9" ht="18">
      <c r="A5" s="2" t="s">
        <v>3</v>
      </c>
      <c r="B5" s="2" t="s">
        <v>4</v>
      </c>
      <c r="C5" s="2" t="s">
        <v>5</v>
      </c>
      <c r="H5" s="3" t="s">
        <v>9</v>
      </c>
      <c r="I5" s="3">
        <f>(D2+D3)/2</f>
        <v>29</v>
      </c>
    </row>
    <row r="6" spans="1:9" ht="18.75">
      <c r="A6" s="2">
        <v>1</v>
      </c>
      <c r="B6" s="2">
        <f ca="1">RAND()</f>
        <v>0.9709005130324595</v>
      </c>
      <c r="C6" s="2">
        <f ca="1">$D$2+B6*($D$3-$D$2)</f>
        <v>44.068816417038704</v>
      </c>
      <c r="H6" s="3" t="s">
        <v>10</v>
      </c>
      <c r="I6" s="3">
        <f>((D3-D2)^2)/12</f>
        <v>85.333333333333329</v>
      </c>
    </row>
    <row r="7" spans="1:9" ht="18">
      <c r="A7" s="2">
        <v>2</v>
      </c>
      <c r="B7" s="2">
        <f t="shared" ref="B7:B25" ca="1" si="0">RAND()</f>
        <v>0.20704853568023029</v>
      </c>
      <c r="C7" s="2">
        <f t="shared" ref="C7:C25" ca="1" si="1">$D$2+B7*($D$3-$D$2)</f>
        <v>19.625553141767369</v>
      </c>
      <c r="H7" s="3" t="s">
        <v>7</v>
      </c>
      <c r="I7" s="3">
        <f>1/2</f>
        <v>0.5</v>
      </c>
    </row>
    <row r="8" spans="1:9" ht="18.75">
      <c r="A8" s="2">
        <v>3</v>
      </c>
      <c r="B8" s="2">
        <f t="shared" ca="1" si="0"/>
        <v>0.25806297972542325</v>
      </c>
      <c r="C8" s="2">
        <f t="shared" ca="1" si="1"/>
        <v>21.258015351213544</v>
      </c>
      <c r="H8" s="3" t="s">
        <v>8</v>
      </c>
      <c r="I8" s="3">
        <f>1/12</f>
        <v>8.3333333333333329E-2</v>
      </c>
    </row>
    <row r="9" spans="1:9">
      <c r="A9" s="2">
        <v>4</v>
      </c>
      <c r="B9" s="2">
        <f t="shared" ca="1" si="0"/>
        <v>0.21185019388172144</v>
      </c>
      <c r="C9" s="2">
        <f t="shared" ca="1" si="1"/>
        <v>19.779206204215086</v>
      </c>
    </row>
    <row r="10" spans="1:9">
      <c r="A10" s="2">
        <v>5</v>
      </c>
      <c r="B10" s="2">
        <f t="shared" ca="1" si="0"/>
        <v>0.74791703135235732</v>
      </c>
      <c r="C10" s="2">
        <f t="shared" ca="1" si="1"/>
        <v>36.933345003275434</v>
      </c>
    </row>
    <row r="11" spans="1:9">
      <c r="A11" s="2">
        <v>6</v>
      </c>
      <c r="B11" s="2">
        <f t="shared" ca="1" si="0"/>
        <v>0.19223609640744233</v>
      </c>
      <c r="C11" s="2">
        <f t="shared" ca="1" si="1"/>
        <v>19.151555085038154</v>
      </c>
    </row>
    <row r="12" spans="1:9">
      <c r="A12" s="2">
        <v>7</v>
      </c>
      <c r="B12" s="2">
        <f t="shared" ca="1" si="0"/>
        <v>0.83569872495076947</v>
      </c>
      <c r="C12" s="2">
        <f t="shared" ca="1" si="1"/>
        <v>39.742359198424623</v>
      </c>
    </row>
    <row r="13" spans="1:9">
      <c r="A13" s="2">
        <v>8</v>
      </c>
      <c r="B13" s="2">
        <f t="shared" ca="1" si="0"/>
        <v>0.24664778431150935</v>
      </c>
      <c r="C13" s="2">
        <f t="shared" ca="1" si="1"/>
        <v>20.892729097968299</v>
      </c>
    </row>
    <row r="14" spans="1:9">
      <c r="A14" s="2">
        <v>9</v>
      </c>
      <c r="B14" s="2">
        <f t="shared" ca="1" si="0"/>
        <v>0.51742652134098588</v>
      </c>
      <c r="C14" s="2">
        <f t="shared" ca="1" si="1"/>
        <v>29.557648682911548</v>
      </c>
    </row>
    <row r="15" spans="1:9">
      <c r="A15" s="2">
        <v>10</v>
      </c>
      <c r="B15" s="2">
        <f t="shared" ca="1" si="0"/>
        <v>0.58908565532483359</v>
      </c>
      <c r="C15" s="2">
        <f t="shared" ca="1" si="1"/>
        <v>31.850740970394675</v>
      </c>
    </row>
    <row r="16" spans="1:9">
      <c r="A16" s="2">
        <v>11</v>
      </c>
      <c r="B16" s="2">
        <f t="shared" ca="1" si="0"/>
        <v>0.44650749468829432</v>
      </c>
      <c r="C16" s="2">
        <f t="shared" ca="1" si="1"/>
        <v>27.288239830025418</v>
      </c>
    </row>
    <row r="17" spans="1:27">
      <c r="A17" s="2">
        <v>12</v>
      </c>
      <c r="B17" s="2">
        <f t="shared" ca="1" si="0"/>
        <v>0.87690911680822614</v>
      </c>
      <c r="C17" s="2">
        <f t="shared" ca="1" si="1"/>
        <v>41.061091737863237</v>
      </c>
    </row>
    <row r="18" spans="1:27">
      <c r="A18" s="2">
        <v>13</v>
      </c>
      <c r="B18" s="2">
        <f t="shared" ca="1" si="0"/>
        <v>0.82795196959372319</v>
      </c>
      <c r="C18" s="2">
        <f t="shared" ca="1" si="1"/>
        <v>39.494463026999142</v>
      </c>
    </row>
    <row r="19" spans="1:27">
      <c r="A19" s="2">
        <v>14</v>
      </c>
      <c r="B19" s="2">
        <f t="shared" ca="1" si="0"/>
        <v>0.98173641654538013</v>
      </c>
      <c r="C19" s="2">
        <f t="shared" ca="1" si="1"/>
        <v>44.415565329452164</v>
      </c>
    </row>
    <row r="20" spans="1:27">
      <c r="A20" s="2">
        <v>15</v>
      </c>
      <c r="B20" s="2">
        <f t="shared" ca="1" si="0"/>
        <v>0.26950555240170537</v>
      </c>
      <c r="C20" s="2">
        <f t="shared" ca="1" si="1"/>
        <v>21.624177676854572</v>
      </c>
    </row>
    <row r="21" spans="1:27">
      <c r="A21" s="2">
        <v>16</v>
      </c>
      <c r="B21" s="2">
        <f t="shared" ca="1" si="0"/>
        <v>0.28873564537899421</v>
      </c>
      <c r="C21" s="2">
        <f t="shared" ca="1" si="1"/>
        <v>22.239540652127815</v>
      </c>
    </row>
    <row r="22" spans="1:27">
      <c r="A22" s="2">
        <v>17</v>
      </c>
      <c r="B22" s="2">
        <f t="shared" ca="1" si="0"/>
        <v>4.6814565882633552E-3</v>
      </c>
      <c r="C22" s="2">
        <f t="shared" ca="1" si="1"/>
        <v>13.149806610824427</v>
      </c>
      <c r="Y22" t="s">
        <v>165</v>
      </c>
    </row>
    <row r="23" spans="1:27">
      <c r="A23" s="2">
        <v>18</v>
      </c>
      <c r="B23" s="2">
        <f t="shared" ca="1" si="0"/>
        <v>0.58915237292366651</v>
      </c>
      <c r="C23" s="2">
        <f t="shared" ca="1" si="1"/>
        <v>31.852875933557328</v>
      </c>
      <c r="Y23" s="2" t="s">
        <v>67</v>
      </c>
      <c r="Z23" s="2" t="s">
        <v>157</v>
      </c>
      <c r="AA23" s="2" t="s">
        <v>158</v>
      </c>
    </row>
    <row r="24" spans="1:27">
      <c r="A24" s="2">
        <v>19</v>
      </c>
      <c r="B24" s="2">
        <f t="shared" ca="1" si="0"/>
        <v>1.0631262379051876E-2</v>
      </c>
      <c r="C24" s="2">
        <f t="shared" ca="1" si="1"/>
        <v>13.34020039612966</v>
      </c>
      <c r="Y24" s="2">
        <f>D2</f>
        <v>13</v>
      </c>
      <c r="Z24" s="29">
        <f>1/($D$3-$D$2)</f>
        <v>3.125E-2</v>
      </c>
      <c r="AA24" s="29">
        <f>(Y24-$D$2)/($D$3-$D$2)</f>
        <v>0</v>
      </c>
    </row>
    <row r="25" spans="1:27">
      <c r="A25" s="2">
        <v>20</v>
      </c>
      <c r="B25" s="2">
        <f t="shared" ca="1" si="0"/>
        <v>0.55426572778347971</v>
      </c>
      <c r="C25" s="2">
        <f t="shared" ca="1" si="1"/>
        <v>30.736503289071351</v>
      </c>
      <c r="Y25" s="2">
        <f>Y24+2</f>
        <v>15</v>
      </c>
      <c r="Z25" s="29">
        <f t="shared" ref="Z25:Z34" si="2">1/($D$3-$D$2)</f>
        <v>3.125E-2</v>
      </c>
      <c r="AA25" s="29">
        <f t="shared" ref="AA25:AA34" si="3">(Y25-$D$2)/($D$3-$D$2)</f>
        <v>6.25E-2</v>
      </c>
    </row>
    <row r="26" spans="1:27" ht="18">
      <c r="A26" s="18" t="s">
        <v>11</v>
      </c>
      <c r="B26" s="18">
        <f ca="1">AVERAGE(B6:B25)</f>
        <v>0.48134755255492578</v>
      </c>
      <c r="C26" s="18">
        <f ca="1">AVERAGE(C6:C25)</f>
        <v>28.403121681757625</v>
      </c>
      <c r="Y26" s="2">
        <f t="shared" ref="Y26:Y34" si="4">Y25+2</f>
        <v>17</v>
      </c>
      <c r="Z26" s="29">
        <f t="shared" si="2"/>
        <v>3.125E-2</v>
      </c>
      <c r="AA26" s="29">
        <f t="shared" si="3"/>
        <v>0.125</v>
      </c>
    </row>
    <row r="27" spans="1:27" ht="18.75">
      <c r="A27" s="18" t="s">
        <v>12</v>
      </c>
      <c r="B27" s="18" t="e">
        <f ca="1">_xlfn.VAR.S(B6:B25)</f>
        <v>#NAME?</v>
      </c>
      <c r="C27" s="18" t="e">
        <f ca="1">_xlfn.VAR.S(C6:C25)</f>
        <v>#NAME?</v>
      </c>
      <c r="Y27" s="2">
        <f t="shared" si="4"/>
        <v>19</v>
      </c>
      <c r="Z27" s="29">
        <f t="shared" si="2"/>
        <v>3.125E-2</v>
      </c>
      <c r="AA27" s="29">
        <f t="shared" si="3"/>
        <v>0.1875</v>
      </c>
    </row>
    <row r="28" spans="1:27">
      <c r="Y28" s="2">
        <f t="shared" si="4"/>
        <v>21</v>
      </c>
      <c r="Z28" s="29">
        <f t="shared" si="2"/>
        <v>3.125E-2</v>
      </c>
      <c r="AA28" s="29">
        <f t="shared" si="3"/>
        <v>0.25</v>
      </c>
    </row>
    <row r="29" spans="1:27">
      <c r="Y29" s="2">
        <f t="shared" si="4"/>
        <v>23</v>
      </c>
      <c r="Z29" s="29">
        <f t="shared" si="2"/>
        <v>3.125E-2</v>
      </c>
      <c r="AA29" s="29">
        <f t="shared" si="3"/>
        <v>0.3125</v>
      </c>
    </row>
    <row r="30" spans="1:27" ht="15.75" thickBot="1">
      <c r="B30" s="104"/>
      <c r="C30" s="104"/>
      <c r="Y30" s="2">
        <f t="shared" si="4"/>
        <v>25</v>
      </c>
      <c r="Z30" s="29">
        <f t="shared" si="2"/>
        <v>3.125E-2</v>
      </c>
      <c r="AA30" s="29">
        <f t="shared" si="3"/>
        <v>0.375</v>
      </c>
    </row>
    <row r="31" spans="1:27" ht="16.5" thickTop="1">
      <c r="A31" s="104"/>
      <c r="B31" s="150" t="s">
        <v>276</v>
      </c>
      <c r="C31" s="151"/>
      <c r="D31" s="105"/>
      <c r="Y31" s="2">
        <f t="shared" si="4"/>
        <v>27</v>
      </c>
      <c r="Z31" s="29">
        <f t="shared" si="2"/>
        <v>3.125E-2</v>
      </c>
      <c r="AA31" s="29">
        <f t="shared" si="3"/>
        <v>0.4375</v>
      </c>
    </row>
    <row r="32" spans="1:27">
      <c r="B32" s="107"/>
      <c r="C32" s="103"/>
      <c r="D32" s="105"/>
      <c r="Y32" s="2">
        <f t="shared" si="4"/>
        <v>29</v>
      </c>
      <c r="Z32" s="29">
        <f t="shared" si="2"/>
        <v>3.125E-2</v>
      </c>
      <c r="AA32" s="29">
        <f t="shared" si="3"/>
        <v>0.5</v>
      </c>
    </row>
    <row r="33" spans="2:27" ht="15.75">
      <c r="B33" s="108" t="s">
        <v>1</v>
      </c>
      <c r="C33" s="109">
        <f ca="1">INT(13+RAND()*(27-13))</f>
        <v>21</v>
      </c>
      <c r="D33" s="105"/>
      <c r="Y33" s="2">
        <f t="shared" si="4"/>
        <v>31</v>
      </c>
      <c r="Z33" s="29">
        <f t="shared" si="2"/>
        <v>3.125E-2</v>
      </c>
      <c r="AA33" s="29">
        <f t="shared" si="3"/>
        <v>0.5625</v>
      </c>
    </row>
    <row r="34" spans="2:27" ht="16.5" thickBot="1">
      <c r="B34" s="110" t="s">
        <v>2</v>
      </c>
      <c r="C34" s="111">
        <f ca="1">INT(33+RAND()*(53-33))</f>
        <v>47</v>
      </c>
      <c r="D34" s="105"/>
      <c r="Y34" s="2">
        <f t="shared" si="4"/>
        <v>33</v>
      </c>
      <c r="Z34" s="29">
        <f t="shared" si="2"/>
        <v>3.125E-2</v>
      </c>
      <c r="AA34" s="29">
        <f t="shared" si="3"/>
        <v>0.625</v>
      </c>
    </row>
    <row r="35" spans="2:27" ht="15.75" thickTop="1">
      <c r="B35" s="106"/>
      <c r="C35" s="106"/>
      <c r="Y35" s="2"/>
      <c r="Z35" s="29"/>
      <c r="AA35" s="29"/>
    </row>
    <row r="36" spans="2:27">
      <c r="Y36" s="2"/>
      <c r="Z36" s="29"/>
      <c r="AA36" s="29"/>
    </row>
    <row r="37" spans="2:27">
      <c r="Y37" s="2"/>
      <c r="Z37" s="29"/>
      <c r="AA37" s="29"/>
    </row>
    <row r="38" spans="2:27">
      <c r="Y38" s="2"/>
      <c r="Z38" s="29"/>
      <c r="AA38" s="29"/>
    </row>
    <row r="39" spans="2:27">
      <c r="Y39" s="2"/>
      <c r="Z39" s="29"/>
      <c r="AA39" s="29"/>
    </row>
    <row r="44" spans="2:27">
      <c r="R44" t="s">
        <v>6</v>
      </c>
    </row>
  </sheetData>
  <mergeCells count="1">
    <mergeCell ref="B31:C31"/>
  </mergeCells>
  <pageMargins left="0.7" right="0.7" top="0.75" bottom="0.75" header="0.3" footer="0.3"/>
  <drawing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U55"/>
  <sheetViews>
    <sheetView zoomScale="82" zoomScaleNormal="82" workbookViewId="0"/>
  </sheetViews>
  <sheetFormatPr defaultRowHeight="15"/>
  <cols>
    <col min="2" max="2" width="11.5703125" bestFit="1" customWidth="1"/>
    <col min="4" max="4" width="12.28515625" bestFit="1" customWidth="1"/>
    <col min="5" max="5" width="12.140625" bestFit="1" customWidth="1"/>
    <col min="6" max="6" width="11.5703125" bestFit="1" customWidth="1"/>
    <col min="8" max="10" width="11.5703125" bestFit="1" customWidth="1"/>
    <col min="19" max="19" width="8.7109375" customWidth="1"/>
    <col min="20" max="20" width="10.42578125" customWidth="1"/>
    <col min="21" max="21" width="10.7109375" customWidth="1"/>
  </cols>
  <sheetData>
    <row r="1" spans="1:21" ht="21.75" thickTop="1">
      <c r="B1" s="7" t="s">
        <v>13</v>
      </c>
      <c r="T1" s="152" t="s">
        <v>276</v>
      </c>
      <c r="U1" s="153"/>
    </row>
    <row r="2" spans="1:21" ht="18">
      <c r="B2" s="2" t="s">
        <v>14</v>
      </c>
      <c r="C2" s="2">
        <v>22</v>
      </c>
      <c r="D2" s="2" t="s">
        <v>213</v>
      </c>
      <c r="H2" s="8" t="s">
        <v>22</v>
      </c>
      <c r="I2" s="8">
        <f>6/2</f>
        <v>3</v>
      </c>
      <c r="T2" s="112" t="s">
        <v>277</v>
      </c>
      <c r="U2" s="113">
        <f ca="1">INT(17+RAND()*(33-17))</f>
        <v>31</v>
      </c>
    </row>
    <row r="3" spans="1:21" ht="19.5" thickBot="1">
      <c r="B3" s="8" t="s">
        <v>15</v>
      </c>
      <c r="C3" s="2">
        <v>0.17299999999999999</v>
      </c>
      <c r="H3" s="8" t="s">
        <v>21</v>
      </c>
      <c r="I3" s="8">
        <f>SQRT(6/12)</f>
        <v>0.70710678118654757</v>
      </c>
      <c r="T3" s="114" t="s">
        <v>279</v>
      </c>
      <c r="U3" s="115">
        <f ca="1">ROUND(0.11+RAND()*(0.53-0.11),3)</f>
        <v>0.36599999999999999</v>
      </c>
    </row>
    <row r="4" spans="1:21" ht="19.5" thickTop="1">
      <c r="B4" s="8" t="s">
        <v>16</v>
      </c>
      <c r="C4" s="2">
        <f>C3^2</f>
        <v>2.9928999999999997E-2</v>
      </c>
    </row>
    <row r="6" spans="1:21" ht="21">
      <c r="B6" s="7" t="s">
        <v>17</v>
      </c>
    </row>
    <row r="7" spans="1:21">
      <c r="L7" s="8" t="s">
        <v>23</v>
      </c>
    </row>
    <row r="8" spans="1:21">
      <c r="A8" s="2" t="s">
        <v>3</v>
      </c>
      <c r="B8" s="2">
        <v>1</v>
      </c>
      <c r="C8" s="2">
        <v>2</v>
      </c>
      <c r="D8" s="2">
        <v>3</v>
      </c>
      <c r="E8" s="2">
        <v>4</v>
      </c>
      <c r="F8" s="2">
        <v>5</v>
      </c>
      <c r="G8" s="2">
        <v>6</v>
      </c>
      <c r="H8" s="2" t="s">
        <v>18</v>
      </c>
      <c r="I8" s="2" t="s">
        <v>19</v>
      </c>
      <c r="J8" s="2" t="s">
        <v>20</v>
      </c>
    </row>
    <row r="9" spans="1:21">
      <c r="A9" s="2">
        <v>1</v>
      </c>
      <c r="B9" s="13">
        <f ca="1">RAND()</f>
        <v>0.23697683994891428</v>
      </c>
      <c r="C9" s="13">
        <f t="shared" ref="C9:G24" ca="1" si="0">RAND()</f>
        <v>0.7316333737705869</v>
      </c>
      <c r="D9" s="13">
        <f t="shared" ca="1" si="0"/>
        <v>0.23612442398316436</v>
      </c>
      <c r="E9" s="13">
        <f t="shared" ca="1" si="0"/>
        <v>0.59886913670859432</v>
      </c>
      <c r="F9" s="13">
        <f t="shared" ca="1" si="0"/>
        <v>0.6753379594212543</v>
      </c>
      <c r="G9" s="13">
        <f t="shared" ca="1" si="0"/>
        <v>0.57292701096118748</v>
      </c>
      <c r="H9" s="11">
        <f ca="1">SUM(B9:G9)</f>
        <v>3.0518687447937016</v>
      </c>
      <c r="I9" s="2">
        <f ca="1">(H9-$I$2)/$I$3</f>
        <v>7.3353482350521693E-2</v>
      </c>
      <c r="J9" s="2">
        <f ca="1">I9*$C$3+$C$2</f>
        <v>22.012690152446641</v>
      </c>
    </row>
    <row r="10" spans="1:21" ht="23.25">
      <c r="A10" s="2">
        <v>2</v>
      </c>
      <c r="B10" s="2">
        <f t="shared" ref="B10:G28" ca="1" si="1">RAND()</f>
        <v>0.44746389304883394</v>
      </c>
      <c r="C10" s="2">
        <f t="shared" ca="1" si="0"/>
        <v>0.26214560461570291</v>
      </c>
      <c r="D10" s="2">
        <f t="shared" ca="1" si="0"/>
        <v>0.17671021958240374</v>
      </c>
      <c r="E10" s="2">
        <f t="shared" ca="1" si="0"/>
        <v>0.40875595224659822</v>
      </c>
      <c r="F10" s="2">
        <f t="shared" ca="1" si="0"/>
        <v>2.3639951519148106E-2</v>
      </c>
      <c r="G10" s="2">
        <f t="shared" ca="1" si="0"/>
        <v>0.56590670475645899</v>
      </c>
      <c r="H10" s="2">
        <f t="shared" ref="H10:H28" ca="1" si="2">SUM(B10:G10)</f>
        <v>1.8846223257691459</v>
      </c>
      <c r="I10" s="2">
        <f t="shared" ref="I10:I28" ca="1" si="3">(H10-$I$2)/$I$3</f>
        <v>-1.5773822340654335</v>
      </c>
      <c r="J10" s="2">
        <f t="shared" ref="J10:J28" ca="1" si="4">I10*$C$3+$C$2</f>
        <v>21.72711287350668</v>
      </c>
      <c r="U10" s="19" t="s">
        <v>69</v>
      </c>
    </row>
    <row r="11" spans="1:21">
      <c r="A11" s="2">
        <v>3</v>
      </c>
      <c r="B11" s="2">
        <f t="shared" ca="1" si="1"/>
        <v>0.8230070924407924</v>
      </c>
      <c r="C11" s="2">
        <f t="shared" ca="1" si="0"/>
        <v>0.16942737411185393</v>
      </c>
      <c r="D11" s="2">
        <f t="shared" ca="1" si="0"/>
        <v>0.32695258496018464</v>
      </c>
      <c r="E11" s="2">
        <f t="shared" ca="1" si="0"/>
        <v>1.2380066926339417E-2</v>
      </c>
      <c r="F11" s="2">
        <f t="shared" ca="1" si="0"/>
        <v>0.91402579409691165</v>
      </c>
      <c r="G11" s="2">
        <f t="shared" ca="1" si="0"/>
        <v>0.61099071114722392</v>
      </c>
      <c r="H11" s="2">
        <f t="shared" ca="1" si="2"/>
        <v>2.856783623683306</v>
      </c>
      <c r="I11" s="2">
        <f t="shared" ca="1" si="3"/>
        <v>-0.20253854174099761</v>
      </c>
      <c r="J11" s="2">
        <f t="shared" ca="1" si="4"/>
        <v>21.964960832278809</v>
      </c>
    </row>
    <row r="12" spans="1:21">
      <c r="A12" s="2">
        <v>4</v>
      </c>
      <c r="B12" s="2">
        <f t="shared" ca="1" si="1"/>
        <v>0.23978647798702735</v>
      </c>
      <c r="C12" s="2">
        <f t="shared" ca="1" si="0"/>
        <v>1.0848500897440161E-3</v>
      </c>
      <c r="D12" s="2">
        <f t="shared" ca="1" si="0"/>
        <v>0.25124771851170102</v>
      </c>
      <c r="E12" s="2">
        <f t="shared" ca="1" si="0"/>
        <v>0.39718033454176216</v>
      </c>
      <c r="F12" s="2">
        <f t="shared" ca="1" si="0"/>
        <v>0.36507824631498309</v>
      </c>
      <c r="G12" s="2">
        <f t="shared" ca="1" si="0"/>
        <v>0.89463751566748217</v>
      </c>
      <c r="H12" s="2">
        <f t="shared" ca="1" si="2"/>
        <v>2.1490151431126998</v>
      </c>
      <c r="I12" s="2">
        <f t="shared" ca="1" si="3"/>
        <v>-1.2034743259841472</v>
      </c>
      <c r="J12" s="2">
        <f t="shared" ca="1" si="4"/>
        <v>21.791798941604743</v>
      </c>
    </row>
    <row r="13" spans="1:21">
      <c r="A13" s="2">
        <v>5</v>
      </c>
      <c r="B13" s="2">
        <f t="shared" ca="1" si="1"/>
        <v>0.97673448338809443</v>
      </c>
      <c r="C13" s="2">
        <f t="shared" ca="1" si="0"/>
        <v>0.90268091437207088</v>
      </c>
      <c r="D13" s="2">
        <f t="shared" ca="1" si="0"/>
        <v>0.66967120111209022</v>
      </c>
      <c r="E13" s="2">
        <f t="shared" ca="1" si="0"/>
        <v>0.72939698206206138</v>
      </c>
      <c r="F13" s="2">
        <f t="shared" ca="1" si="0"/>
        <v>0.99508678153215691</v>
      </c>
      <c r="G13" s="2">
        <f t="shared" ca="1" si="0"/>
        <v>0.43743267252877427</v>
      </c>
      <c r="H13" s="2">
        <f t="shared" ca="1" si="2"/>
        <v>4.7110030349952483</v>
      </c>
      <c r="I13" s="2">
        <f t="shared" ca="1" si="3"/>
        <v>2.4197236973518073</v>
      </c>
      <c r="J13" s="2">
        <f t="shared" ca="1" si="4"/>
        <v>22.418612199641863</v>
      </c>
    </row>
    <row r="14" spans="1:21">
      <c r="A14" s="2">
        <v>6</v>
      </c>
      <c r="B14" s="2">
        <f t="shared" ca="1" si="1"/>
        <v>0.2823219671583761</v>
      </c>
      <c r="C14" s="2">
        <f t="shared" ca="1" si="0"/>
        <v>0.56531466552477028</v>
      </c>
      <c r="D14" s="2">
        <f t="shared" ca="1" si="0"/>
        <v>0.66481491998641662</v>
      </c>
      <c r="E14" s="2">
        <f t="shared" ca="1" si="0"/>
        <v>0.8824365074960081</v>
      </c>
      <c r="F14" s="2">
        <f t="shared" ca="1" si="0"/>
        <v>4.947294116128198E-2</v>
      </c>
      <c r="G14" s="2">
        <f t="shared" ca="1" si="0"/>
        <v>0.56507122902888707</v>
      </c>
      <c r="H14" s="2">
        <f t="shared" ca="1" si="2"/>
        <v>3.0094322303557401</v>
      </c>
      <c r="I14" s="2">
        <f t="shared" ca="1" si="3"/>
        <v>1.3339188092514916E-2</v>
      </c>
      <c r="J14" s="2">
        <f t="shared" ca="1" si="4"/>
        <v>22.002307679540007</v>
      </c>
    </row>
    <row r="15" spans="1:21">
      <c r="A15" s="2">
        <v>7</v>
      </c>
      <c r="B15" s="2">
        <f t="shared" ca="1" si="1"/>
        <v>8.5609656078735163E-2</v>
      </c>
      <c r="C15" s="2">
        <f t="shared" ca="1" si="0"/>
        <v>5.9403066212616817E-2</v>
      </c>
      <c r="D15" s="2">
        <f t="shared" ca="1" si="0"/>
        <v>7.4719872207143823E-2</v>
      </c>
      <c r="E15" s="2">
        <f t="shared" ca="1" si="0"/>
        <v>0.8088336066959565</v>
      </c>
      <c r="F15" s="2">
        <f t="shared" ca="1" si="0"/>
        <v>0.57468999293148304</v>
      </c>
      <c r="G15" s="2">
        <f t="shared" ca="1" si="0"/>
        <v>0.8278729193335872</v>
      </c>
      <c r="H15" s="2">
        <f t="shared" ca="1" si="2"/>
        <v>2.4311291134595225</v>
      </c>
      <c r="I15" s="2">
        <f t="shared" ca="1" si="3"/>
        <v>-0.80450492298474929</v>
      </c>
      <c r="J15" s="2">
        <f t="shared" ca="1" si="4"/>
        <v>21.860820648323639</v>
      </c>
    </row>
    <row r="16" spans="1:21">
      <c r="A16" s="2">
        <v>8</v>
      </c>
      <c r="B16" s="2">
        <f t="shared" ca="1" si="1"/>
        <v>0.57614413136459053</v>
      </c>
      <c r="C16" s="2">
        <f t="shared" ca="1" si="0"/>
        <v>0.80192857858677424</v>
      </c>
      <c r="D16" s="2">
        <f t="shared" ca="1" si="0"/>
        <v>0.94653372837808902</v>
      </c>
      <c r="E16" s="2">
        <f t="shared" ca="1" si="0"/>
        <v>0.69124979802028808</v>
      </c>
      <c r="F16" s="2">
        <f t="shared" ca="1" si="0"/>
        <v>0.49049246451705497</v>
      </c>
      <c r="G16" s="2">
        <f t="shared" ca="1" si="0"/>
        <v>0.7487811241722877</v>
      </c>
      <c r="H16" s="2">
        <f t="shared" ca="1" si="2"/>
        <v>4.2551298250390843</v>
      </c>
      <c r="I16" s="2">
        <f t="shared" ca="1" si="3"/>
        <v>1.7750216211092429</v>
      </c>
      <c r="J16" s="2">
        <f t="shared" ca="1" si="4"/>
        <v>22.3070787404519</v>
      </c>
    </row>
    <row r="17" spans="1:10">
      <c r="A17" s="2">
        <v>9</v>
      </c>
      <c r="B17" s="2">
        <f t="shared" ca="1" si="1"/>
        <v>0.51370463338622963</v>
      </c>
      <c r="C17" s="2">
        <f t="shared" ca="1" si="0"/>
        <v>0.53176163364879558</v>
      </c>
      <c r="D17" s="2">
        <f t="shared" ca="1" si="0"/>
        <v>9.4447288166286114E-2</v>
      </c>
      <c r="E17" s="2">
        <f t="shared" ca="1" si="0"/>
        <v>0.91731197278704713</v>
      </c>
      <c r="F17" s="2">
        <f t="shared" ca="1" si="0"/>
        <v>8.4542564676204357E-2</v>
      </c>
      <c r="G17" s="2">
        <f t="shared" ca="1" si="0"/>
        <v>0.4205186415025528</v>
      </c>
      <c r="H17" s="2">
        <f t="shared" ca="1" si="2"/>
        <v>2.5622867341671158</v>
      </c>
      <c r="I17" s="2">
        <f t="shared" ca="1" si="3"/>
        <v>-0.61902003697148467</v>
      </c>
      <c r="J17" s="2">
        <f t="shared" ca="1" si="4"/>
        <v>21.892909533603934</v>
      </c>
    </row>
    <row r="18" spans="1:10">
      <c r="A18" s="2">
        <v>10</v>
      </c>
      <c r="B18" s="2">
        <f t="shared" ca="1" si="1"/>
        <v>0.83969572778375845</v>
      </c>
      <c r="C18" s="2">
        <f t="shared" ca="1" si="0"/>
        <v>0.88046712444616837</v>
      </c>
      <c r="D18" s="2">
        <f t="shared" ca="1" si="0"/>
        <v>0.40169088100788675</v>
      </c>
      <c r="E18" s="2">
        <f t="shared" ca="1" si="0"/>
        <v>0.75418956661133785</v>
      </c>
      <c r="F18" s="2">
        <f t="shared" ca="1" si="0"/>
        <v>0.71834282609064259</v>
      </c>
      <c r="G18" s="2">
        <f t="shared" ca="1" si="0"/>
        <v>0.3418461824942236</v>
      </c>
      <c r="H18" s="2">
        <f t="shared" ca="1" si="2"/>
        <v>3.9362323084340174</v>
      </c>
      <c r="I18" s="2">
        <f t="shared" ca="1" si="3"/>
        <v>1.3240324281192579</v>
      </c>
      <c r="J18" s="2">
        <f t="shared" ca="1" si="4"/>
        <v>22.229057610064633</v>
      </c>
    </row>
    <row r="19" spans="1:10">
      <c r="A19" s="2">
        <v>11</v>
      </c>
      <c r="B19" s="2">
        <f t="shared" ca="1" si="1"/>
        <v>0.687999548079544</v>
      </c>
      <c r="C19" s="2">
        <f t="shared" ca="1" si="0"/>
        <v>0.45467628646011149</v>
      </c>
      <c r="D19" s="2">
        <f t="shared" ca="1" si="0"/>
        <v>0.37389215983951463</v>
      </c>
      <c r="E19" s="2">
        <f t="shared" ca="1" si="0"/>
        <v>0.53161997773578928</v>
      </c>
      <c r="F19" s="2">
        <f t="shared" ca="1" si="0"/>
        <v>0.60547687928756311</v>
      </c>
      <c r="G19" s="2">
        <f t="shared" ca="1" si="0"/>
        <v>0.78019353674034164</v>
      </c>
      <c r="H19" s="2">
        <f t="shared" ca="1" si="2"/>
        <v>3.4338583881428644</v>
      </c>
      <c r="I19" s="2">
        <f t="shared" ca="1" si="3"/>
        <v>0.61356841666096917</v>
      </c>
      <c r="J19" s="2">
        <f t="shared" ca="1" si="4"/>
        <v>22.106147336082348</v>
      </c>
    </row>
    <row r="20" spans="1:10">
      <c r="A20" s="2">
        <v>12</v>
      </c>
      <c r="B20" s="2">
        <f t="shared" ca="1" si="1"/>
        <v>0.42387679238011522</v>
      </c>
      <c r="C20" s="2">
        <f t="shared" ca="1" si="0"/>
        <v>0.88782432910797926</v>
      </c>
      <c r="D20" s="2">
        <f t="shared" ca="1" si="0"/>
        <v>0.14821023246013443</v>
      </c>
      <c r="E20" s="2">
        <f t="shared" ca="1" si="0"/>
        <v>0.52902888181110264</v>
      </c>
      <c r="F20" s="2">
        <f t="shared" ca="1" si="0"/>
        <v>0.97422306211606546</v>
      </c>
      <c r="G20" s="2">
        <f t="shared" ca="1" si="0"/>
        <v>0.96605394075213935</v>
      </c>
      <c r="H20" s="2">
        <f t="shared" ca="1" si="2"/>
        <v>3.9292172386275364</v>
      </c>
      <c r="I20" s="2">
        <f t="shared" ca="1" si="3"/>
        <v>1.3141116212579385</v>
      </c>
      <c r="J20" s="2">
        <f t="shared" ca="1" si="4"/>
        <v>22.227341310477623</v>
      </c>
    </row>
    <row r="21" spans="1:10">
      <c r="A21" s="2">
        <v>13</v>
      </c>
      <c r="B21" s="2">
        <f t="shared" ca="1" si="1"/>
        <v>8.058839851087729E-2</v>
      </c>
      <c r="C21" s="2">
        <f t="shared" ca="1" si="0"/>
        <v>0.1351504142200799</v>
      </c>
      <c r="D21" s="2">
        <f t="shared" ca="1" si="0"/>
        <v>0.21732396058929515</v>
      </c>
      <c r="E21" s="2">
        <f t="shared" ca="1" si="0"/>
        <v>0.8574573844906439</v>
      </c>
      <c r="F21" s="2">
        <f t="shared" ca="1" si="0"/>
        <v>0.29206925296669173</v>
      </c>
      <c r="G21" s="2">
        <f t="shared" ca="1" si="0"/>
        <v>5.9964291068403952E-4</v>
      </c>
      <c r="H21" s="2">
        <f t="shared" ca="1" si="2"/>
        <v>1.583189053688272</v>
      </c>
      <c r="I21" s="2">
        <f t="shared" ca="1" si="3"/>
        <v>-2.0036732555927048</v>
      </c>
      <c r="J21" s="2">
        <f t="shared" ca="1" si="4"/>
        <v>21.653364526782461</v>
      </c>
    </row>
    <row r="22" spans="1:10">
      <c r="A22" s="2">
        <v>14</v>
      </c>
      <c r="B22" s="2">
        <f t="shared" ca="1" si="1"/>
        <v>6.0358294579342164E-2</v>
      </c>
      <c r="C22" s="2">
        <f t="shared" ca="1" si="0"/>
        <v>0.2880734742729274</v>
      </c>
      <c r="D22" s="2">
        <f t="shared" ca="1" si="0"/>
        <v>0.8390090350690862</v>
      </c>
      <c r="E22" s="2">
        <f t="shared" ca="1" si="0"/>
        <v>0.56059933962913266</v>
      </c>
      <c r="F22" s="2">
        <f t="shared" ca="1" si="0"/>
        <v>0.23485135095904131</v>
      </c>
      <c r="G22" s="2">
        <f t="shared" ca="1" si="0"/>
        <v>0.58171258322914521</v>
      </c>
      <c r="H22" s="2">
        <f t="shared" ca="1" si="2"/>
        <v>2.5646040777386752</v>
      </c>
      <c r="I22" s="2">
        <f t="shared" ca="1" si="3"/>
        <v>-0.61574281826390731</v>
      </c>
      <c r="J22" s="2">
        <f t="shared" ca="1" si="4"/>
        <v>21.893476492440342</v>
      </c>
    </row>
    <row r="23" spans="1:10">
      <c r="A23" s="2">
        <v>15</v>
      </c>
      <c r="B23" s="2">
        <f t="shared" ca="1" si="1"/>
        <v>0.60776917047605394</v>
      </c>
      <c r="C23" s="2">
        <f t="shared" ca="1" si="0"/>
        <v>0.39746902765368208</v>
      </c>
      <c r="D23" s="2">
        <f t="shared" ca="1" si="0"/>
        <v>0.33523187000013466</v>
      </c>
      <c r="E23" s="2">
        <f t="shared" ca="1" si="0"/>
        <v>0.58709124992113093</v>
      </c>
      <c r="F23" s="2">
        <f t="shared" ca="1" si="0"/>
        <v>0.75794491537688113</v>
      </c>
      <c r="G23" s="2">
        <f t="shared" ca="1" si="0"/>
        <v>0.19438773471230153</v>
      </c>
      <c r="H23" s="2">
        <f t="shared" ca="1" si="2"/>
        <v>2.8798939681401841</v>
      </c>
      <c r="I23" s="2">
        <f t="shared" ca="1" si="3"/>
        <v>-0.16985557917896674</v>
      </c>
      <c r="J23" s="2">
        <f t="shared" ca="1" si="4"/>
        <v>21.97061498480204</v>
      </c>
    </row>
    <row r="24" spans="1:10">
      <c r="A24" s="2">
        <v>16</v>
      </c>
      <c r="B24" s="2">
        <f t="shared" ca="1" si="1"/>
        <v>1.9708643248204538E-2</v>
      </c>
      <c r="C24" s="2">
        <f t="shared" ca="1" si="0"/>
        <v>0.52792081639565946</v>
      </c>
      <c r="D24" s="2">
        <f t="shared" ca="1" si="0"/>
        <v>0.67069605137489607</v>
      </c>
      <c r="E24" s="2">
        <f t="shared" ca="1" si="0"/>
        <v>0.7633868285701304</v>
      </c>
      <c r="F24" s="2">
        <f t="shared" ca="1" si="0"/>
        <v>0.68947944982642895</v>
      </c>
      <c r="G24" s="2">
        <f t="shared" ca="1" si="0"/>
        <v>0.26635741247233558</v>
      </c>
      <c r="H24" s="2">
        <f t="shared" ca="1" si="2"/>
        <v>2.9375492018876548</v>
      </c>
      <c r="I24" s="2">
        <f t="shared" ca="1" si="3"/>
        <v>-8.831876567150268E-2</v>
      </c>
      <c r="J24" s="2">
        <f t="shared" ca="1" si="4"/>
        <v>21.984720853538828</v>
      </c>
    </row>
    <row r="25" spans="1:10">
      <c r="A25" s="2">
        <v>17</v>
      </c>
      <c r="B25" s="2">
        <f t="shared" ca="1" si="1"/>
        <v>0.42396615943433069</v>
      </c>
      <c r="C25" s="2">
        <f t="shared" ca="1" si="1"/>
        <v>0.53245337734970755</v>
      </c>
      <c r="D25" s="2">
        <f t="shared" ca="1" si="1"/>
        <v>0.55000214076448284</v>
      </c>
      <c r="E25" s="2">
        <f t="shared" ca="1" si="1"/>
        <v>0.16094238963807506</v>
      </c>
      <c r="F25" s="2">
        <f t="shared" ca="1" si="1"/>
        <v>0.49412214387513753</v>
      </c>
      <c r="G25" s="2">
        <f t="shared" ca="1" si="1"/>
        <v>0.18012405302575285</v>
      </c>
      <c r="H25" s="2">
        <f t="shared" ca="1" si="2"/>
        <v>2.3416102640874863</v>
      </c>
      <c r="I25" s="2">
        <f t="shared" ca="1" si="3"/>
        <v>-0.93110369385471725</v>
      </c>
      <c r="J25" s="2">
        <f t="shared" ca="1" si="4"/>
        <v>21.838919060963136</v>
      </c>
    </row>
    <row r="26" spans="1:10">
      <c r="A26" s="2">
        <v>18</v>
      </c>
      <c r="B26" s="2">
        <f t="shared" ca="1" si="1"/>
        <v>0.64748726127270184</v>
      </c>
      <c r="C26" s="2">
        <f t="shared" ca="1" si="1"/>
        <v>8.0709355739573496E-2</v>
      </c>
      <c r="D26" s="2">
        <f t="shared" ca="1" si="1"/>
        <v>0.16500599799804139</v>
      </c>
      <c r="E26" s="2">
        <f t="shared" ca="1" si="1"/>
        <v>0.38097984164409038</v>
      </c>
      <c r="F26" s="2">
        <f t="shared" ca="1" si="1"/>
        <v>0.27739581827472204</v>
      </c>
      <c r="G26" s="2">
        <f t="shared" ca="1" si="1"/>
        <v>0.41974717126231909</v>
      </c>
      <c r="H26" s="2">
        <f t="shared" ca="1" si="2"/>
        <v>1.9713254461914482</v>
      </c>
      <c r="I26" s="2">
        <f t="shared" ca="1" si="3"/>
        <v>-1.4547655052641459</v>
      </c>
      <c r="J26" s="2">
        <f t="shared" ca="1" si="4"/>
        <v>21.748325567589301</v>
      </c>
    </row>
    <row r="27" spans="1:10">
      <c r="A27" s="2">
        <v>19</v>
      </c>
      <c r="B27" s="2">
        <f t="shared" ca="1" si="1"/>
        <v>4.3971283886063084E-2</v>
      </c>
      <c r="C27" s="2">
        <f t="shared" ca="1" si="1"/>
        <v>0.56556673334464413</v>
      </c>
      <c r="D27" s="2">
        <f t="shared" ca="1" si="1"/>
        <v>0.11723679752087546</v>
      </c>
      <c r="E27" s="2">
        <f t="shared" ca="1" si="1"/>
        <v>0.40686242028472552</v>
      </c>
      <c r="F27" s="2">
        <f t="shared" ca="1" si="1"/>
        <v>0.38927632780286636</v>
      </c>
      <c r="G27" s="2">
        <f t="shared" ca="1" si="1"/>
        <v>0.67039184091935455</v>
      </c>
      <c r="H27" s="2">
        <f t="shared" ca="1" si="2"/>
        <v>2.1933054037585293</v>
      </c>
      <c r="I27" s="2">
        <f t="shared" ca="1" si="3"/>
        <v>-1.1408384386977757</v>
      </c>
      <c r="J27" s="2">
        <f t="shared" ca="1" si="4"/>
        <v>21.802634950105286</v>
      </c>
    </row>
    <row r="28" spans="1:10">
      <c r="A28" s="2">
        <v>20</v>
      </c>
      <c r="B28" s="2">
        <f t="shared" ca="1" si="1"/>
        <v>3.7782114326724958E-2</v>
      </c>
      <c r="C28" s="2">
        <f t="shared" ca="1" si="1"/>
        <v>0.53906761337202869</v>
      </c>
      <c r="D28" s="2">
        <f t="shared" ca="1" si="1"/>
        <v>0.58080718128994491</v>
      </c>
      <c r="E28" s="2">
        <f t="shared" ca="1" si="1"/>
        <v>0.92643250966103796</v>
      </c>
      <c r="F28" s="2">
        <f t="shared" ca="1" si="1"/>
        <v>0.46975915309173133</v>
      </c>
      <c r="G28" s="2">
        <f t="shared" ca="1" si="1"/>
        <v>0.73447557534235064</v>
      </c>
      <c r="H28" s="2">
        <f t="shared" ca="1" si="2"/>
        <v>3.2883241470838183</v>
      </c>
      <c r="I28" s="2">
        <f t="shared" ca="1" si="3"/>
        <v>0.40775191916559084</v>
      </c>
      <c r="J28" s="2">
        <f t="shared" ca="1" si="4"/>
        <v>22.070541082015648</v>
      </c>
    </row>
    <row r="29" spans="1:10" ht="18">
      <c r="I29" s="18" t="s">
        <v>11</v>
      </c>
      <c r="J29" s="18">
        <f ca="1">AVERAGE(J9:J28)</f>
        <v>21.975171768812992</v>
      </c>
    </row>
    <row r="30" spans="1:10" ht="18.75">
      <c r="D30" s="15"/>
      <c r="I30" s="18" t="s">
        <v>12</v>
      </c>
      <c r="J30" s="18" t="e">
        <f ca="1">_xlfn.VAR.S(J9:J28)</f>
        <v>#NAME?</v>
      </c>
    </row>
    <row r="32" spans="1:10" ht="18.75">
      <c r="B32" s="6" t="s">
        <v>24</v>
      </c>
    </row>
    <row r="33" spans="1:7">
      <c r="A33" s="2" t="s">
        <v>3</v>
      </c>
      <c r="B33" s="2" t="s">
        <v>29</v>
      </c>
      <c r="C33" s="2" t="s">
        <v>30</v>
      </c>
      <c r="D33" s="2" t="s">
        <v>25</v>
      </c>
      <c r="E33" s="2" t="s">
        <v>26</v>
      </c>
      <c r="F33" s="2" t="s">
        <v>27</v>
      </c>
      <c r="G33" s="2" t="s">
        <v>28</v>
      </c>
    </row>
    <row r="34" spans="1:7">
      <c r="A34" s="2">
        <v>1</v>
      </c>
      <c r="B34" s="13">
        <f ca="1">RAND()</f>
        <v>0.88662390986435313</v>
      </c>
      <c r="C34" s="13">
        <f ca="1">RAND()</f>
        <v>0.3316597832203998</v>
      </c>
      <c r="D34" s="2">
        <f ca="1">SQRT(-2*LN(B34))*SIN(2*PI()*C34)</f>
        <v>0.42741052377404681</v>
      </c>
      <c r="E34" s="2">
        <f ca="1">SQRT(-2*LN(B34))*COS(2*PI()*C34)</f>
        <v>-0.24080909899051525</v>
      </c>
      <c r="F34" s="2">
        <f ca="1">D34*$C$3+$C$2</f>
        <v>22.073942020612911</v>
      </c>
      <c r="G34" s="2">
        <f ca="1">E34*$C$3+$C$2</f>
        <v>21.958340025874641</v>
      </c>
    </row>
    <row r="35" spans="1:7">
      <c r="A35" s="2">
        <v>2</v>
      </c>
      <c r="B35" s="2">
        <f t="shared" ref="B35:C53" ca="1" si="5">RAND()</f>
        <v>1.2441498416538188E-2</v>
      </c>
      <c r="C35" s="2">
        <f t="shared" ca="1" si="5"/>
        <v>0.1585567412931832</v>
      </c>
      <c r="D35" s="2">
        <f t="shared" ref="D35:D53" ca="1" si="6">SQRT(-2*LN(B35))*SIN(2*PI()*C35)</f>
        <v>2.4864030689618124</v>
      </c>
      <c r="E35" s="2">
        <f t="shared" ref="E35:E53" ca="1" si="7">SQRT(-2*LN(B35))*COS(2*PI()*C35)</f>
        <v>1.6097314290049967</v>
      </c>
      <c r="F35" s="2">
        <f t="shared" ref="F35:F53" ca="1" si="8">D35*$C$3+$C$2</f>
        <v>22.430147730930393</v>
      </c>
      <c r="G35" s="2">
        <f t="shared" ref="G35:G53" ca="1" si="9">E35*$C$3+$C$2</f>
        <v>22.278483537217863</v>
      </c>
    </row>
    <row r="36" spans="1:7">
      <c r="A36" s="2">
        <v>3</v>
      </c>
      <c r="B36" s="2">
        <f t="shared" ca="1" si="5"/>
        <v>0.74998283955292466</v>
      </c>
      <c r="C36" s="2">
        <f t="shared" ca="1" si="5"/>
        <v>0.31350319008779337</v>
      </c>
      <c r="D36" s="2">
        <f t="shared" ca="1" si="6"/>
        <v>0.69897234937665187</v>
      </c>
      <c r="E36" s="2">
        <f t="shared" ca="1" si="7"/>
        <v>-0.29469910319879861</v>
      </c>
      <c r="F36" s="2">
        <f t="shared" ca="1" si="8"/>
        <v>22.12092221644216</v>
      </c>
      <c r="G36" s="2">
        <f t="shared" ca="1" si="9"/>
        <v>21.949017055146609</v>
      </c>
    </row>
    <row r="37" spans="1:7">
      <c r="A37" s="2">
        <v>4</v>
      </c>
      <c r="B37" s="2">
        <f t="shared" ca="1" si="5"/>
        <v>0.39908251410811246</v>
      </c>
      <c r="C37" s="2">
        <f t="shared" ca="1" si="5"/>
        <v>0.92437485909574901</v>
      </c>
      <c r="D37" s="2">
        <f t="shared" ca="1" si="6"/>
        <v>-0.6200885135033859</v>
      </c>
      <c r="E37" s="2">
        <f t="shared" ca="1" si="7"/>
        <v>1.2052652810958475</v>
      </c>
      <c r="F37" s="2">
        <f t="shared" ca="1" si="8"/>
        <v>21.892724687163913</v>
      </c>
      <c r="G37" s="2">
        <f t="shared" ca="1" si="9"/>
        <v>22.208510893629583</v>
      </c>
    </row>
    <row r="38" spans="1:7">
      <c r="A38" s="2">
        <v>5</v>
      </c>
      <c r="B38" s="2">
        <f t="shared" ca="1" si="5"/>
        <v>0.81875930276491626</v>
      </c>
      <c r="C38" s="2">
        <f t="shared" ca="1" si="5"/>
        <v>0.21179338204565767</v>
      </c>
      <c r="D38" s="2">
        <f t="shared" ca="1" si="6"/>
        <v>0.61426560987651901</v>
      </c>
      <c r="E38" s="2">
        <f t="shared" ca="1" si="7"/>
        <v>0.1503596368917893</v>
      </c>
      <c r="F38" s="2">
        <f t="shared" ca="1" si="8"/>
        <v>22.106267950508638</v>
      </c>
      <c r="G38" s="2">
        <f t="shared" ca="1" si="9"/>
        <v>22.026012217182281</v>
      </c>
    </row>
    <row r="39" spans="1:7">
      <c r="A39" s="2">
        <v>6</v>
      </c>
      <c r="B39" s="2">
        <f t="shared" ca="1" si="5"/>
        <v>0.61759016163348512</v>
      </c>
      <c r="C39" s="2">
        <f t="shared" ca="1" si="5"/>
        <v>0.82343293399492601</v>
      </c>
      <c r="D39" s="2">
        <f t="shared" ca="1" si="6"/>
        <v>-0.87910414611422638</v>
      </c>
      <c r="E39" s="2">
        <f t="shared" ca="1" si="7"/>
        <v>0.43707701961653889</v>
      </c>
      <c r="F39" s="2">
        <f t="shared" ca="1" si="8"/>
        <v>21.847914982722237</v>
      </c>
      <c r="G39" s="2">
        <f t="shared" ca="1" si="9"/>
        <v>22.075614324393662</v>
      </c>
    </row>
    <row r="40" spans="1:7">
      <c r="A40" s="2">
        <v>7</v>
      </c>
      <c r="B40" s="2">
        <f t="shared" ca="1" si="5"/>
        <v>0.29058913588160884</v>
      </c>
      <c r="C40" s="2">
        <f t="shared" ca="1" si="5"/>
        <v>0.47190917443887059</v>
      </c>
      <c r="D40" s="2">
        <f t="shared" ca="1" si="6"/>
        <v>0.27604770360263509</v>
      </c>
      <c r="E40" s="2">
        <f t="shared" ca="1" si="7"/>
        <v>-1.5477362477769399</v>
      </c>
      <c r="F40" s="2">
        <f t="shared" ca="1" si="8"/>
        <v>22.047756252723257</v>
      </c>
      <c r="G40" s="2">
        <f t="shared" ca="1" si="9"/>
        <v>21.732241629134588</v>
      </c>
    </row>
    <row r="41" spans="1:7">
      <c r="A41" s="2">
        <v>8</v>
      </c>
      <c r="B41" s="2">
        <f t="shared" ca="1" si="5"/>
        <v>0.77217340633467391</v>
      </c>
      <c r="C41" s="2">
        <f t="shared" ca="1" si="5"/>
        <v>0.71312143167072861</v>
      </c>
      <c r="D41" s="2">
        <f t="shared" ca="1" si="6"/>
        <v>-0.69987285356228968</v>
      </c>
      <c r="E41" s="2">
        <f t="shared" ca="1" si="7"/>
        <v>-0.16513708850137993</v>
      </c>
      <c r="F41" s="2">
        <f t="shared" ca="1" si="8"/>
        <v>21.878921996333723</v>
      </c>
      <c r="G41" s="2">
        <f t="shared" ca="1" si="9"/>
        <v>21.97143128368926</v>
      </c>
    </row>
    <row r="42" spans="1:7">
      <c r="A42" s="2">
        <v>9</v>
      </c>
      <c r="B42" s="2">
        <f t="shared" ca="1" si="5"/>
        <v>0.27261345765667322</v>
      </c>
      <c r="C42" s="2">
        <f t="shared" ca="1" si="5"/>
        <v>7.8210667342933249E-2</v>
      </c>
      <c r="D42" s="2">
        <f t="shared" ca="1" si="6"/>
        <v>0.76078204687342665</v>
      </c>
      <c r="E42" s="2">
        <f t="shared" ca="1" si="7"/>
        <v>1.4214821361778422</v>
      </c>
      <c r="F42" s="2">
        <f t="shared" ca="1" si="8"/>
        <v>22.131615294109103</v>
      </c>
      <c r="G42" s="2">
        <f t="shared" ca="1" si="9"/>
        <v>22.245916409558767</v>
      </c>
    </row>
    <row r="43" spans="1:7">
      <c r="A43" s="2">
        <v>10</v>
      </c>
      <c r="B43" s="2">
        <f t="shared" ca="1" si="5"/>
        <v>0.62237742737005952</v>
      </c>
      <c r="C43" s="2">
        <f t="shared" ca="1" si="5"/>
        <v>0.9517300967991007</v>
      </c>
      <c r="D43" s="2">
        <f t="shared" ca="1" si="6"/>
        <v>-0.29085560140215161</v>
      </c>
      <c r="E43" s="2">
        <f t="shared" ca="1" si="7"/>
        <v>0.92941926321878132</v>
      </c>
      <c r="F43" s="2">
        <f t="shared" ca="1" si="8"/>
        <v>21.949681980957429</v>
      </c>
      <c r="G43" s="2">
        <f t="shared" ca="1" si="9"/>
        <v>22.16078953253685</v>
      </c>
    </row>
    <row r="44" spans="1:7">
      <c r="A44" s="2">
        <v>11</v>
      </c>
      <c r="B44" s="2">
        <f t="shared" ca="1" si="5"/>
        <v>3.4329679891504483E-2</v>
      </c>
      <c r="C44" s="2">
        <f t="shared" ca="1" si="5"/>
        <v>0.22941571877571576</v>
      </c>
      <c r="D44" s="2">
        <f t="shared" ca="1" si="6"/>
        <v>2.5751341318625478</v>
      </c>
      <c r="E44" s="2">
        <f t="shared" ca="1" si="7"/>
        <v>0.33492416296221617</v>
      </c>
      <c r="F44" s="2">
        <f t="shared" ca="1" si="8"/>
        <v>22.445498204812221</v>
      </c>
      <c r="G44" s="2">
        <f t="shared" ca="1" si="9"/>
        <v>22.057941880192462</v>
      </c>
    </row>
    <row r="45" spans="1:7">
      <c r="A45" s="2">
        <v>12</v>
      </c>
      <c r="B45" s="2">
        <f t="shared" ca="1" si="5"/>
        <v>0.13781108556859434</v>
      </c>
      <c r="C45" s="2">
        <f t="shared" ca="1" si="5"/>
        <v>0.75603455368000994</v>
      </c>
      <c r="D45" s="2">
        <f t="shared" ca="1" si="6"/>
        <v>-1.9894841667713938</v>
      </c>
      <c r="E45" s="2">
        <f t="shared" ca="1" si="7"/>
        <v>7.5469887033829938E-2</v>
      </c>
      <c r="F45" s="2">
        <f t="shared" ca="1" si="8"/>
        <v>21.655819239148549</v>
      </c>
      <c r="G45" s="2">
        <f t="shared" ca="1" si="9"/>
        <v>22.013056290456852</v>
      </c>
    </row>
    <row r="46" spans="1:7">
      <c r="A46" s="2">
        <v>13</v>
      </c>
      <c r="B46" s="2">
        <f t="shared" ca="1" si="5"/>
        <v>0.35407685205650896</v>
      </c>
      <c r="C46" s="2">
        <f t="shared" ca="1" si="5"/>
        <v>0.76647163839710264</v>
      </c>
      <c r="D46" s="2">
        <f t="shared" ca="1" si="6"/>
        <v>-1.433290099031195</v>
      </c>
      <c r="E46" s="2">
        <f t="shared" ca="1" si="7"/>
        <v>0.14886933341074488</v>
      </c>
      <c r="F46" s="2">
        <f t="shared" ca="1" si="8"/>
        <v>21.752040812867602</v>
      </c>
      <c r="G46" s="2">
        <f t="shared" ca="1" si="9"/>
        <v>22.02575439468006</v>
      </c>
    </row>
    <row r="47" spans="1:7">
      <c r="A47" s="2">
        <v>14</v>
      </c>
      <c r="B47" s="2">
        <f t="shared" ca="1" si="5"/>
        <v>0.84931927728026158</v>
      </c>
      <c r="C47" s="2">
        <f t="shared" ca="1" si="5"/>
        <v>0.93232803959364507</v>
      </c>
      <c r="D47" s="2">
        <f t="shared" ca="1" si="6"/>
        <v>-0.23575318115652819</v>
      </c>
      <c r="E47" s="2">
        <f t="shared" ca="1" si="7"/>
        <v>0.52063484208312827</v>
      </c>
      <c r="F47" s="2">
        <f t="shared" ca="1" si="8"/>
        <v>21.95921469965992</v>
      </c>
      <c r="G47" s="2">
        <f t="shared" ca="1" si="9"/>
        <v>22.090069827680381</v>
      </c>
    </row>
    <row r="48" spans="1:7">
      <c r="A48" s="2">
        <v>15</v>
      </c>
      <c r="B48" s="2">
        <f t="shared" ca="1" si="5"/>
        <v>0.84494380757199572</v>
      </c>
      <c r="C48" s="2">
        <f t="shared" ca="1" si="5"/>
        <v>0.74920528754852622</v>
      </c>
      <c r="D48" s="2">
        <f t="shared" ca="1" si="6"/>
        <v>-0.58048419943167895</v>
      </c>
      <c r="E48" s="2">
        <f t="shared" ca="1" si="7"/>
        <v>-2.8985707029176716E-3</v>
      </c>
      <c r="F48" s="2">
        <f t="shared" ca="1" si="8"/>
        <v>21.899576233498319</v>
      </c>
      <c r="G48" s="2">
        <f t="shared" ca="1" si="9"/>
        <v>21.999498547268395</v>
      </c>
    </row>
    <row r="49" spans="1:7">
      <c r="A49" s="2">
        <v>16</v>
      </c>
      <c r="B49" s="2">
        <f t="shared" ca="1" si="5"/>
        <v>0.21246262061186005</v>
      </c>
      <c r="C49" s="2">
        <f t="shared" ca="1" si="5"/>
        <v>0.77506120453155702</v>
      </c>
      <c r="D49" s="2">
        <f t="shared" ca="1" si="6"/>
        <v>-1.7383316441055152</v>
      </c>
      <c r="E49" s="2">
        <f t="shared" ca="1" si="7"/>
        <v>0.27600998766034857</v>
      </c>
      <c r="F49" s="2">
        <f t="shared" ca="1" si="8"/>
        <v>21.699268625569747</v>
      </c>
      <c r="G49" s="2">
        <f t="shared" ca="1" si="9"/>
        <v>22.047749727865241</v>
      </c>
    </row>
    <row r="50" spans="1:7">
      <c r="A50" s="2">
        <v>17</v>
      </c>
      <c r="B50" s="2">
        <f t="shared" ca="1" si="5"/>
        <v>0.94185825201563578</v>
      </c>
      <c r="C50" s="2">
        <f t="shared" ca="1" si="5"/>
        <v>0.75449361279827731</v>
      </c>
      <c r="D50" s="2">
        <f t="shared" ca="1" si="6"/>
        <v>-0.34598483521310747</v>
      </c>
      <c r="E50" s="2">
        <f t="shared" ca="1" si="7"/>
        <v>9.7712022702536559E-3</v>
      </c>
      <c r="F50" s="2">
        <f t="shared" ca="1" si="8"/>
        <v>21.940144623508132</v>
      </c>
      <c r="G50" s="2">
        <f t="shared" ca="1" si="9"/>
        <v>22.001690417992755</v>
      </c>
    </row>
    <row r="51" spans="1:7">
      <c r="A51" s="2">
        <v>18</v>
      </c>
      <c r="B51" s="2">
        <f t="shared" ca="1" si="5"/>
        <v>0.59292916399449735</v>
      </c>
      <c r="C51" s="2">
        <f t="shared" ca="1" si="5"/>
        <v>9.145603286259818E-2</v>
      </c>
      <c r="D51" s="2">
        <f t="shared" ca="1" si="6"/>
        <v>0.55571932155211778</v>
      </c>
      <c r="E51" s="2">
        <f t="shared" ca="1" si="7"/>
        <v>0.85821717365863059</v>
      </c>
      <c r="F51" s="2">
        <f t="shared" ca="1" si="8"/>
        <v>22.096139442628516</v>
      </c>
      <c r="G51" s="2">
        <f t="shared" ca="1" si="9"/>
        <v>22.148471571042943</v>
      </c>
    </row>
    <row r="52" spans="1:7">
      <c r="A52" s="2">
        <v>19</v>
      </c>
      <c r="B52" s="2">
        <f t="shared" ca="1" si="5"/>
        <v>0.78364322273478138</v>
      </c>
      <c r="C52" s="2">
        <f t="shared" ca="1" si="5"/>
        <v>0.31421078649558742</v>
      </c>
      <c r="D52" s="2">
        <f t="shared" ca="1" si="6"/>
        <v>0.64222219539936287</v>
      </c>
      <c r="E52" s="2">
        <f t="shared" ca="1" si="7"/>
        <v>-0.27414142744019104</v>
      </c>
      <c r="F52" s="2">
        <f t="shared" ca="1" si="8"/>
        <v>22.111104439804091</v>
      </c>
      <c r="G52" s="2">
        <f t="shared" ca="1" si="9"/>
        <v>21.952573533052846</v>
      </c>
    </row>
    <row r="53" spans="1:7">
      <c r="A53" s="2">
        <v>20</v>
      </c>
      <c r="B53" s="2">
        <f t="shared" ca="1" si="5"/>
        <v>0.47282551963461139</v>
      </c>
      <c r="C53" s="2">
        <f t="shared" ca="1" si="5"/>
        <v>0.85892882994790076</v>
      </c>
      <c r="D53" s="2">
        <f t="shared" ca="1" si="6"/>
        <v>-0.94830043346671045</v>
      </c>
      <c r="E53" s="2">
        <f t="shared" ca="1" si="7"/>
        <v>0.7738113242280471</v>
      </c>
      <c r="F53" s="2">
        <f t="shared" ca="1" si="8"/>
        <v>21.83594402501026</v>
      </c>
      <c r="G53" s="2">
        <f t="shared" ca="1" si="9"/>
        <v>22.133869359091452</v>
      </c>
    </row>
    <row r="54" spans="1:7" ht="18">
      <c r="E54" s="18" t="s">
        <v>11</v>
      </c>
      <c r="F54" s="18">
        <f ca="1">AVERAGE(F34:F53)</f>
        <v>21.993732272950556</v>
      </c>
      <c r="G54" s="18">
        <f ca="1">AVERAGE(G34:G53)</f>
        <v>22.053851622884373</v>
      </c>
    </row>
    <row r="55" spans="1:7" ht="18.75">
      <c r="E55" s="18" t="s">
        <v>12</v>
      </c>
      <c r="F55" s="18" t="e">
        <f ca="1">_xlfn.VAR.S(F34:F53)</f>
        <v>#NAME?</v>
      </c>
      <c r="G55" s="18" t="e">
        <f ca="1">_xlfn.VAR.S(G34:G53)</f>
        <v>#NAME?</v>
      </c>
    </row>
  </sheetData>
  <mergeCells count="1">
    <mergeCell ref="T1:U1"/>
  </mergeCells>
  <pageMargins left="0.7" right="0.7" top="0.75" bottom="0.75" header="0.3" footer="0.3"/>
  <pageSetup paperSize="9" orientation="portrait" r:id="rId1"/>
  <drawing r:id="rId2"/>
  <legacyDrawing r:id="rId3"/>
  <controls>
    <control shapeId="2050" r:id="rId4" name="CommandButton2"/>
    <control shapeId="2049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W78"/>
  <sheetViews>
    <sheetView zoomScale="70" zoomScaleNormal="70" workbookViewId="0"/>
  </sheetViews>
  <sheetFormatPr defaultRowHeight="15"/>
  <cols>
    <col min="5" max="5" width="11.5703125" bestFit="1" customWidth="1"/>
    <col min="7" max="9" width="11.5703125" bestFit="1" customWidth="1"/>
    <col min="22" max="22" width="11" customWidth="1"/>
    <col min="23" max="23" width="10.5703125" customWidth="1"/>
  </cols>
  <sheetData>
    <row r="1" spans="1:2" ht="18.75">
      <c r="B1" s="6" t="s">
        <v>31</v>
      </c>
    </row>
    <row r="2" spans="1:2" ht="15.75">
      <c r="B2" s="5" t="s">
        <v>32</v>
      </c>
    </row>
    <row r="12" spans="1:2">
      <c r="A12" s="2" t="s">
        <v>1</v>
      </c>
      <c r="B12" s="2">
        <v>5</v>
      </c>
    </row>
    <row r="13" spans="1:2">
      <c r="A13" s="2" t="s">
        <v>2</v>
      </c>
      <c r="B13" s="2">
        <v>24</v>
      </c>
    </row>
    <row r="14" spans="1:2">
      <c r="A14" s="2" t="s">
        <v>33</v>
      </c>
      <c r="B14" s="2">
        <f>(B12+B13)/2</f>
        <v>14.5</v>
      </c>
    </row>
    <row r="15" spans="1:2" ht="18">
      <c r="A15" s="2" t="s">
        <v>14</v>
      </c>
      <c r="B15" s="2">
        <f>B14</f>
        <v>14.5</v>
      </c>
    </row>
    <row r="16" spans="1:2" ht="18.75">
      <c r="A16" s="2" t="s">
        <v>34</v>
      </c>
      <c r="B16" s="2">
        <f>(20*B14^2+(B13-B12)^2)/20</f>
        <v>228.3</v>
      </c>
    </row>
    <row r="17" spans="1:23" ht="18.75">
      <c r="A17" s="8" t="s">
        <v>16</v>
      </c>
      <c r="B17" s="2">
        <f>B16-B15^2</f>
        <v>18.050000000000011</v>
      </c>
    </row>
    <row r="19" spans="1:23">
      <c r="A19" s="1" t="s">
        <v>20</v>
      </c>
      <c r="B19" s="9" t="s">
        <v>35</v>
      </c>
    </row>
    <row r="20" spans="1:23">
      <c r="A20" s="1">
        <v>5</v>
      </c>
      <c r="B20" s="2">
        <f>(6/4/($B$13-$B$12))*(1-4*((A20-$B$14)/($B$13-$B$12))^2)</f>
        <v>0</v>
      </c>
      <c r="L20" s="2" t="s">
        <v>36</v>
      </c>
      <c r="M20" s="2">
        <f>6/4/($B$13-$B$12)</f>
        <v>7.8947368421052627E-2</v>
      </c>
    </row>
    <row r="21" spans="1:23">
      <c r="A21" s="1">
        <v>5.5</v>
      </c>
      <c r="B21" s="2">
        <f t="shared" ref="B21:B60" si="0">(6/4/($B$13-$B$12))*(1-4*((A21-$B$14)/($B$13-$B$12))^2)</f>
        <v>8.0915585362297815E-3</v>
      </c>
    </row>
    <row r="22" spans="1:23">
      <c r="A22" s="1">
        <v>6</v>
      </c>
      <c r="B22" s="2">
        <f t="shared" si="0"/>
        <v>1.5745735529960635E-2</v>
      </c>
      <c r="R22">
        <f>0.7*20*0.075</f>
        <v>1.05</v>
      </c>
    </row>
    <row r="23" spans="1:23" ht="15.75" thickBot="1">
      <c r="A23" s="1">
        <v>6.5</v>
      </c>
      <c r="B23" s="2">
        <f t="shared" si="0"/>
        <v>2.2962530981192601E-2</v>
      </c>
    </row>
    <row r="24" spans="1:23" ht="16.5" thickTop="1">
      <c r="A24" s="1">
        <v>7</v>
      </c>
      <c r="B24" s="2">
        <f t="shared" si="0"/>
        <v>2.9741944889925639E-2</v>
      </c>
      <c r="V24" s="152" t="s">
        <v>271</v>
      </c>
      <c r="W24" s="153"/>
    </row>
    <row r="25" spans="1:23" ht="15.75">
      <c r="A25" s="1">
        <v>7.5</v>
      </c>
      <c r="B25" s="2">
        <f t="shared" si="0"/>
        <v>3.6083977256159791E-2</v>
      </c>
      <c r="V25" s="108" t="s">
        <v>1</v>
      </c>
      <c r="W25" s="113">
        <f ca="1">INT(3+RAND()*(7-3))</f>
        <v>3</v>
      </c>
    </row>
    <row r="26" spans="1:23" ht="16.5" thickBot="1">
      <c r="A26" s="1">
        <v>8</v>
      </c>
      <c r="B26" s="2">
        <f t="shared" si="0"/>
        <v>4.1988628079895028E-2</v>
      </c>
      <c r="V26" s="110" t="s">
        <v>2</v>
      </c>
      <c r="W26" s="115">
        <f ca="1">INT(23+RAND()*(33-23))</f>
        <v>30</v>
      </c>
    </row>
    <row r="27" spans="1:23" ht="15.75" thickTop="1">
      <c r="A27" s="1">
        <v>8.5</v>
      </c>
      <c r="B27" s="2">
        <f t="shared" si="0"/>
        <v>4.7455897361131358E-2</v>
      </c>
    </row>
    <row r="28" spans="1:23">
      <c r="A28" s="1">
        <v>9</v>
      </c>
      <c r="B28" s="2">
        <f t="shared" si="0"/>
        <v>5.248578509986878E-2</v>
      </c>
    </row>
    <row r="29" spans="1:23">
      <c r="A29" s="1">
        <v>9.5</v>
      </c>
      <c r="B29" s="2">
        <f t="shared" si="0"/>
        <v>5.7078291296107302E-2</v>
      </c>
    </row>
    <row r="30" spans="1:23">
      <c r="A30" s="1">
        <v>10</v>
      </c>
      <c r="B30" s="2">
        <f t="shared" si="0"/>
        <v>6.1233415949846916E-2</v>
      </c>
      <c r="M30" s="4" t="s">
        <v>38</v>
      </c>
    </row>
    <row r="31" spans="1:23">
      <c r="A31" s="1">
        <v>10.5</v>
      </c>
      <c r="B31" s="2">
        <f t="shared" si="0"/>
        <v>6.4951159061087615E-2</v>
      </c>
    </row>
    <row r="32" spans="1:23">
      <c r="A32" s="1">
        <v>11</v>
      </c>
      <c r="B32" s="2">
        <f t="shared" si="0"/>
        <v>6.8231520629829415E-2</v>
      </c>
    </row>
    <row r="33" spans="1:18">
      <c r="A33" s="1">
        <v>11.5</v>
      </c>
      <c r="B33" s="2">
        <f t="shared" si="0"/>
        <v>7.107450065607232E-2</v>
      </c>
    </row>
    <row r="34" spans="1:18">
      <c r="A34" s="1">
        <v>12</v>
      </c>
      <c r="B34" s="2">
        <f t="shared" si="0"/>
        <v>7.3480099139816291E-2</v>
      </c>
    </row>
    <row r="35" spans="1:18">
      <c r="A35" s="1">
        <v>12.5</v>
      </c>
      <c r="B35" s="2">
        <f t="shared" si="0"/>
        <v>7.5448316081061367E-2</v>
      </c>
    </row>
    <row r="36" spans="1:18">
      <c r="A36" s="1">
        <v>13</v>
      </c>
      <c r="B36" s="2">
        <f t="shared" si="0"/>
        <v>7.697915147980755E-2</v>
      </c>
      <c r="D36" s="2" t="s">
        <v>3</v>
      </c>
      <c r="E36" s="2" t="s">
        <v>29</v>
      </c>
      <c r="F36" s="2" t="s">
        <v>30</v>
      </c>
      <c r="G36" s="2" t="s">
        <v>20</v>
      </c>
      <c r="H36" s="2" t="s">
        <v>37</v>
      </c>
      <c r="I36" s="9" t="s">
        <v>35</v>
      </c>
      <c r="J36" s="2" t="s">
        <v>39</v>
      </c>
    </row>
    <row r="37" spans="1:18">
      <c r="A37" s="1">
        <v>13.5</v>
      </c>
      <c r="B37" s="2">
        <f t="shared" si="0"/>
        <v>7.8072605336054812E-2</v>
      </c>
      <c r="D37" s="2">
        <v>1</v>
      </c>
      <c r="E37" s="13">
        <f ca="1">RAND()</f>
        <v>0.10957854461814609</v>
      </c>
      <c r="F37" s="13">
        <f ca="1">RAND()</f>
        <v>0.23033293137985655</v>
      </c>
      <c r="G37" s="2">
        <f ca="1">$B$12+E37*($B$13-$B$12)</f>
        <v>7.0819923477447757</v>
      </c>
      <c r="H37" s="2">
        <f ca="1">F37*$M$20</f>
        <v>1.8184178793146568E-2</v>
      </c>
      <c r="I37" s="2">
        <f ca="1">(6/4/($B$13-$B$12))*(1-4*((G37-$B$14)/($B$13-$B$12))^2)</f>
        <v>3.0811922266583702E-2</v>
      </c>
      <c r="J37" s="2">
        <f ca="1">IF(I37&gt;H37,G37,"")</f>
        <v>7.0819923477447757</v>
      </c>
      <c r="O37" s="1"/>
      <c r="R37" s="1"/>
    </row>
    <row r="38" spans="1:18">
      <c r="A38" s="1">
        <v>14</v>
      </c>
      <c r="B38" s="2">
        <f t="shared" si="0"/>
        <v>7.872867764980318E-2</v>
      </c>
      <c r="D38" s="2">
        <v>2</v>
      </c>
      <c r="E38" s="2">
        <f t="shared" ref="E38:F61" ca="1" si="1">RAND()</f>
        <v>0.9393397733837805</v>
      </c>
      <c r="F38" s="2">
        <f t="shared" ca="1" si="1"/>
        <v>0.66180603558703321</v>
      </c>
      <c r="G38" s="2">
        <f t="shared" ref="G38:G60" ca="1" si="2">$B$12+E38*($B$13-$B$12)</f>
        <v>22.847455694291831</v>
      </c>
      <c r="H38" s="2">
        <f t="shared" ref="H38:H60" ca="1" si="3">F38*$M$20</f>
        <v>5.2247844914765779E-2</v>
      </c>
      <c r="I38" s="2">
        <f t="shared" ref="I38:I60" ca="1" si="4">(6/4/($B$13-$B$12))*(1-4*((G38-$B$14)/($B$13-$B$12))^2)</f>
        <v>1.7993862165185781E-2</v>
      </c>
      <c r="J38" s="2" t="str">
        <f t="shared" ref="J38:J60" ca="1" si="5">IF(I38&gt;H38,G38,"")</f>
        <v/>
      </c>
      <c r="O38" s="1"/>
    </row>
    <row r="39" spans="1:18">
      <c r="A39" s="1">
        <v>14.5</v>
      </c>
      <c r="B39" s="2">
        <f t="shared" si="0"/>
        <v>7.8947368421052627E-2</v>
      </c>
      <c r="D39" s="2">
        <v>3</v>
      </c>
      <c r="E39" s="2">
        <f t="shared" ca="1" si="1"/>
        <v>0.49417496169860042</v>
      </c>
      <c r="F39" s="2">
        <f t="shared" ca="1" si="1"/>
        <v>0.21893101619209876</v>
      </c>
      <c r="G39" s="2">
        <f t="shared" ca="1" si="2"/>
        <v>14.389324272273408</v>
      </c>
      <c r="H39" s="2">
        <f t="shared" ca="1" si="3"/>
        <v>1.7284027594113058E-2</v>
      </c>
      <c r="I39" s="2">
        <f t="shared" ca="1" si="4"/>
        <v>7.8936653345932806E-2</v>
      </c>
      <c r="J39" s="2">
        <f t="shared" ca="1" si="5"/>
        <v>14.389324272273408</v>
      </c>
      <c r="O39" s="1"/>
    </row>
    <row r="40" spans="1:18">
      <c r="A40" s="1">
        <v>15</v>
      </c>
      <c r="B40" s="2">
        <f t="shared" si="0"/>
        <v>7.872867764980318E-2</v>
      </c>
      <c r="D40" s="2">
        <v>4</v>
      </c>
      <c r="E40" s="2">
        <f t="shared" ca="1" si="1"/>
        <v>0.97918008920139354</v>
      </c>
      <c r="F40" s="2">
        <f t="shared" ca="1" si="1"/>
        <v>0.56039199947256813</v>
      </c>
      <c r="G40" s="2">
        <f t="shared" ca="1" si="2"/>
        <v>23.604421694826478</v>
      </c>
      <c r="H40" s="2">
        <f t="shared" ca="1" si="3"/>
        <v>4.4241473642571166E-2</v>
      </c>
      <c r="I40" s="2">
        <f t="shared" ca="1" si="4"/>
        <v>6.4378238251403741E-3</v>
      </c>
      <c r="J40" s="2" t="str">
        <f t="shared" ca="1" si="5"/>
        <v/>
      </c>
      <c r="O40" s="1"/>
    </row>
    <row r="41" spans="1:18">
      <c r="A41" s="1">
        <v>15.5</v>
      </c>
      <c r="B41" s="2">
        <f t="shared" si="0"/>
        <v>7.8072605336054812E-2</v>
      </c>
      <c r="D41" s="2">
        <v>5</v>
      </c>
      <c r="E41" s="2">
        <f t="shared" ca="1" si="1"/>
        <v>0.67269040588616291</v>
      </c>
      <c r="F41" s="2">
        <f t="shared" ca="1" si="1"/>
        <v>0.63038918698851898</v>
      </c>
      <c r="G41" s="2">
        <f t="shared" ca="1" si="2"/>
        <v>17.781117711837098</v>
      </c>
      <c r="H41" s="2">
        <f t="shared" ca="1" si="3"/>
        <v>4.9767567393830446E-2</v>
      </c>
      <c r="I41" s="2">
        <f t="shared" ca="1" si="4"/>
        <v>6.9529902225749132E-2</v>
      </c>
      <c r="J41" s="2">
        <f t="shared" ca="1" si="5"/>
        <v>17.781117711837098</v>
      </c>
      <c r="O41" s="1"/>
    </row>
    <row r="42" spans="1:18">
      <c r="A42" s="1">
        <v>16</v>
      </c>
      <c r="B42" s="2">
        <f t="shared" si="0"/>
        <v>7.697915147980755E-2</v>
      </c>
      <c r="D42" s="2">
        <v>6</v>
      </c>
      <c r="E42" s="2">
        <f t="shared" ca="1" si="1"/>
        <v>0.63529062684350923</v>
      </c>
      <c r="F42" s="2">
        <f t="shared" ca="1" si="1"/>
        <v>0.62914045011861486</v>
      </c>
      <c r="G42" s="2">
        <f t="shared" ca="1" si="2"/>
        <v>17.070521910026677</v>
      </c>
      <c r="H42" s="2">
        <f t="shared" ca="1" si="3"/>
        <v>4.9668982904101169E-2</v>
      </c>
      <c r="I42" s="2">
        <f t="shared" ca="1" si="4"/>
        <v>7.3167298827881144E-2</v>
      </c>
      <c r="J42" s="2">
        <f t="shared" ca="1" si="5"/>
        <v>17.070521910026677</v>
      </c>
      <c r="O42" s="1"/>
    </row>
    <row r="43" spans="1:18">
      <c r="A43" s="1">
        <v>16.5</v>
      </c>
      <c r="B43" s="2">
        <f t="shared" si="0"/>
        <v>7.5448316081061367E-2</v>
      </c>
      <c r="D43" s="2">
        <v>7</v>
      </c>
      <c r="E43" s="2">
        <f t="shared" ca="1" si="1"/>
        <v>0.28032847199922983</v>
      </c>
      <c r="F43" s="2">
        <f t="shared" ca="1" si="1"/>
        <v>5.8995557623437556E-2</v>
      </c>
      <c r="G43" s="2">
        <f t="shared" ca="1" si="2"/>
        <v>10.326240967985367</v>
      </c>
      <c r="H43" s="2">
        <f t="shared" ca="1" si="3"/>
        <v>4.6575440229029647E-3</v>
      </c>
      <c r="I43" s="2">
        <f t="shared" ca="1" si="4"/>
        <v>6.370876414288637E-2</v>
      </c>
      <c r="J43" s="2">
        <f t="shared" ca="1" si="5"/>
        <v>10.326240967985367</v>
      </c>
      <c r="O43" s="1"/>
    </row>
    <row r="44" spans="1:18">
      <c r="A44" s="1">
        <v>17</v>
      </c>
      <c r="B44" s="2">
        <f t="shared" si="0"/>
        <v>7.3480099139816291E-2</v>
      </c>
      <c r="D44" s="2">
        <v>8</v>
      </c>
      <c r="E44" s="2">
        <f t="shared" ca="1" si="1"/>
        <v>0.38592496081072358</v>
      </c>
      <c r="F44" s="2">
        <f t="shared" ca="1" si="1"/>
        <v>0.31418406138944555</v>
      </c>
      <c r="G44" s="2">
        <f t="shared" ca="1" si="2"/>
        <v>12.332574255403749</v>
      </c>
      <c r="H44" s="2">
        <f t="shared" ca="1" si="3"/>
        <v>2.4804004846535173E-2</v>
      </c>
      <c r="I44" s="2">
        <f t="shared" ca="1" si="4"/>
        <v>7.4837963821252115E-2</v>
      </c>
      <c r="J44" s="2">
        <f t="shared" ca="1" si="5"/>
        <v>12.332574255403749</v>
      </c>
      <c r="O44" s="1"/>
    </row>
    <row r="45" spans="1:18">
      <c r="A45" s="1">
        <v>17.5</v>
      </c>
      <c r="B45" s="2">
        <f t="shared" si="0"/>
        <v>7.107450065607232E-2</v>
      </c>
      <c r="D45" s="2">
        <v>9</v>
      </c>
      <c r="E45" s="2">
        <f t="shared" ca="1" si="1"/>
        <v>0.39770245752673405</v>
      </c>
      <c r="F45" s="2">
        <f t="shared" ca="1" si="1"/>
        <v>0.14235211139853376</v>
      </c>
      <c r="G45" s="2">
        <f t="shared" ca="1" si="2"/>
        <v>12.556346693007947</v>
      </c>
      <c r="H45" s="2">
        <f t="shared" ca="1" si="3"/>
        <v>1.123832458409477E-2</v>
      </c>
      <c r="I45" s="2">
        <f t="shared" ca="1" si="4"/>
        <v>7.5642698780188533E-2</v>
      </c>
      <c r="J45" s="2">
        <f t="shared" ca="1" si="5"/>
        <v>12.556346693007947</v>
      </c>
      <c r="O45" s="1"/>
    </row>
    <row r="46" spans="1:18">
      <c r="A46" s="1">
        <v>18</v>
      </c>
      <c r="B46" s="2">
        <f t="shared" si="0"/>
        <v>6.8231520629829415E-2</v>
      </c>
      <c r="D46" s="2">
        <v>10</v>
      </c>
      <c r="E46" s="2">
        <f t="shared" ca="1" si="1"/>
        <v>0.4402333317961995</v>
      </c>
      <c r="F46" s="2">
        <f t="shared" ca="1" si="1"/>
        <v>0.26932856493544977</v>
      </c>
      <c r="G46" s="2">
        <f t="shared" ca="1" si="2"/>
        <v>13.36443330412779</v>
      </c>
      <c r="H46" s="2">
        <f t="shared" ca="1" si="3"/>
        <v>2.1262781442272349E-2</v>
      </c>
      <c r="I46" s="2">
        <f t="shared" ca="1" si="4"/>
        <v>7.7819351170047416E-2</v>
      </c>
      <c r="J46" s="2">
        <f t="shared" ca="1" si="5"/>
        <v>13.36443330412779</v>
      </c>
      <c r="O46" s="1"/>
    </row>
    <row r="47" spans="1:18">
      <c r="A47" s="1">
        <v>18.5</v>
      </c>
      <c r="B47" s="2">
        <f t="shared" si="0"/>
        <v>6.4951159061087615E-2</v>
      </c>
      <c r="D47" s="2">
        <v>11</v>
      </c>
      <c r="E47" s="2">
        <f t="shared" ca="1" si="1"/>
        <v>0.27445005164609348</v>
      </c>
      <c r="F47" s="2">
        <f t="shared" ca="1" si="1"/>
        <v>0.41664187531400132</v>
      </c>
      <c r="G47" s="2">
        <f t="shared" ca="1" si="2"/>
        <v>10.214550981275776</v>
      </c>
      <c r="H47" s="2">
        <f t="shared" ca="1" si="3"/>
        <v>3.2892779630052736E-2</v>
      </c>
      <c r="I47" s="2">
        <f t="shared" ca="1" si="4"/>
        <v>6.2882280251857922E-2</v>
      </c>
      <c r="J47" s="2">
        <f t="shared" ca="1" si="5"/>
        <v>10.214550981275776</v>
      </c>
      <c r="O47" s="1"/>
    </row>
    <row r="48" spans="1:18">
      <c r="A48" s="1">
        <v>19</v>
      </c>
      <c r="B48" s="2">
        <f t="shared" si="0"/>
        <v>6.1233415949846916E-2</v>
      </c>
      <c r="D48" s="2">
        <v>12</v>
      </c>
      <c r="E48" s="2">
        <f t="shared" ca="1" si="1"/>
        <v>0.53556585939379264</v>
      </c>
      <c r="F48" s="2">
        <f t="shared" ca="1" si="1"/>
        <v>0.41828461906004044</v>
      </c>
      <c r="G48" s="2">
        <f t="shared" ca="1" si="2"/>
        <v>15.175751328482061</v>
      </c>
      <c r="H48" s="2">
        <f t="shared" ca="1" si="3"/>
        <v>3.3022469925792663E-2</v>
      </c>
      <c r="I48" s="2">
        <f t="shared" ca="1" si="4"/>
        <v>7.8547916730183465E-2</v>
      </c>
      <c r="J48" s="2">
        <f t="shared" ca="1" si="5"/>
        <v>15.175751328482061</v>
      </c>
      <c r="O48" s="1"/>
    </row>
    <row r="49" spans="1:15">
      <c r="A49" s="1">
        <v>19.5</v>
      </c>
      <c r="B49" s="2">
        <f t="shared" si="0"/>
        <v>5.7078291296107302E-2</v>
      </c>
      <c r="D49" s="2">
        <v>13</v>
      </c>
      <c r="E49" s="2">
        <f t="shared" ca="1" si="1"/>
        <v>0.24431200260132524</v>
      </c>
      <c r="F49" s="2">
        <f t="shared" ca="1" si="1"/>
        <v>0.44074085120030304</v>
      </c>
      <c r="G49" s="2">
        <f t="shared" ca="1" si="2"/>
        <v>9.6419280494251787</v>
      </c>
      <c r="H49" s="2">
        <f t="shared" ca="1" si="3"/>
        <v>3.4795330357918659E-2</v>
      </c>
      <c r="I49" s="2">
        <f t="shared" ca="1" si="4"/>
        <v>5.8302204627238494E-2</v>
      </c>
      <c r="J49" s="2">
        <f t="shared" ca="1" si="5"/>
        <v>9.6419280494251787</v>
      </c>
      <c r="O49" s="1"/>
    </row>
    <row r="50" spans="1:15">
      <c r="A50" s="1">
        <v>20</v>
      </c>
      <c r="B50" s="2">
        <f t="shared" si="0"/>
        <v>5.248578509986878E-2</v>
      </c>
      <c r="D50" s="2">
        <v>14</v>
      </c>
      <c r="E50" s="2">
        <f t="shared" ca="1" si="1"/>
        <v>9.7833744940157397E-2</v>
      </c>
      <c r="F50" s="2">
        <f t="shared" ca="1" si="1"/>
        <v>0.65964525123611506</v>
      </c>
      <c r="G50" s="2">
        <f t="shared" ca="1" si="2"/>
        <v>6.8588411538629908</v>
      </c>
      <c r="H50" s="2">
        <f t="shared" ca="1" si="3"/>
        <v>5.2077256676535399E-2</v>
      </c>
      <c r="I50" s="2">
        <f t="shared" ca="1" si="4"/>
        <v>2.7872306302465774E-2</v>
      </c>
      <c r="J50" s="2" t="str">
        <f t="shared" ca="1" si="5"/>
        <v/>
      </c>
      <c r="O50" s="1"/>
    </row>
    <row r="51" spans="1:15">
      <c r="A51" s="1">
        <v>20.5</v>
      </c>
      <c r="B51" s="2">
        <f t="shared" si="0"/>
        <v>4.7455897361131358E-2</v>
      </c>
      <c r="D51" s="2">
        <v>15</v>
      </c>
      <c r="E51" s="2">
        <f t="shared" ca="1" si="1"/>
        <v>0.59888862189574033</v>
      </c>
      <c r="F51" s="2">
        <f t="shared" ca="1" si="1"/>
        <v>0.56809344656374994</v>
      </c>
      <c r="G51" s="2">
        <f t="shared" ca="1" si="2"/>
        <v>16.378883816019066</v>
      </c>
      <c r="H51" s="2">
        <f t="shared" ca="1" si="3"/>
        <v>4.4849482623453937E-2</v>
      </c>
      <c r="I51" s="2">
        <f t="shared" ca="1" si="4"/>
        <v>7.5859275934598305E-2</v>
      </c>
      <c r="J51" s="2">
        <f t="shared" ca="1" si="5"/>
        <v>16.378883816019066</v>
      </c>
      <c r="O51" s="1"/>
    </row>
    <row r="52" spans="1:15">
      <c r="A52" s="1">
        <v>21</v>
      </c>
      <c r="B52" s="2">
        <f t="shared" si="0"/>
        <v>4.1988628079895028E-2</v>
      </c>
      <c r="D52" s="2">
        <v>16</v>
      </c>
      <c r="E52" s="2">
        <f t="shared" ca="1" si="1"/>
        <v>0.59457503191442918</v>
      </c>
      <c r="F52" s="2">
        <f t="shared" ca="1" si="1"/>
        <v>0.34471428719986097</v>
      </c>
      <c r="G52" s="2">
        <f t="shared" ca="1" si="2"/>
        <v>16.296925606374153</v>
      </c>
      <c r="H52" s="2">
        <f t="shared" ca="1" si="3"/>
        <v>2.7214285831567969E-2</v>
      </c>
      <c r="I52" s="2">
        <f t="shared" ca="1" si="4"/>
        <v>7.6122809475279371E-2</v>
      </c>
      <c r="J52" s="2">
        <f t="shared" ca="1" si="5"/>
        <v>16.296925606374153</v>
      </c>
      <c r="O52" s="1"/>
    </row>
    <row r="53" spans="1:15">
      <c r="A53" s="1">
        <v>21.5</v>
      </c>
      <c r="B53" s="2">
        <f t="shared" si="0"/>
        <v>3.6083977256159791E-2</v>
      </c>
      <c r="D53" s="2">
        <v>17</v>
      </c>
      <c r="E53" s="2">
        <f t="shared" ca="1" si="1"/>
        <v>0.75715176570351628</v>
      </c>
      <c r="F53" s="2">
        <f t="shared" ca="1" si="1"/>
        <v>0.33669241718932952</v>
      </c>
      <c r="G53" s="2">
        <f t="shared" ca="1" si="2"/>
        <v>19.385883548366809</v>
      </c>
      <c r="H53" s="2">
        <f t="shared" ca="1" si="3"/>
        <v>2.658098030442075E-2</v>
      </c>
      <c r="I53" s="2">
        <f t="shared" ca="1" si="4"/>
        <v>5.8065148230178054E-2</v>
      </c>
      <c r="J53" s="2">
        <f t="shared" ca="1" si="5"/>
        <v>19.385883548366809</v>
      </c>
      <c r="O53" s="1"/>
    </row>
    <row r="54" spans="1:15">
      <c r="A54" s="1">
        <v>22</v>
      </c>
      <c r="B54" s="2">
        <f t="shared" si="0"/>
        <v>2.9741944889925639E-2</v>
      </c>
      <c r="D54" s="2">
        <v>18</v>
      </c>
      <c r="E54" s="2">
        <f t="shared" ca="1" si="1"/>
        <v>0.35927260722146315</v>
      </c>
      <c r="F54" s="2">
        <f t="shared" ca="1" si="1"/>
        <v>0.35420106469859647</v>
      </c>
      <c r="G54" s="2">
        <f t="shared" ca="1" si="2"/>
        <v>11.8261795372078</v>
      </c>
      <c r="H54" s="2">
        <f t="shared" ca="1" si="3"/>
        <v>2.7963241949889195E-2</v>
      </c>
      <c r="I54" s="2">
        <f t="shared" ca="1" si="4"/>
        <v>7.2693410817396442E-2</v>
      </c>
      <c r="J54" s="2">
        <f t="shared" ca="1" si="5"/>
        <v>11.8261795372078</v>
      </c>
      <c r="O54" s="1"/>
    </row>
    <row r="55" spans="1:15">
      <c r="A55" s="1">
        <v>22.5</v>
      </c>
      <c r="B55" s="2">
        <f t="shared" si="0"/>
        <v>2.2962530981192601E-2</v>
      </c>
      <c r="D55" s="2">
        <v>19</v>
      </c>
      <c r="E55" s="2">
        <f t="shared" ca="1" si="1"/>
        <v>0.24008204271329525</v>
      </c>
      <c r="F55" s="2">
        <f t="shared" ca="1" si="1"/>
        <v>0.10882726325386805</v>
      </c>
      <c r="G55" s="2">
        <f t="shared" ca="1" si="2"/>
        <v>9.5615588115526098</v>
      </c>
      <c r="H55" s="2">
        <f t="shared" ca="1" si="3"/>
        <v>8.5916260463580023E-3</v>
      </c>
      <c r="I55" s="2">
        <f t="shared" ca="1" si="4"/>
        <v>5.7613470151549495E-2</v>
      </c>
      <c r="J55" s="2">
        <f t="shared" ca="1" si="5"/>
        <v>9.5615588115526098</v>
      </c>
      <c r="O55" s="1"/>
    </row>
    <row r="56" spans="1:15">
      <c r="A56" s="1">
        <v>23</v>
      </c>
      <c r="B56" s="2">
        <f t="shared" si="0"/>
        <v>1.5745735529960635E-2</v>
      </c>
      <c r="D56" s="2">
        <v>20</v>
      </c>
      <c r="E56" s="2">
        <f t="shared" ca="1" si="1"/>
        <v>0.9430643720941756</v>
      </c>
      <c r="F56" s="2">
        <f t="shared" ca="1" si="1"/>
        <v>0.74065174516592647</v>
      </c>
      <c r="G56" s="2">
        <f t="shared" ca="1" si="2"/>
        <v>22.918223069789335</v>
      </c>
      <c r="H56" s="2">
        <f t="shared" ca="1" si="3"/>
        <v>5.8472506197309981E-2</v>
      </c>
      <c r="I56" s="2">
        <f t="shared" ca="1" si="4"/>
        <v>1.6955988057092843E-2</v>
      </c>
      <c r="J56" s="2" t="str">
        <f t="shared" ca="1" si="5"/>
        <v/>
      </c>
      <c r="O56" s="1"/>
    </row>
    <row r="57" spans="1:15">
      <c r="A57" s="1">
        <v>23.5</v>
      </c>
      <c r="B57" s="2">
        <f t="shared" si="0"/>
        <v>8.0915585362297815E-3</v>
      </c>
      <c r="D57" s="2">
        <v>21</v>
      </c>
      <c r="E57" s="2">
        <f t="shared" ca="1" si="1"/>
        <v>0.63832595104447742</v>
      </c>
      <c r="F57" s="2">
        <f t="shared" ca="1" si="1"/>
        <v>0.30690416804033038</v>
      </c>
      <c r="G57" s="2">
        <f t="shared" ca="1" si="2"/>
        <v>17.128193069845072</v>
      </c>
      <c r="H57" s="2">
        <f t="shared" ca="1" si="3"/>
        <v>2.4229276424236609E-2</v>
      </c>
      <c r="I57" s="2">
        <f t="shared" ca="1" si="4"/>
        <v>7.2905030926623413E-2</v>
      </c>
      <c r="J57" s="2">
        <f t="shared" ca="1" si="5"/>
        <v>17.128193069845072</v>
      </c>
      <c r="O57" s="1"/>
    </row>
    <row r="58" spans="1:15">
      <c r="A58" s="1">
        <v>24</v>
      </c>
      <c r="B58" s="2">
        <f t="shared" si="0"/>
        <v>0</v>
      </c>
      <c r="D58" s="2">
        <v>22</v>
      </c>
      <c r="E58" s="2">
        <f t="shared" ca="1" si="1"/>
        <v>0.80068936125255985</v>
      </c>
      <c r="F58" s="2">
        <f t="shared" ca="1" si="1"/>
        <v>0.79279338278997713</v>
      </c>
      <c r="G58" s="2">
        <f t="shared" ca="1" si="2"/>
        <v>20.213097863798637</v>
      </c>
      <c r="H58" s="2">
        <f t="shared" ca="1" si="3"/>
        <v>6.2588951272892934E-2</v>
      </c>
      <c r="I58" s="2">
        <f t="shared" ca="1" si="4"/>
        <v>5.0395549904061331E-2</v>
      </c>
      <c r="J58" s="2" t="str">
        <f t="shared" ca="1" si="5"/>
        <v/>
      </c>
      <c r="O58" s="1"/>
    </row>
    <row r="59" spans="1:15">
      <c r="A59" s="1">
        <v>24.5</v>
      </c>
      <c r="B59" s="2">
        <f t="shared" si="0"/>
        <v>-8.5289400787286664E-3</v>
      </c>
      <c r="D59" s="2">
        <v>23</v>
      </c>
      <c r="E59" s="2">
        <f t="shared" ca="1" si="1"/>
        <v>0.36822692146274516</v>
      </c>
      <c r="F59" s="2">
        <f t="shared" ca="1" si="1"/>
        <v>0.64529750330881708</v>
      </c>
      <c r="G59" s="2">
        <f t="shared" ca="1" si="2"/>
        <v>11.996311507792157</v>
      </c>
      <c r="H59" s="2">
        <f t="shared" ca="1" si="3"/>
        <v>5.0944539734906612E-2</v>
      </c>
      <c r="I59" s="2">
        <f t="shared" ca="1" si="4"/>
        <v>7.3463954454572974E-2</v>
      </c>
      <c r="J59" s="2">
        <f t="shared" ca="1" si="5"/>
        <v>11.996311507792157</v>
      </c>
      <c r="O59" s="1"/>
    </row>
    <row r="60" spans="1:15">
      <c r="A60" s="1">
        <v>25</v>
      </c>
      <c r="B60" s="2">
        <f t="shared" si="0"/>
        <v>-1.7495261699956285E-2</v>
      </c>
      <c r="D60" s="2">
        <v>24</v>
      </c>
      <c r="E60" s="2">
        <f t="shared" ca="1" si="1"/>
        <v>0.47817305168889424</v>
      </c>
      <c r="F60" s="2">
        <f t="shared" ca="1" si="1"/>
        <v>0.72291508023081885</v>
      </c>
      <c r="G60" s="2">
        <f t="shared" ca="1" si="2"/>
        <v>14.085287982088991</v>
      </c>
      <c r="H60" s="2">
        <f t="shared" ca="1" si="3"/>
        <v>5.7072243176117275E-2</v>
      </c>
      <c r="I60" s="2">
        <f t="shared" ca="1" si="4"/>
        <v>7.8796921366555042E-2</v>
      </c>
      <c r="J60" s="2">
        <f t="shared" ca="1" si="5"/>
        <v>14.085287982088991</v>
      </c>
      <c r="O60" s="1"/>
    </row>
    <row r="61" spans="1:15">
      <c r="D61" s="2">
        <v>25</v>
      </c>
      <c r="E61" s="2">
        <f t="shared" ca="1" si="1"/>
        <v>0.95768230035337432</v>
      </c>
      <c r="F61" s="2">
        <f t="shared" ca="1" si="1"/>
        <v>0.56835045019458352</v>
      </c>
      <c r="G61" s="2">
        <f t="shared" ref="G61:G64" ca="1" si="6">$B$12+E61*($B$13-$B$12)</f>
        <v>23.19596370671411</v>
      </c>
      <c r="H61" s="2">
        <f t="shared" ref="H61:H64" ca="1" si="7">F61*$M$20</f>
        <v>4.486977238378291E-2</v>
      </c>
      <c r="I61" s="2">
        <f t="shared" ref="I61:I64" ca="1" si="8">(6/4/($B$13-$B$12))*(1-4*((G61-$B$14)/($B$13-$B$12))^2)</f>
        <v>1.2797972192603292E-2</v>
      </c>
      <c r="J61" s="2" t="str">
        <f t="shared" ref="J61:J64" ca="1" si="9">IF(I61&gt;H61,G61,"")</f>
        <v/>
      </c>
      <c r="O61" s="1"/>
    </row>
    <row r="62" spans="1:15">
      <c r="D62" s="2">
        <v>26</v>
      </c>
      <c r="E62" s="2">
        <f t="shared" ref="E62:F76" ca="1" si="10">RAND()</f>
        <v>0.43780447075808526</v>
      </c>
      <c r="F62" s="2">
        <f t="shared" ca="1" si="10"/>
        <v>0.76930560284537108</v>
      </c>
      <c r="G62" s="2">
        <f t="shared" ca="1" si="6"/>
        <v>13.31828494440362</v>
      </c>
      <c r="H62" s="2">
        <f t="shared" ca="1" si="7"/>
        <v>6.0734652856213503E-2</v>
      </c>
      <c r="I62" s="2">
        <f t="shared" ca="1" si="8"/>
        <v>7.7725805097574138E-2</v>
      </c>
      <c r="J62" s="2">
        <f t="shared" ca="1" si="9"/>
        <v>13.31828494440362</v>
      </c>
      <c r="O62" s="1"/>
    </row>
    <row r="63" spans="1:15">
      <c r="D63" s="2">
        <v>27</v>
      </c>
      <c r="E63" s="2">
        <f t="shared" ca="1" si="10"/>
        <v>0.25638636815187255</v>
      </c>
      <c r="F63" s="2">
        <f t="shared" ca="1" si="10"/>
        <v>0.51085914875795879</v>
      </c>
      <c r="G63" s="2">
        <f t="shared" ca="1" si="6"/>
        <v>9.8713409948855784</v>
      </c>
      <c r="H63" s="2">
        <f t="shared" ca="1" si="7"/>
        <v>4.03309854282599E-2</v>
      </c>
      <c r="I63" s="2">
        <f t="shared" ca="1" si="8"/>
        <v>6.0206020540346843E-2</v>
      </c>
      <c r="J63" s="2">
        <f t="shared" ca="1" si="9"/>
        <v>9.8713409948855784</v>
      </c>
      <c r="O63" s="1"/>
    </row>
    <row r="64" spans="1:15">
      <c r="D64" s="2">
        <v>28</v>
      </c>
      <c r="E64" s="2">
        <f t="shared" ca="1" si="10"/>
        <v>0.8673625833402403</v>
      </c>
      <c r="F64" s="2">
        <f t="shared" ca="1" si="10"/>
        <v>0.85409983082507779</v>
      </c>
      <c r="G64" s="2">
        <f t="shared" ca="1" si="6"/>
        <v>21.479889083464567</v>
      </c>
      <c r="H64" s="2">
        <f t="shared" ca="1" si="7"/>
        <v>6.7428934012506131E-2</v>
      </c>
      <c r="I64" s="2">
        <f t="shared" ca="1" si="8"/>
        <v>3.6329915482605779E-2</v>
      </c>
      <c r="J64" s="2" t="str">
        <f t="shared" ca="1" si="9"/>
        <v/>
      </c>
      <c r="O64" s="1"/>
    </row>
    <row r="65" spans="4:15">
      <c r="D65" s="2">
        <v>29</v>
      </c>
      <c r="E65" s="2">
        <f t="shared" ca="1" si="10"/>
        <v>9.0793949572309574E-2</v>
      </c>
      <c r="F65" s="2">
        <f t="shared" ca="1" si="10"/>
        <v>0.17495187851432048</v>
      </c>
      <c r="G65" s="2">
        <f t="shared" ref="G65:G76" ca="1" si="11">$B$12+E65*($B$13-$B$12)</f>
        <v>6.7250850418738821</v>
      </c>
      <c r="H65" s="2">
        <f t="shared" ref="H65:H76" ca="1" si="12">F65*$M$20</f>
        <v>1.3811990409025301E-2</v>
      </c>
      <c r="I65" s="2">
        <f t="shared" ref="I65:I76" ca="1" si="13">(6/4/($B$13-$B$12))*(1-4*((G65-$B$14)/($B$13-$B$12))^2)</f>
        <v>2.6068549987380153E-2</v>
      </c>
      <c r="J65" s="2">
        <f t="shared" ref="J65:J76" ca="1" si="14">IF(I65&gt;H65,G65,"")</f>
        <v>6.7250850418738821</v>
      </c>
      <c r="O65" s="1"/>
    </row>
    <row r="66" spans="4:15">
      <c r="D66" s="2">
        <v>30</v>
      </c>
      <c r="E66" s="2">
        <f t="shared" ca="1" si="10"/>
        <v>0.72419524398612478</v>
      </c>
      <c r="F66" s="2">
        <f t="shared" ca="1" si="10"/>
        <v>2.0681469062178159E-2</v>
      </c>
      <c r="G66" s="2">
        <f t="shared" ca="1" si="11"/>
        <v>18.759709635736371</v>
      </c>
      <c r="H66" s="2">
        <f t="shared" ca="1" si="12"/>
        <v>1.632747557540381E-3</v>
      </c>
      <c r="I66" s="2">
        <f t="shared" ca="1" si="13"/>
        <v>6.3074681865474297E-2</v>
      </c>
      <c r="J66" s="2">
        <f t="shared" ca="1" si="14"/>
        <v>18.759709635736371</v>
      </c>
      <c r="O66" s="1"/>
    </row>
    <row r="67" spans="4:15">
      <c r="D67" s="2">
        <v>31</v>
      </c>
      <c r="E67" s="2">
        <f t="shared" ca="1" si="10"/>
        <v>0.68740002178371551</v>
      </c>
      <c r="F67" s="2">
        <f t="shared" ca="1" si="10"/>
        <v>0.7252551640008198</v>
      </c>
      <c r="G67" s="2">
        <f t="shared" ca="1" si="11"/>
        <v>18.060600413890594</v>
      </c>
      <c r="H67" s="2">
        <f t="shared" ca="1" si="12"/>
        <v>5.7256986631643664E-2</v>
      </c>
      <c r="I67" s="2">
        <f t="shared" ca="1" si="13"/>
        <v>6.7857231105935681E-2</v>
      </c>
      <c r="J67" s="2">
        <f t="shared" ca="1" si="14"/>
        <v>18.060600413890594</v>
      </c>
      <c r="O67" s="1"/>
    </row>
    <row r="68" spans="4:15">
      <c r="D68" s="2">
        <v>32</v>
      </c>
      <c r="E68" s="2">
        <f t="shared" ca="1" si="10"/>
        <v>0.80965184374496846</v>
      </c>
      <c r="F68" s="2">
        <f t="shared" ca="1" si="10"/>
        <v>0.8429609995787839</v>
      </c>
      <c r="G68" s="2">
        <f t="shared" ca="1" si="11"/>
        <v>20.3833850311544</v>
      </c>
      <c r="H68" s="2">
        <f t="shared" ca="1" si="12"/>
        <v>6.654955259832504E-2</v>
      </c>
      <c r="I68" s="2">
        <f t="shared" ca="1" si="13"/>
        <v>4.8668127052213149E-2</v>
      </c>
      <c r="J68" s="2" t="str">
        <f t="shared" ca="1" si="14"/>
        <v/>
      </c>
      <c r="O68" s="1"/>
    </row>
    <row r="69" spans="4:15">
      <c r="D69" s="2">
        <v>33</v>
      </c>
      <c r="E69" s="2">
        <f t="shared" ca="1" si="10"/>
        <v>0.34212553559985537</v>
      </c>
      <c r="F69" s="2">
        <f t="shared" ca="1" si="10"/>
        <v>0.880027366525864</v>
      </c>
      <c r="G69" s="2">
        <f t="shared" ca="1" si="11"/>
        <v>11.500385176397252</v>
      </c>
      <c r="H69" s="2">
        <f t="shared" ca="1" si="12"/>
        <v>6.9475844725726099E-2</v>
      </c>
      <c r="I69" s="2">
        <f t="shared" ca="1" si="13"/>
        <v>7.1076522154852884E-2</v>
      </c>
      <c r="J69" s="2">
        <f t="shared" ca="1" si="14"/>
        <v>11.500385176397252</v>
      </c>
      <c r="O69" s="1"/>
    </row>
    <row r="70" spans="4:15">
      <c r="D70" s="2">
        <v>34</v>
      </c>
      <c r="E70" s="2">
        <f t="shared" ca="1" si="10"/>
        <v>0.56699077390247354</v>
      </c>
      <c r="F70" s="2">
        <f t="shared" ca="1" si="10"/>
        <v>0.59398274502644721</v>
      </c>
      <c r="G70" s="2">
        <f t="shared" ca="1" si="11"/>
        <v>15.772824704146997</v>
      </c>
      <c r="H70" s="2">
        <f t="shared" ca="1" si="12"/>
        <v>4.6893374607351095E-2</v>
      </c>
      <c r="I70" s="2">
        <f t="shared" ca="1" si="13"/>
        <v>7.7530179856404521E-2</v>
      </c>
      <c r="J70" s="2">
        <f t="shared" ca="1" si="14"/>
        <v>15.772824704146997</v>
      </c>
      <c r="O70" s="1"/>
    </row>
    <row r="71" spans="4:15">
      <c r="D71" s="2">
        <v>35</v>
      </c>
      <c r="E71" s="2">
        <f t="shared" ca="1" si="10"/>
        <v>0.55778331087992594</v>
      </c>
      <c r="F71" s="2">
        <f t="shared" ca="1" si="10"/>
        <v>0.41028893631207541</v>
      </c>
      <c r="G71" s="2">
        <f t="shared" ca="1" si="11"/>
        <v>15.597882906718592</v>
      </c>
      <c r="H71" s="2">
        <f t="shared" ca="1" si="12"/>
        <v>3.2391231814111215E-2</v>
      </c>
      <c r="I71" s="2">
        <f t="shared" ca="1" si="13"/>
        <v>7.7892975468553838E-2</v>
      </c>
      <c r="J71" s="2">
        <f t="shared" ca="1" si="14"/>
        <v>15.597882906718592</v>
      </c>
      <c r="O71" s="1"/>
    </row>
    <row r="72" spans="4:15">
      <c r="D72" s="2">
        <v>36</v>
      </c>
      <c r="E72" s="2">
        <f t="shared" ca="1" si="10"/>
        <v>0.50403835322258272</v>
      </c>
      <c r="F72" s="2">
        <f t="shared" ca="1" si="10"/>
        <v>0.89030574750712166</v>
      </c>
      <c r="G72" s="2">
        <f t="shared" ca="1" si="11"/>
        <v>14.576728711229071</v>
      </c>
      <c r="H72" s="2">
        <f t="shared" ca="1" si="12"/>
        <v>7.0287295855825396E-2</v>
      </c>
      <c r="I72" s="2">
        <f t="shared" ca="1" si="13"/>
        <v>7.8942218432605155E-2</v>
      </c>
      <c r="J72" s="2">
        <f t="shared" ca="1" si="14"/>
        <v>14.576728711229071</v>
      </c>
      <c r="O72" s="1"/>
    </row>
    <row r="73" spans="4:15">
      <c r="D73" s="2">
        <v>37</v>
      </c>
      <c r="E73" s="2">
        <f t="shared" ca="1" si="10"/>
        <v>0.44064609252737896</v>
      </c>
      <c r="F73" s="2">
        <f t="shared" ca="1" si="10"/>
        <v>3.2550505320797507E-2</v>
      </c>
      <c r="G73" s="2">
        <f t="shared" ca="1" si="11"/>
        <v>13.3722757580202</v>
      </c>
      <c r="H73" s="2">
        <f t="shared" ca="1" si="12"/>
        <v>2.5697767358524347E-3</v>
      </c>
      <c r="I73" s="2">
        <f t="shared" ca="1" si="13"/>
        <v>7.7834878000336269E-2</v>
      </c>
      <c r="J73" s="2">
        <f t="shared" ca="1" si="14"/>
        <v>13.3722757580202</v>
      </c>
      <c r="O73" s="1"/>
    </row>
    <row r="74" spans="4:15">
      <c r="D74" s="2">
        <v>38</v>
      </c>
      <c r="E74" s="2">
        <f t="shared" ca="1" si="10"/>
        <v>5.8808791841367558E-2</v>
      </c>
      <c r="F74" s="2">
        <f t="shared" ca="1" si="10"/>
        <v>3.1805082317637456E-3</v>
      </c>
      <c r="G74" s="2">
        <f t="shared" ca="1" si="11"/>
        <v>6.1173670449859836</v>
      </c>
      <c r="H74" s="2">
        <f t="shared" ca="1" si="12"/>
        <v>2.5109275513924309E-4</v>
      </c>
      <c r="I74" s="2">
        <f t="shared" ca="1" si="13"/>
        <v>1.7479047740060906E-2</v>
      </c>
      <c r="J74" s="2">
        <f t="shared" ca="1" si="14"/>
        <v>6.1173670449859836</v>
      </c>
      <c r="O74" s="1"/>
    </row>
    <row r="75" spans="4:15">
      <c r="D75" s="2">
        <v>39</v>
      </c>
      <c r="E75" s="2">
        <f t="shared" ca="1" si="10"/>
        <v>0.67611540572249407</v>
      </c>
      <c r="F75" s="2">
        <f t="shared" ca="1" si="10"/>
        <v>0.80542981951475068</v>
      </c>
      <c r="G75" s="2">
        <f t="shared" ca="1" si="11"/>
        <v>17.846192708727386</v>
      </c>
      <c r="H75" s="2">
        <f t="shared" ca="1" si="12"/>
        <v>6.3586564698532938E-2</v>
      </c>
      <c r="I75" s="2">
        <f t="shared" ca="1" si="13"/>
        <v>6.9152641221221473E-2</v>
      </c>
      <c r="J75" s="2">
        <f t="shared" ca="1" si="14"/>
        <v>17.846192708727386</v>
      </c>
      <c r="O75" s="1"/>
    </row>
    <row r="76" spans="4:15">
      <c r="D76" s="2">
        <v>40</v>
      </c>
      <c r="E76" s="2">
        <f t="shared" ca="1" si="10"/>
        <v>0.50572690490506078</v>
      </c>
      <c r="F76" s="2">
        <f t="shared" ca="1" si="10"/>
        <v>0.28657116954481587</v>
      </c>
      <c r="G76" s="2">
        <f t="shared" ca="1" si="11"/>
        <v>14.608811193196155</v>
      </c>
      <c r="H76" s="2">
        <f t="shared" ca="1" si="12"/>
        <v>2.2624039700906515E-2</v>
      </c>
      <c r="I76" s="2">
        <f t="shared" ca="1" si="13"/>
        <v>7.8937011334802645E-2</v>
      </c>
      <c r="J76" s="2">
        <f t="shared" ca="1" si="14"/>
        <v>14.608811193196155</v>
      </c>
      <c r="O76" s="1"/>
    </row>
    <row r="77" spans="4:15" ht="18">
      <c r="I77" s="18" t="s">
        <v>11</v>
      </c>
      <c r="J77" s="18">
        <f ca="1">AVERAGE(J57:J76)</f>
        <v>13.708580112121117</v>
      </c>
    </row>
    <row r="78" spans="4:15" ht="18.75">
      <c r="I78" s="18" t="s">
        <v>12</v>
      </c>
      <c r="J78" s="18" t="e">
        <f ca="1">_xlfn.VAR.S(J57:J76)</f>
        <v>#NAME?</v>
      </c>
    </row>
  </sheetData>
  <mergeCells count="1">
    <mergeCell ref="V24:W24"/>
  </mergeCells>
  <dataValidations count="1">
    <dataValidation type="decimal" operator="notEqual" allowBlank="1" showInputMessage="1" showErrorMessage="1" sqref="O37:O76">
      <formula1>0</formula1>
    </dataValidation>
  </dataValidations>
  <pageMargins left="0.7" right="0.7" top="0.75" bottom="0.75" header="0.3" footer="0.3"/>
  <drawing r:id="rId1"/>
  <legacyDrawing r:id="rId2"/>
  <controls>
    <control shapeId="3074" r:id="rId3" name="CommandButton2"/>
    <control shapeId="3073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Q257"/>
  <sheetViews>
    <sheetView zoomScale="70" zoomScaleNormal="70" workbookViewId="0"/>
  </sheetViews>
  <sheetFormatPr defaultRowHeight="15"/>
  <cols>
    <col min="2" max="2" width="11.5703125" bestFit="1" customWidth="1"/>
    <col min="3" max="3" width="12.140625" bestFit="1" customWidth="1"/>
    <col min="8" max="8" width="19.140625" customWidth="1"/>
    <col min="9" max="9" width="12.5703125" customWidth="1"/>
    <col min="10" max="10" width="22" customWidth="1"/>
    <col min="16" max="16" width="10" customWidth="1"/>
    <col min="17" max="17" width="10.140625" customWidth="1"/>
  </cols>
  <sheetData>
    <row r="1" spans="2:17" ht="21.75" thickBot="1">
      <c r="B1" s="7" t="s">
        <v>40</v>
      </c>
    </row>
    <row r="2" spans="2:17" ht="16.5" thickTop="1">
      <c r="P2" s="155" t="s">
        <v>276</v>
      </c>
      <c r="Q2" s="156"/>
    </row>
    <row r="3" spans="2:17" ht="16.5" thickBot="1">
      <c r="B3" t="s">
        <v>41</v>
      </c>
      <c r="P3" s="110" t="s">
        <v>280</v>
      </c>
      <c r="Q3" s="115">
        <f ca="1">ROUND(0.7+RAND()*(3.7-0.7),3)</f>
        <v>2.9260000000000002</v>
      </c>
    </row>
    <row r="4" spans="2:17" ht="15.75" thickTop="1"/>
    <row r="9" spans="2:17">
      <c r="B9" t="s">
        <v>42</v>
      </c>
    </row>
    <row r="17" spans="1:13">
      <c r="K17" t="s">
        <v>66</v>
      </c>
    </row>
    <row r="18" spans="1:13" ht="21">
      <c r="A18" s="154" t="s">
        <v>43</v>
      </c>
      <c r="B18" s="154"/>
      <c r="K18" s="2" t="s">
        <v>67</v>
      </c>
      <c r="L18" s="2" t="s">
        <v>35</v>
      </c>
      <c r="M18" s="2" t="s">
        <v>68</v>
      </c>
    </row>
    <row r="19" spans="1:13">
      <c r="K19" s="2">
        <v>0</v>
      </c>
      <c r="L19" s="2">
        <f>(K19/$B$27^2)*EXP(-((K19/$B$27)^2)/2)</f>
        <v>0</v>
      </c>
      <c r="M19" s="2">
        <f>1-EXP(-((K19/$B$27)^2)/2)</f>
        <v>0</v>
      </c>
    </row>
    <row r="20" spans="1:13">
      <c r="K20" s="2">
        <v>1</v>
      </c>
      <c r="L20" s="2">
        <f t="shared" ref="L20:L29" si="0">(K20/$B$27^2)*EXP(-((K20/$B$27)^2)/2)</f>
        <v>7.439918011852234E-2</v>
      </c>
      <c r="M20" s="2">
        <f t="shared" ref="M20:M29" si="1">1-EXP(-((K20/$B$27)^2)/2)</f>
        <v>3.7928131664481834E-2</v>
      </c>
    </row>
    <row r="21" spans="1:13">
      <c r="K21" s="2">
        <v>2</v>
      </c>
      <c r="L21" s="2">
        <f t="shared" si="0"/>
        <v>0.13250146881138095</v>
      </c>
      <c r="M21" s="2">
        <f t="shared" si="1"/>
        <v>0.14329744324138483</v>
      </c>
    </row>
    <row r="22" spans="1:13">
      <c r="K22" s="2">
        <v>3</v>
      </c>
      <c r="L22" s="2">
        <f t="shared" si="0"/>
        <v>0.16381344000326475</v>
      </c>
      <c r="M22" s="2">
        <f t="shared" si="1"/>
        <v>0.29389767453824756</v>
      </c>
    </row>
    <row r="23" spans="1:13">
      <c r="K23" s="2">
        <v>4</v>
      </c>
      <c r="L23" s="2">
        <f t="shared" si="0"/>
        <v>0.1666252742693177</v>
      </c>
      <c r="M23" s="2">
        <f t="shared" si="1"/>
        <v>0.46133314684105264</v>
      </c>
    </row>
    <row r="24" spans="1:13">
      <c r="K24" s="2">
        <v>5</v>
      </c>
      <c r="L24" s="2">
        <f t="shared" si="0"/>
        <v>0.1470681170528344</v>
      </c>
      <c r="M24" s="2">
        <f t="shared" si="1"/>
        <v>0.61964608233530294</v>
      </c>
    </row>
    <row r="25" spans="1:13">
      <c r="K25" s="2">
        <v>6</v>
      </c>
      <c r="L25" s="2">
        <f t="shared" si="0"/>
        <v>0.11534066510978461</v>
      </c>
      <c r="M25" s="2">
        <f t="shared" si="1"/>
        <v>0.75141749098028521</v>
      </c>
    </row>
    <row r="26" spans="1:13">
      <c r="K26" s="2">
        <v>7</v>
      </c>
      <c r="L26" s="2">
        <f t="shared" si="0"/>
        <v>8.1400476259587282E-2</v>
      </c>
      <c r="M26" s="2">
        <f t="shared" si="1"/>
        <v>0.84962755128348633</v>
      </c>
    </row>
    <row r="27" spans="1:13">
      <c r="A27" s="2" t="s">
        <v>44</v>
      </c>
      <c r="B27" s="2">
        <v>3.5960000000000001</v>
      </c>
      <c r="K27" s="2">
        <v>8</v>
      </c>
      <c r="L27" s="2">
        <f t="shared" si="0"/>
        <v>5.2087274006436021E-2</v>
      </c>
      <c r="M27" s="2">
        <f t="shared" si="1"/>
        <v>0.91580602612144879</v>
      </c>
    </row>
    <row r="28" spans="1:13" ht="18">
      <c r="A28" s="2" t="s">
        <v>46</v>
      </c>
      <c r="B28" s="2">
        <f>SQRT(PI()/2)*$B$27</f>
        <v>4.5069176377865388</v>
      </c>
      <c r="K28" s="2">
        <v>9</v>
      </c>
      <c r="L28" s="2">
        <f t="shared" si="0"/>
        <v>3.0367701331670938E-2</v>
      </c>
      <c r="M28" s="2">
        <f t="shared" si="1"/>
        <v>0.95636763273963066</v>
      </c>
    </row>
    <row r="29" spans="1:13" ht="18.75">
      <c r="A29" s="8" t="s">
        <v>45</v>
      </c>
      <c r="B29" s="2">
        <f>(2-PI()/2)*$B$27^2</f>
        <v>5.550125406208605</v>
      </c>
      <c r="K29" s="2">
        <v>10</v>
      </c>
      <c r="L29" s="2">
        <f t="shared" si="0"/>
        <v>1.6184981575646556E-2</v>
      </c>
      <c r="M29" s="2">
        <f t="shared" si="1"/>
        <v>0.97907085072892941</v>
      </c>
    </row>
    <row r="30" spans="1:13" ht="18">
      <c r="A30" s="8" t="s">
        <v>47</v>
      </c>
      <c r="B30" s="2">
        <f>SQRT($B$29)</f>
        <v>2.355870413713073</v>
      </c>
    </row>
    <row r="33" spans="1:3">
      <c r="A33" s="2" t="s">
        <v>3</v>
      </c>
      <c r="B33" s="2" t="s">
        <v>29</v>
      </c>
      <c r="C33" s="2" t="s">
        <v>20</v>
      </c>
    </row>
    <row r="34" spans="1:3">
      <c r="A34" s="2">
        <v>1</v>
      </c>
      <c r="B34" s="13">
        <f ca="1">RAND()</f>
        <v>0.8243713836688733</v>
      </c>
      <c r="C34" s="2">
        <f ca="1">$B$27*SQRT(2*LN(1/(1-B34)))</f>
        <v>6.7070627934770748</v>
      </c>
    </row>
    <row r="35" spans="1:3">
      <c r="A35" s="2">
        <v>2</v>
      </c>
      <c r="B35" s="2">
        <f t="shared" ref="B35:B53" ca="1" si="2">RAND()</f>
        <v>0.34811210524598657</v>
      </c>
      <c r="C35" s="2">
        <f t="shared" ref="C35:C53" ca="1" si="3">$B$27*SQRT(2*LN(1/(1-B35)))</f>
        <v>3.3265727887618328</v>
      </c>
    </row>
    <row r="36" spans="1:3">
      <c r="A36" s="2">
        <v>3</v>
      </c>
      <c r="B36" s="2">
        <f t="shared" ca="1" si="2"/>
        <v>4.625979907713873E-2</v>
      </c>
      <c r="C36" s="2">
        <f t="shared" ca="1" si="3"/>
        <v>1.106773450814075</v>
      </c>
    </row>
    <row r="37" spans="1:3">
      <c r="A37" s="2">
        <v>4</v>
      </c>
      <c r="B37" s="2">
        <f t="shared" ca="1" si="2"/>
        <v>4.9845363164499723E-2</v>
      </c>
      <c r="C37" s="2">
        <f t="shared" ca="1" si="3"/>
        <v>1.1499390885750509</v>
      </c>
    </row>
    <row r="38" spans="1:3">
      <c r="A38" s="2">
        <v>5</v>
      </c>
      <c r="B38" s="2">
        <f t="shared" ca="1" si="2"/>
        <v>5.4822627379543576E-2</v>
      </c>
      <c r="C38" s="2">
        <f t="shared" ca="1" si="3"/>
        <v>1.2075566453706392</v>
      </c>
    </row>
    <row r="39" spans="1:3">
      <c r="A39" s="2">
        <v>6</v>
      </c>
      <c r="B39" s="2">
        <f t="shared" ca="1" si="2"/>
        <v>4.3229407294036015E-2</v>
      </c>
      <c r="C39" s="2">
        <f t="shared" ca="1" si="3"/>
        <v>1.0690664430361985</v>
      </c>
    </row>
    <row r="40" spans="1:3">
      <c r="A40" s="2">
        <v>7</v>
      </c>
      <c r="B40" s="2">
        <f t="shared" ca="1" si="2"/>
        <v>0.32440644511476524</v>
      </c>
      <c r="C40" s="2">
        <f t="shared" ca="1" si="3"/>
        <v>3.1846986223891403</v>
      </c>
    </row>
    <row r="41" spans="1:3">
      <c r="A41" s="2">
        <v>8</v>
      </c>
      <c r="B41" s="2">
        <f t="shared" ca="1" si="2"/>
        <v>0.18255309684521492</v>
      </c>
      <c r="C41" s="2">
        <f t="shared" ca="1" si="3"/>
        <v>2.2832155075530407</v>
      </c>
    </row>
    <row r="42" spans="1:3">
      <c r="A42" s="2">
        <v>9</v>
      </c>
      <c r="B42" s="2">
        <f t="shared" ca="1" si="2"/>
        <v>0.86396545544557957</v>
      </c>
      <c r="C42" s="2">
        <f t="shared" ca="1" si="3"/>
        <v>7.1827278887966139</v>
      </c>
    </row>
    <row r="43" spans="1:3">
      <c r="A43" s="2">
        <v>10</v>
      </c>
      <c r="B43" s="2">
        <f t="shared" ca="1" si="2"/>
        <v>0.78427346966702594</v>
      </c>
      <c r="C43" s="2">
        <f t="shared" ca="1" si="3"/>
        <v>6.2981221880808702</v>
      </c>
    </row>
    <row r="44" spans="1:3">
      <c r="A44" s="2">
        <v>11</v>
      </c>
      <c r="B44" s="2">
        <f t="shared" ca="1" si="2"/>
        <v>0.9522260157717366</v>
      </c>
      <c r="C44" s="2">
        <f t="shared" ca="1" si="3"/>
        <v>8.8687509452274025</v>
      </c>
    </row>
    <row r="45" spans="1:3">
      <c r="A45" s="2">
        <v>12</v>
      </c>
      <c r="B45" s="2">
        <f t="shared" ca="1" si="2"/>
        <v>0.30789958775419102</v>
      </c>
      <c r="C45" s="2">
        <f t="shared" ca="1" si="3"/>
        <v>3.0851258660754959</v>
      </c>
    </row>
    <row r="46" spans="1:3">
      <c r="A46" s="2">
        <v>13</v>
      </c>
      <c r="B46" s="2">
        <f t="shared" ca="1" si="2"/>
        <v>0.68266930923555691</v>
      </c>
      <c r="C46" s="2">
        <f t="shared" ca="1" si="3"/>
        <v>5.4484108071801733</v>
      </c>
    </row>
    <row r="47" spans="1:3">
      <c r="A47" s="2">
        <v>14</v>
      </c>
      <c r="B47" s="2">
        <f t="shared" ca="1" si="2"/>
        <v>0.41345415873883806</v>
      </c>
      <c r="C47" s="2">
        <f t="shared" ca="1" si="3"/>
        <v>3.7145285896364069</v>
      </c>
    </row>
    <row r="48" spans="1:3">
      <c r="A48" s="2">
        <v>15</v>
      </c>
      <c r="B48" s="2">
        <f t="shared" ca="1" si="2"/>
        <v>0.7795397360539944</v>
      </c>
      <c r="C48" s="2">
        <f t="shared" ca="1" si="3"/>
        <v>6.2533970785303836</v>
      </c>
    </row>
    <row r="49" spans="1:11">
      <c r="A49" s="2">
        <v>16</v>
      </c>
      <c r="B49" s="2">
        <f t="shared" ca="1" si="2"/>
        <v>0.42507116224753205</v>
      </c>
      <c r="C49" s="2">
        <f t="shared" ca="1" si="3"/>
        <v>3.783528648782096</v>
      </c>
    </row>
    <row r="50" spans="1:11">
      <c r="A50" s="2">
        <v>17</v>
      </c>
      <c r="B50" s="2">
        <f t="shared" ca="1" si="2"/>
        <v>0.22264467319382764</v>
      </c>
      <c r="C50" s="2">
        <f t="shared" ca="1" si="3"/>
        <v>2.552185992545315</v>
      </c>
    </row>
    <row r="51" spans="1:11">
      <c r="A51" s="2">
        <v>18</v>
      </c>
      <c r="B51" s="2">
        <f t="shared" ca="1" si="2"/>
        <v>0.57104700202784731</v>
      </c>
      <c r="C51" s="2">
        <f t="shared" ca="1" si="3"/>
        <v>4.6786929242462376</v>
      </c>
    </row>
    <row r="52" spans="1:11">
      <c r="A52" s="2">
        <v>19</v>
      </c>
      <c r="B52" s="2">
        <f t="shared" ca="1" si="2"/>
        <v>0.57701753293668312</v>
      </c>
      <c r="C52" s="2">
        <f t="shared" ca="1" si="3"/>
        <v>4.717273726506984</v>
      </c>
    </row>
    <row r="53" spans="1:11">
      <c r="A53" s="2">
        <v>20</v>
      </c>
      <c r="B53" s="2">
        <f t="shared" ca="1" si="2"/>
        <v>0.2384259355289009</v>
      </c>
      <c r="C53" s="2">
        <f t="shared" ca="1" si="3"/>
        <v>2.6540714010535011</v>
      </c>
    </row>
    <row r="54" spans="1:11" ht="18">
      <c r="B54" s="18" t="s">
        <v>11</v>
      </c>
      <c r="C54" s="18">
        <f ca="1">AVERAGE(C34:C53)</f>
        <v>3.9635850698319275</v>
      </c>
    </row>
    <row r="55" spans="1:11" ht="18.75">
      <c r="B55" s="18" t="s">
        <v>12</v>
      </c>
      <c r="C55" s="18" t="e">
        <f ca="1">_xlfn.VAR.S(C34:C53)</f>
        <v>#NAME?</v>
      </c>
    </row>
    <row r="58" spans="1:11">
      <c r="A58" s="2">
        <v>1</v>
      </c>
      <c r="B58" s="28">
        <f ca="1">RAND()</f>
        <v>0.5747631191608078</v>
      </c>
      <c r="C58" s="28">
        <f ca="1">$B$27*SQRT(2*LN(1/(1-B58)))</f>
        <v>4.7026796344093773</v>
      </c>
      <c r="F58" s="16" t="s">
        <v>76</v>
      </c>
      <c r="G58" s="29">
        <f ca="1">MAX(C58:C257)</f>
        <v>12.127779374252361</v>
      </c>
      <c r="I58" s="31">
        <v>0</v>
      </c>
      <c r="K58" s="1">
        <f t="array" aca="1" ref="K58:K75" ca="1">FREQUENCY(C58:C257,I58:I74)</f>
        <v>0</v>
      </c>
    </row>
    <row r="59" spans="1:11">
      <c r="A59" s="2">
        <v>2</v>
      </c>
      <c r="B59" s="28">
        <f ca="1">RAND()</f>
        <v>0.38776912254906826</v>
      </c>
      <c r="C59" s="29">
        <f ca="1">$B$27*SQRT(2*LN(1/(1-B59)))</f>
        <v>3.5622035420498461</v>
      </c>
      <c r="F59" s="16" t="s">
        <v>77</v>
      </c>
      <c r="G59" s="29">
        <f ca="1">MIN(C58:C257)</f>
        <v>0.20013752592216902</v>
      </c>
      <c r="I59" s="32">
        <f ca="1">I58+$G$61</f>
        <v>0.85197441773787086</v>
      </c>
      <c r="K59" s="1">
        <f ca="1"/>
        <v>8</v>
      </c>
    </row>
    <row r="60" spans="1:11">
      <c r="A60" s="2">
        <v>3</v>
      </c>
      <c r="B60" s="28">
        <f t="shared" ref="B60:B123" ca="1" si="4">RAND()</f>
        <v>0.14352979435906388</v>
      </c>
      <c r="C60" s="29">
        <f t="shared" ref="C60:C123" ca="1" si="5">$B$27*SQRT(2*LN(1/(1-B60)))</f>
        <v>2.0017530434529478</v>
      </c>
      <c r="F60" s="16" t="s">
        <v>78</v>
      </c>
      <c r="G60" s="1">
        <f>INT(SQRT(200)+1)</f>
        <v>15</v>
      </c>
      <c r="I60" s="32">
        <f t="shared" ref="I60:I75" ca="1" si="6">I59+$G$61</f>
        <v>1.7039488354757417</v>
      </c>
      <c r="K60" s="1">
        <f ca="1"/>
        <v>12</v>
      </c>
    </row>
    <row r="61" spans="1:11">
      <c r="A61" s="2">
        <v>4</v>
      </c>
      <c r="B61" s="28">
        <f t="shared" ca="1" si="4"/>
        <v>0.32742933558354981</v>
      </c>
      <c r="C61" s="29">
        <f t="shared" ca="1" si="5"/>
        <v>3.2028556642877293</v>
      </c>
      <c r="F61" s="16" t="s">
        <v>79</v>
      </c>
      <c r="G61" s="29">
        <f ca="1">(G58-G59)/(G60-1)</f>
        <v>0.85197441773787086</v>
      </c>
      <c r="I61" s="32">
        <f t="shared" ca="1" si="6"/>
        <v>2.5559232532136127</v>
      </c>
      <c r="K61" s="1">
        <f ca="1"/>
        <v>28</v>
      </c>
    </row>
    <row r="62" spans="1:11">
      <c r="A62" s="2">
        <v>5</v>
      </c>
      <c r="B62" s="28">
        <f t="shared" ca="1" si="4"/>
        <v>0.24694839744210295</v>
      </c>
      <c r="C62" s="29">
        <f t="shared" ca="1" si="5"/>
        <v>2.708346799121836</v>
      </c>
      <c r="I62" s="32">
        <f t="shared" ca="1" si="6"/>
        <v>3.4078976709514834</v>
      </c>
      <c r="K62" s="1">
        <f ca="1"/>
        <v>35</v>
      </c>
    </row>
    <row r="63" spans="1:11">
      <c r="A63" s="2">
        <v>6</v>
      </c>
      <c r="B63" s="28">
        <f t="shared" ca="1" si="4"/>
        <v>0.53470725137672748</v>
      </c>
      <c r="C63" s="29">
        <f t="shared" ca="1" si="5"/>
        <v>4.448263641365088</v>
      </c>
      <c r="I63" s="32">
        <f t="shared" ca="1" si="6"/>
        <v>4.2598720886893542</v>
      </c>
      <c r="K63" s="1">
        <f ca="1"/>
        <v>16</v>
      </c>
    </row>
    <row r="64" spans="1:11">
      <c r="A64" s="2">
        <v>7</v>
      </c>
      <c r="B64" s="28">
        <f t="shared" ca="1" si="4"/>
        <v>6.9121894268779016E-2</v>
      </c>
      <c r="C64" s="29">
        <f t="shared" ca="1" si="5"/>
        <v>1.3610462258537452</v>
      </c>
      <c r="I64" s="32">
        <f t="shared" ca="1" si="6"/>
        <v>5.1118465064272254</v>
      </c>
      <c r="K64" s="1">
        <f ca="1"/>
        <v>27</v>
      </c>
    </row>
    <row r="65" spans="1:11">
      <c r="A65" s="2">
        <v>8</v>
      </c>
      <c r="B65" s="28">
        <f t="shared" ca="1" si="4"/>
        <v>0.20969241434152153</v>
      </c>
      <c r="C65" s="29">
        <f t="shared" ca="1" si="5"/>
        <v>2.4670397789634007</v>
      </c>
      <c r="I65" s="32">
        <f t="shared" ca="1" si="6"/>
        <v>5.9638209241650966</v>
      </c>
      <c r="K65" s="1">
        <f ca="1"/>
        <v>23</v>
      </c>
    </row>
    <row r="66" spans="1:11">
      <c r="A66" s="2">
        <v>9</v>
      </c>
      <c r="B66" s="28">
        <f t="shared" ca="1" si="4"/>
        <v>0.76334615839025455</v>
      </c>
      <c r="C66" s="29">
        <f t="shared" ca="1" si="5"/>
        <v>6.1050650667184865</v>
      </c>
      <c r="I66" s="32">
        <f t="shared" ca="1" si="6"/>
        <v>6.8157953419029678</v>
      </c>
      <c r="K66" s="1">
        <f ca="1"/>
        <v>19</v>
      </c>
    </row>
    <row r="67" spans="1:11">
      <c r="A67" s="2">
        <v>10</v>
      </c>
      <c r="B67" s="28">
        <f t="shared" ca="1" si="4"/>
        <v>0.88700204237727376</v>
      </c>
      <c r="C67" s="29">
        <f t="shared" ca="1" si="5"/>
        <v>7.5093323685635562</v>
      </c>
      <c r="I67" s="32">
        <f ca="1">I66+$G$61</f>
        <v>7.667769759640839</v>
      </c>
      <c r="K67" s="1">
        <f ca="1"/>
        <v>15</v>
      </c>
    </row>
    <row r="68" spans="1:11">
      <c r="A68" s="2">
        <v>11</v>
      </c>
      <c r="B68" s="28">
        <f t="shared" ca="1" si="4"/>
        <v>0.32887933539480207</v>
      </c>
      <c r="C68" s="29">
        <f t="shared" ca="1" si="5"/>
        <v>3.2115575029453014</v>
      </c>
      <c r="I68" s="32">
        <f t="shared" ca="1" si="6"/>
        <v>8.5197441773787101</v>
      </c>
      <c r="K68" s="1">
        <f ca="1"/>
        <v>8</v>
      </c>
    </row>
    <row r="69" spans="1:11">
      <c r="A69" s="2">
        <v>12</v>
      </c>
      <c r="B69" s="28">
        <f t="shared" ca="1" si="4"/>
        <v>0.39066477381717757</v>
      </c>
      <c r="C69" s="29">
        <f t="shared" ca="1" si="5"/>
        <v>3.5793721629290651</v>
      </c>
      <c r="I69" s="32">
        <f t="shared" ca="1" si="6"/>
        <v>9.3717185951165813</v>
      </c>
      <c r="K69" s="1">
        <f ca="1"/>
        <v>1</v>
      </c>
    </row>
    <row r="70" spans="1:11">
      <c r="A70" s="2">
        <v>13</v>
      </c>
      <c r="B70" s="28">
        <f t="shared" ca="1" si="4"/>
        <v>0.25065249103895226</v>
      </c>
      <c r="C70" s="29">
        <f t="shared" ca="1" si="5"/>
        <v>2.7317883952250277</v>
      </c>
      <c r="I70" s="32">
        <f t="shared" ca="1" si="6"/>
        <v>10.223693012854453</v>
      </c>
      <c r="K70" s="1">
        <f ca="1"/>
        <v>3</v>
      </c>
    </row>
    <row r="71" spans="1:11">
      <c r="A71" s="2">
        <v>14</v>
      </c>
      <c r="B71" s="28">
        <f t="shared" ca="1" si="4"/>
        <v>0.55472092552107277</v>
      </c>
      <c r="C71" s="29">
        <f t="shared" ca="1" si="5"/>
        <v>4.5742874422003492</v>
      </c>
      <c r="I71" s="32">
        <f ca="1">I70+$G$61</f>
        <v>11.075667430592324</v>
      </c>
      <c r="K71" s="1">
        <f ca="1"/>
        <v>2</v>
      </c>
    </row>
    <row r="72" spans="1:11">
      <c r="A72" s="2">
        <v>15</v>
      </c>
      <c r="B72" s="28">
        <f t="shared" ca="1" si="4"/>
        <v>0.92029984786821095</v>
      </c>
      <c r="C72" s="29">
        <f t="shared" ca="1" si="5"/>
        <v>8.088176702365784</v>
      </c>
      <c r="I72" s="32">
        <f t="shared" ca="1" si="6"/>
        <v>11.927641848330195</v>
      </c>
      <c r="K72" s="1">
        <f ca="1"/>
        <v>2</v>
      </c>
    </row>
    <row r="73" spans="1:11">
      <c r="A73" s="2">
        <v>16</v>
      </c>
      <c r="B73" s="28">
        <f t="shared" ca="1" si="4"/>
        <v>0.63960327640528569</v>
      </c>
      <c r="C73" s="29">
        <f t="shared" ca="1" si="5"/>
        <v>5.137499484299699</v>
      </c>
      <c r="I73" s="32">
        <f ca="1">I72+$G$61</f>
        <v>12.779616266068066</v>
      </c>
      <c r="K73" s="1">
        <f ca="1"/>
        <v>1</v>
      </c>
    </row>
    <row r="74" spans="1:11">
      <c r="A74" s="2">
        <v>17</v>
      </c>
      <c r="B74" s="28">
        <f t="shared" ca="1" si="4"/>
        <v>0.9702293948684666</v>
      </c>
      <c r="C74" s="29">
        <f t="shared" ca="1" si="5"/>
        <v>9.5334480696524331</v>
      </c>
      <c r="I74" s="32">
        <f t="shared" ca="1" si="6"/>
        <v>13.631590683805937</v>
      </c>
      <c r="K74" s="1">
        <f ca="1"/>
        <v>0</v>
      </c>
    </row>
    <row r="75" spans="1:11">
      <c r="A75" s="2">
        <v>18</v>
      </c>
      <c r="B75" s="28">
        <f t="shared" ca="1" si="4"/>
        <v>0.34006606667223238</v>
      </c>
      <c r="C75" s="29">
        <f t="shared" ca="1" si="5"/>
        <v>3.2785406661768821</v>
      </c>
      <c r="I75" s="30">
        <f t="shared" ca="1" si="6"/>
        <v>14.483565101543808</v>
      </c>
      <c r="K75" s="1">
        <f ca="1"/>
        <v>0</v>
      </c>
    </row>
    <row r="76" spans="1:11">
      <c r="A76" s="2">
        <v>19</v>
      </c>
      <c r="B76" s="28">
        <f t="shared" ca="1" si="4"/>
        <v>0.46078786879899436</v>
      </c>
      <c r="C76" s="29">
        <f t="shared" ca="1" si="5"/>
        <v>3.9967278358359111</v>
      </c>
    </row>
    <row r="77" spans="1:11">
      <c r="A77" s="2">
        <v>20</v>
      </c>
      <c r="B77" s="28">
        <f t="shared" ca="1" si="4"/>
        <v>0.84736060393981116</v>
      </c>
      <c r="C77" s="29">
        <f t="shared" ca="1" si="5"/>
        <v>6.9723037309421807</v>
      </c>
    </row>
    <row r="78" spans="1:11">
      <c r="A78" s="2">
        <v>21</v>
      </c>
      <c r="B78" s="28">
        <f t="shared" ca="1" si="4"/>
        <v>7.3134342897630766E-2</v>
      </c>
      <c r="C78" s="29">
        <f t="shared" ca="1" si="5"/>
        <v>1.4014867003924609</v>
      </c>
    </row>
    <row r="79" spans="1:11">
      <c r="A79" s="2">
        <v>22</v>
      </c>
      <c r="B79" s="28">
        <f t="shared" ca="1" si="4"/>
        <v>8.2012551841048165E-2</v>
      </c>
      <c r="C79" s="29">
        <f t="shared" ca="1" si="5"/>
        <v>1.4876453508914573</v>
      </c>
    </row>
    <row r="80" spans="1:11">
      <c r="A80" s="2">
        <v>23</v>
      </c>
      <c r="B80" s="28">
        <f t="shared" ca="1" si="4"/>
        <v>0.88541095316217011</v>
      </c>
      <c r="C80" s="29">
        <f t="shared" ca="1" si="5"/>
        <v>7.4852155437185592</v>
      </c>
    </row>
    <row r="81" spans="1:10">
      <c r="A81" s="2">
        <v>24</v>
      </c>
      <c r="B81" s="28">
        <f t="shared" ca="1" si="4"/>
        <v>0.4221062860988436</v>
      </c>
      <c r="C81" s="29">
        <f t="shared" ca="1" si="5"/>
        <v>3.7659076759622994</v>
      </c>
      <c r="H81" s="35" t="s">
        <v>80</v>
      </c>
      <c r="I81" s="35" t="s">
        <v>82</v>
      </c>
      <c r="J81" s="35" t="s">
        <v>83</v>
      </c>
    </row>
    <row r="82" spans="1:10">
      <c r="A82" s="2">
        <v>25</v>
      </c>
      <c r="B82" s="28">
        <f t="shared" ca="1" si="4"/>
        <v>0.29877703996199423</v>
      </c>
      <c r="C82" s="29">
        <f t="shared" ca="1" si="5"/>
        <v>3.0297420716923291</v>
      </c>
      <c r="H82" s="36">
        <v>0</v>
      </c>
      <c r="I82" s="37">
        <v>0</v>
      </c>
      <c r="J82" s="38">
        <v>0</v>
      </c>
    </row>
    <row r="83" spans="1:10">
      <c r="A83" s="2">
        <v>26</v>
      </c>
      <c r="B83" s="28">
        <f t="shared" ca="1" si="4"/>
        <v>0.14526821307374949</v>
      </c>
      <c r="C83" s="29">
        <f t="shared" ca="1" si="5"/>
        <v>2.0148356793192082</v>
      </c>
      <c r="H83" s="36">
        <v>0.34257756122213751</v>
      </c>
      <c r="I83" s="37">
        <v>3</v>
      </c>
      <c r="J83" s="38">
        <v>1.4999999999999999E-2</v>
      </c>
    </row>
    <row r="84" spans="1:10">
      <c r="A84" s="2">
        <v>27</v>
      </c>
      <c r="B84" s="28">
        <f t="shared" ca="1" si="4"/>
        <v>0.28070308195651705</v>
      </c>
      <c r="C84" s="29">
        <f t="shared" ca="1" si="5"/>
        <v>2.9191062275302366</v>
      </c>
      <c r="H84" s="36">
        <v>0.67007597431832511</v>
      </c>
      <c r="I84" s="37">
        <v>13</v>
      </c>
      <c r="J84" s="38">
        <v>0.08</v>
      </c>
    </row>
    <row r="85" spans="1:10">
      <c r="A85" s="2">
        <v>28</v>
      </c>
      <c r="B85" s="28">
        <f t="shared" ca="1" si="4"/>
        <v>0.30660456891980736</v>
      </c>
      <c r="C85" s="29">
        <f t="shared" ca="1" si="5"/>
        <v>3.0772803770971731</v>
      </c>
      <c r="H85" s="36">
        <v>1.1286109797984423</v>
      </c>
      <c r="I85" s="37">
        <v>33</v>
      </c>
      <c r="J85" s="38">
        <v>0.245</v>
      </c>
    </row>
    <row r="86" spans="1:10">
      <c r="A86" s="2">
        <v>29</v>
      </c>
      <c r="B86" s="28">
        <f t="shared" ca="1" si="4"/>
        <v>0.87463192773382392</v>
      </c>
      <c r="C86" s="29">
        <f t="shared" ca="1" si="5"/>
        <v>7.3282585529609925</v>
      </c>
      <c r="H86" s="36">
        <v>1.6645282390331213</v>
      </c>
      <c r="I86" s="37">
        <v>51</v>
      </c>
      <c r="J86" s="38">
        <v>0.5</v>
      </c>
    </row>
    <row r="87" spans="1:10">
      <c r="A87" s="2">
        <v>30</v>
      </c>
      <c r="B87" s="28">
        <f t="shared" ca="1" si="4"/>
        <v>0.88642951938039882</v>
      </c>
      <c r="C87" s="29">
        <f t="shared" ca="1" si="5"/>
        <v>7.5006244498993739</v>
      </c>
      <c r="H87" s="36">
        <v>1.932989456797747</v>
      </c>
      <c r="I87" s="37">
        <v>13</v>
      </c>
      <c r="J87" s="38">
        <v>0.56499999999999995</v>
      </c>
    </row>
    <row r="88" spans="1:10">
      <c r="A88" s="2">
        <v>31</v>
      </c>
      <c r="B88" s="28">
        <f t="shared" ca="1" si="4"/>
        <v>0.73660495167425655</v>
      </c>
      <c r="C88" s="29">
        <f t="shared" ca="1" si="5"/>
        <v>5.8739320734315914</v>
      </c>
      <c r="H88" s="36">
        <v>2.453506625242833</v>
      </c>
      <c r="I88" s="37">
        <v>37</v>
      </c>
      <c r="J88" s="38">
        <v>0.75</v>
      </c>
    </row>
    <row r="89" spans="1:10">
      <c r="A89" s="2">
        <v>32</v>
      </c>
      <c r="B89" s="28">
        <f t="shared" ca="1" si="4"/>
        <v>0.83624103556515017</v>
      </c>
      <c r="C89" s="29">
        <f t="shared" ca="1" si="5"/>
        <v>6.8406462563531507</v>
      </c>
      <c r="H89" s="36">
        <v>2.7603437130083774</v>
      </c>
      <c r="I89" s="37">
        <v>15</v>
      </c>
      <c r="J89" s="38">
        <v>0.82499999999999996</v>
      </c>
    </row>
    <row r="90" spans="1:10">
      <c r="A90" s="2">
        <v>33</v>
      </c>
      <c r="B90" s="28">
        <f t="shared" ca="1" si="4"/>
        <v>0.16343115589172008</v>
      </c>
      <c r="C90" s="29">
        <f t="shared" ca="1" si="5"/>
        <v>2.1482689502748609</v>
      </c>
      <c r="H90" s="36">
        <v>2.8723277680142516</v>
      </c>
      <c r="I90" s="37">
        <v>1</v>
      </c>
      <c r="J90" s="38">
        <v>0.83</v>
      </c>
    </row>
    <row r="91" spans="1:10">
      <c r="A91" s="2">
        <v>34</v>
      </c>
      <c r="B91" s="28">
        <f t="shared" ca="1" si="4"/>
        <v>0.42499614098575211</v>
      </c>
      <c r="C91" s="29">
        <f t="shared" ca="1" si="5"/>
        <v>3.78308267443987</v>
      </c>
      <c r="H91" s="36">
        <v>2.9119208755044292</v>
      </c>
      <c r="I91" s="37">
        <v>2</v>
      </c>
      <c r="J91" s="38">
        <v>0.84</v>
      </c>
    </row>
    <row r="92" spans="1:10">
      <c r="A92" s="2">
        <v>35</v>
      </c>
      <c r="B92" s="28">
        <f t="shared" ca="1" si="4"/>
        <v>5.1508496725252151E-3</v>
      </c>
      <c r="C92" s="29">
        <f t="shared" ca="1" si="5"/>
        <v>0.36545555602534152</v>
      </c>
      <c r="H92" s="36">
        <v>3.1878080359580445</v>
      </c>
      <c r="I92" s="37">
        <v>16</v>
      </c>
      <c r="J92" s="38">
        <v>0.92</v>
      </c>
    </row>
    <row r="93" spans="1:10">
      <c r="A93" s="2">
        <v>36</v>
      </c>
      <c r="B93" s="28">
        <f t="shared" ca="1" si="4"/>
        <v>1.8675725487051764E-3</v>
      </c>
      <c r="C93" s="29">
        <f t="shared" ca="1" si="5"/>
        <v>0.2198752512810872</v>
      </c>
      <c r="H93" s="36">
        <v>3.6795048331552835</v>
      </c>
      <c r="I93" s="37">
        <v>10</v>
      </c>
      <c r="J93" s="38">
        <v>0.97</v>
      </c>
    </row>
    <row r="94" spans="1:10">
      <c r="A94" s="2">
        <v>37</v>
      </c>
      <c r="B94" s="28">
        <f t="shared" ca="1" si="4"/>
        <v>0.97882687267714097</v>
      </c>
      <c r="C94" s="29">
        <f t="shared" ca="1" si="5"/>
        <v>9.9850015903700449</v>
      </c>
      <c r="H94" s="36">
        <v>4.3949748353886333</v>
      </c>
      <c r="I94" s="37">
        <v>5</v>
      </c>
      <c r="J94" s="38">
        <v>0.995</v>
      </c>
    </row>
    <row r="95" spans="1:10">
      <c r="A95" s="2">
        <v>38</v>
      </c>
      <c r="B95" s="28">
        <f t="shared" ca="1" si="4"/>
        <v>0.86566616156780807</v>
      </c>
      <c r="C95" s="29">
        <f t="shared" ca="1" si="5"/>
        <v>7.205341812577303</v>
      </c>
      <c r="H95" s="36">
        <v>4.4251009281585105</v>
      </c>
      <c r="I95" s="37">
        <v>0</v>
      </c>
      <c r="J95" s="38">
        <v>0.995</v>
      </c>
    </row>
    <row r="96" spans="1:10">
      <c r="A96" s="2">
        <v>39</v>
      </c>
      <c r="B96" s="28">
        <f t="shared" ca="1" si="4"/>
        <v>0.2000839801037444</v>
      </c>
      <c r="C96" s="29">
        <f t="shared" ca="1" si="5"/>
        <v>2.4028628709862767</v>
      </c>
      <c r="H96" s="36">
        <v>5.1051458861410426</v>
      </c>
      <c r="I96" s="37">
        <v>1</v>
      </c>
      <c r="J96" s="38">
        <v>1</v>
      </c>
    </row>
    <row r="97" spans="1:10">
      <c r="A97" s="2">
        <v>40</v>
      </c>
      <c r="B97" s="28">
        <f t="shared" ca="1" si="4"/>
        <v>0.56860432422909302</v>
      </c>
      <c r="C97" s="29">
        <f t="shared" ca="1" si="5"/>
        <v>4.6629723678344117</v>
      </c>
      <c r="H97" s="36">
        <v>5.2353965765990447</v>
      </c>
      <c r="I97" s="37">
        <v>0</v>
      </c>
      <c r="J97" s="38">
        <v>1</v>
      </c>
    </row>
    <row r="98" spans="1:10">
      <c r="A98" s="2">
        <v>41</v>
      </c>
      <c r="B98" s="28">
        <f t="shared" ca="1" si="4"/>
        <v>0.78510109422489194</v>
      </c>
      <c r="C98" s="29">
        <f t="shared" ca="1" si="5"/>
        <v>6.3060093481553698</v>
      </c>
      <c r="H98" s="36">
        <v>5.7579985271351246</v>
      </c>
      <c r="I98" s="37">
        <v>0</v>
      </c>
      <c r="J98" s="38">
        <v>1</v>
      </c>
    </row>
    <row r="99" spans="1:10" ht="15.75" thickBot="1">
      <c r="A99" s="2">
        <v>42</v>
      </c>
      <c r="B99" s="28">
        <f t="shared" ca="1" si="4"/>
        <v>0.59356607059362965</v>
      </c>
      <c r="C99" s="29">
        <f t="shared" ca="1" si="5"/>
        <v>4.8254351334360361</v>
      </c>
      <c r="H99" s="33" t="s">
        <v>81</v>
      </c>
      <c r="I99" s="33">
        <v>0</v>
      </c>
      <c r="J99" s="34">
        <v>1</v>
      </c>
    </row>
    <row r="100" spans="1:10">
      <c r="A100" s="2">
        <v>43</v>
      </c>
      <c r="B100" s="28">
        <f t="shared" ca="1" si="4"/>
        <v>0.69006887868301114</v>
      </c>
      <c r="C100" s="29">
        <f t="shared" ca="1" si="5"/>
        <v>5.5041245637089684</v>
      </c>
    </row>
    <row r="101" spans="1:10">
      <c r="A101" s="2">
        <v>44</v>
      </c>
      <c r="B101" s="28">
        <f t="shared" ca="1" si="4"/>
        <v>9.3348347914209207E-2</v>
      </c>
      <c r="C101" s="29">
        <f t="shared" ca="1" si="5"/>
        <v>1.5919924431754238</v>
      </c>
    </row>
    <row r="102" spans="1:10">
      <c r="A102" s="2">
        <v>45</v>
      </c>
      <c r="B102" s="28">
        <f t="shared" ca="1" si="4"/>
        <v>0.24785027773680302</v>
      </c>
      <c r="C102" s="29">
        <f t="shared" ca="1" si="5"/>
        <v>2.7140623938609392</v>
      </c>
    </row>
    <row r="103" spans="1:10">
      <c r="A103" s="2">
        <v>46</v>
      </c>
      <c r="B103" s="28">
        <f t="shared" ca="1" si="4"/>
        <v>0.25682887191073811</v>
      </c>
      <c r="C103" s="29">
        <f t="shared" ca="1" si="5"/>
        <v>2.7706891354316121</v>
      </c>
      <c r="H103" s="35" t="s">
        <v>84</v>
      </c>
      <c r="I103" s="35"/>
    </row>
    <row r="104" spans="1:10">
      <c r="A104" s="2">
        <v>47</v>
      </c>
      <c r="B104" s="28">
        <f t="shared" ca="1" si="4"/>
        <v>0.90851238777710264</v>
      </c>
      <c r="C104" s="29">
        <f t="shared" ca="1" si="5"/>
        <v>7.8645624959150977</v>
      </c>
      <c r="H104" s="37"/>
      <c r="I104" s="37"/>
    </row>
    <row r="105" spans="1:10">
      <c r="A105" s="2">
        <v>48</v>
      </c>
      <c r="B105" s="28">
        <f t="shared" ca="1" si="4"/>
        <v>0.93856417229750377</v>
      </c>
      <c r="C105" s="29">
        <f t="shared" ca="1" si="5"/>
        <v>8.4941175310711685</v>
      </c>
      <c r="H105" s="11" t="s">
        <v>85</v>
      </c>
      <c r="I105" s="11">
        <v>1.9155281215869271</v>
      </c>
    </row>
    <row r="106" spans="1:10" ht="30">
      <c r="A106" s="2">
        <v>49</v>
      </c>
      <c r="B106" s="28">
        <f t="shared" ca="1" si="4"/>
        <v>0.35256224697986771</v>
      </c>
      <c r="C106" s="29">
        <f t="shared" ca="1" si="5"/>
        <v>3.3530945312845732</v>
      </c>
      <c r="H106" s="37" t="s">
        <v>86</v>
      </c>
      <c r="I106" s="37">
        <v>6.816880507897595E-2</v>
      </c>
    </row>
    <row r="107" spans="1:10">
      <c r="A107" s="2">
        <v>50</v>
      </c>
      <c r="B107" s="28">
        <f t="shared" ca="1" si="4"/>
        <v>0.58887700854357483</v>
      </c>
      <c r="C107" s="29">
        <f t="shared" ca="1" si="5"/>
        <v>4.7945964661486187</v>
      </c>
      <c r="H107" s="37" t="s">
        <v>87</v>
      </c>
      <c r="I107" s="37">
        <v>1.8035803804509807</v>
      </c>
    </row>
    <row r="108" spans="1:10">
      <c r="A108" s="2">
        <v>51</v>
      </c>
      <c r="B108" s="28">
        <f t="shared" ca="1" si="4"/>
        <v>0.3131785606708879</v>
      </c>
      <c r="C108" s="29">
        <f t="shared" ca="1" si="5"/>
        <v>3.1170535147823659</v>
      </c>
      <c r="H108" s="37" t="s">
        <v>88</v>
      </c>
      <c r="I108" s="37" t="e">
        <v>#N/A</v>
      </c>
    </row>
    <row r="109" spans="1:10" ht="30">
      <c r="A109" s="2">
        <v>52</v>
      </c>
      <c r="B109" s="28">
        <f t="shared" ca="1" si="4"/>
        <v>0.54575999942022002</v>
      </c>
      <c r="C109" s="29">
        <f t="shared" ca="1" si="5"/>
        <v>4.5176111199130435</v>
      </c>
      <c r="H109" s="37" t="s">
        <v>89</v>
      </c>
      <c r="I109" s="37">
        <v>0.96405248673455712</v>
      </c>
    </row>
    <row r="110" spans="1:10" ht="30">
      <c r="A110" s="2">
        <v>53</v>
      </c>
      <c r="B110" s="28">
        <f t="shared" ca="1" si="4"/>
        <v>0.79577481649219384</v>
      </c>
      <c r="C110" s="29">
        <f t="shared" ca="1" si="5"/>
        <v>6.4096257461448678</v>
      </c>
      <c r="H110" s="11" t="s">
        <v>90</v>
      </c>
      <c r="I110" s="11">
        <v>0.92939719717908342</v>
      </c>
    </row>
    <row r="111" spans="1:10">
      <c r="A111" s="2">
        <v>54</v>
      </c>
      <c r="B111" s="28">
        <f t="shared" ca="1" si="4"/>
        <v>0.84475332916878276</v>
      </c>
      <c r="C111" s="29">
        <f t="shared" ca="1" si="5"/>
        <v>6.9408203148961523</v>
      </c>
      <c r="H111" s="37" t="s">
        <v>91</v>
      </c>
      <c r="I111" s="37">
        <v>0.32890654621988125</v>
      </c>
    </row>
    <row r="112" spans="1:10">
      <c r="A112" s="2">
        <v>55</v>
      </c>
      <c r="B112" s="28">
        <f t="shared" ca="1" si="4"/>
        <v>0.30091796824021166</v>
      </c>
      <c r="C112" s="29">
        <f t="shared" ca="1" si="5"/>
        <v>3.0427650747586568</v>
      </c>
      <c r="H112" s="37" t="s">
        <v>92</v>
      </c>
      <c r="I112" s="37">
        <v>0.5922237324341747</v>
      </c>
    </row>
    <row r="113" spans="1:9">
      <c r="A113" s="2">
        <v>56</v>
      </c>
      <c r="B113" s="28">
        <f t="shared" ca="1" si="4"/>
        <v>0.37311722661461744</v>
      </c>
      <c r="C113" s="29">
        <f t="shared" ca="1" si="5"/>
        <v>3.4752906433954291</v>
      </c>
      <c r="H113" s="11" t="s">
        <v>93</v>
      </c>
      <c r="I113" s="11">
        <v>5.0001629352901098</v>
      </c>
    </row>
    <row r="114" spans="1:9">
      <c r="A114" s="2">
        <v>57</v>
      </c>
      <c r="B114" s="28">
        <f t="shared" ca="1" si="4"/>
        <v>0.50199432546945411</v>
      </c>
      <c r="C114" s="29">
        <f t="shared" ca="1" si="5"/>
        <v>4.2461552388787585</v>
      </c>
      <c r="H114" s="11" t="s">
        <v>94</v>
      </c>
      <c r="I114" s="11">
        <v>0.15113020068394256</v>
      </c>
    </row>
    <row r="115" spans="1:9">
      <c r="A115" s="2">
        <v>58</v>
      </c>
      <c r="B115" s="28">
        <f t="shared" ca="1" si="4"/>
        <v>1.4859877686097533E-2</v>
      </c>
      <c r="C115" s="29">
        <f t="shared" ca="1" si="5"/>
        <v>0.62225123674389171</v>
      </c>
      <c r="H115" s="11" t="s">
        <v>95</v>
      </c>
      <c r="I115" s="11">
        <v>5.1512931359740524</v>
      </c>
    </row>
    <row r="116" spans="1:9">
      <c r="A116" s="2">
        <v>59</v>
      </c>
      <c r="B116" s="28">
        <f t="shared" ca="1" si="4"/>
        <v>0.5749375918182249</v>
      </c>
      <c r="C116" s="29">
        <f t="shared" ca="1" si="5"/>
        <v>4.7038079418115153</v>
      </c>
      <c r="H116" s="37" t="s">
        <v>96</v>
      </c>
      <c r="I116" s="37">
        <v>383.10562431738543</v>
      </c>
    </row>
    <row r="117" spans="1:9">
      <c r="A117" s="2">
        <v>60</v>
      </c>
      <c r="B117" s="28">
        <f t="shared" ca="1" si="4"/>
        <v>0.8479977881396108</v>
      </c>
      <c r="C117" s="29">
        <f t="shared" ca="1" si="5"/>
        <v>6.9800577711687417</v>
      </c>
      <c r="H117" s="37" t="s">
        <v>97</v>
      </c>
      <c r="I117" s="37">
        <v>200</v>
      </c>
    </row>
    <row r="118" spans="1:9">
      <c r="A118" s="2">
        <v>61</v>
      </c>
      <c r="B118" s="28">
        <f t="shared" ca="1" si="4"/>
        <v>0.50963724262029242</v>
      </c>
      <c r="C118" s="29">
        <f t="shared" ca="1" si="5"/>
        <v>4.2929970352853948</v>
      </c>
    </row>
    <row r="119" spans="1:9">
      <c r="A119" s="2">
        <v>62</v>
      </c>
      <c r="B119" s="28">
        <f t="shared" ca="1" si="4"/>
        <v>0.14179570263105123</v>
      </c>
      <c r="C119" s="29">
        <f t="shared" ca="1" si="5"/>
        <v>1.9886439161422536</v>
      </c>
    </row>
    <row r="120" spans="1:9">
      <c r="A120" s="2">
        <v>63</v>
      </c>
      <c r="B120" s="28">
        <f t="shared" ca="1" si="4"/>
        <v>0.21113964441189381</v>
      </c>
      <c r="C120" s="29">
        <f t="shared" ca="1" si="5"/>
        <v>2.4766284720616891</v>
      </c>
    </row>
    <row r="121" spans="1:9">
      <c r="A121" s="2">
        <v>64</v>
      </c>
      <c r="B121" s="28">
        <f t="shared" ca="1" si="4"/>
        <v>0.14719231135859667</v>
      </c>
      <c r="C121" s="29">
        <f t="shared" ca="1" si="5"/>
        <v>2.0292480658351457</v>
      </c>
    </row>
    <row r="122" spans="1:9">
      <c r="A122" s="2">
        <v>65</v>
      </c>
      <c r="B122" s="28">
        <f t="shared" ca="1" si="4"/>
        <v>0.22055424161454429</v>
      </c>
      <c r="C122" s="29">
        <f t="shared" ca="1" si="5"/>
        <v>2.5385425958457941</v>
      </c>
    </row>
    <row r="123" spans="1:9">
      <c r="A123" s="2">
        <v>66</v>
      </c>
      <c r="B123" s="28">
        <f t="shared" ca="1" si="4"/>
        <v>0.23226577488451028</v>
      </c>
      <c r="C123" s="29">
        <f t="shared" ca="1" si="5"/>
        <v>2.6145252931983123</v>
      </c>
    </row>
    <row r="124" spans="1:9">
      <c r="A124" s="2">
        <v>67</v>
      </c>
      <c r="B124" s="28">
        <f t="shared" ref="B124:B187" ca="1" si="7">RAND()</f>
        <v>0.26236255099166161</v>
      </c>
      <c r="C124" s="29">
        <f t="shared" ref="C124:C187" ca="1" si="8">$B$27*SQRT(2*LN(1/(1-B124)))</f>
        <v>2.8053540630164289</v>
      </c>
    </row>
    <row r="125" spans="1:9">
      <c r="A125" s="2">
        <v>68</v>
      </c>
      <c r="B125" s="28">
        <f t="shared" ca="1" si="7"/>
        <v>0.75558108756354336</v>
      </c>
      <c r="C125" s="29">
        <f t="shared" ca="1" si="8"/>
        <v>6.0362942110376769</v>
      </c>
    </row>
    <row r="126" spans="1:9">
      <c r="A126" s="2">
        <v>69</v>
      </c>
      <c r="B126" s="28">
        <f t="shared" ca="1" si="7"/>
        <v>7.1029898916288303E-2</v>
      </c>
      <c r="C126" s="29">
        <f t="shared" ca="1" si="8"/>
        <v>1.3804024798931553</v>
      </c>
    </row>
    <row r="127" spans="1:9">
      <c r="A127" s="2">
        <v>70</v>
      </c>
      <c r="B127" s="28">
        <f t="shared" ca="1" si="7"/>
        <v>0.55064868059798844</v>
      </c>
      <c r="C127" s="29">
        <f t="shared" ca="1" si="8"/>
        <v>4.5484787466515364</v>
      </c>
    </row>
    <row r="128" spans="1:9">
      <c r="A128" s="2">
        <v>71</v>
      </c>
      <c r="B128" s="28">
        <f t="shared" ca="1" si="7"/>
        <v>0.75904746831958736</v>
      </c>
      <c r="C128" s="29">
        <f t="shared" ca="1" si="8"/>
        <v>6.0668161269663372</v>
      </c>
    </row>
    <row r="129" spans="1:3">
      <c r="A129" s="2">
        <v>72</v>
      </c>
      <c r="B129" s="28">
        <f t="shared" ca="1" si="7"/>
        <v>0.83637611832437564</v>
      </c>
      <c r="C129" s="29">
        <f t="shared" ca="1" si="8"/>
        <v>6.8422060485596701</v>
      </c>
    </row>
    <row r="130" spans="1:3">
      <c r="A130" s="2">
        <v>73</v>
      </c>
      <c r="B130" s="28">
        <f t="shared" ca="1" si="7"/>
        <v>0.19055883656254125</v>
      </c>
      <c r="C130" s="29">
        <f t="shared" ca="1" si="8"/>
        <v>2.3382915887347759</v>
      </c>
    </row>
    <row r="131" spans="1:3">
      <c r="A131" s="2">
        <v>74</v>
      </c>
      <c r="B131" s="28">
        <f t="shared" ca="1" si="7"/>
        <v>0.83184021242671946</v>
      </c>
      <c r="C131" s="29">
        <f t="shared" ca="1" si="8"/>
        <v>6.7903309707264068</v>
      </c>
    </row>
    <row r="132" spans="1:3">
      <c r="A132" s="2">
        <v>75</v>
      </c>
      <c r="B132" s="28">
        <f t="shared" ca="1" si="7"/>
        <v>0.76079205145667128</v>
      </c>
      <c r="C132" s="29">
        <f t="shared" ca="1" si="8"/>
        <v>6.0822851317811111</v>
      </c>
    </row>
    <row r="133" spans="1:3">
      <c r="A133" s="2">
        <v>76</v>
      </c>
      <c r="B133" s="28">
        <f t="shared" ca="1" si="7"/>
        <v>0.11433373300405547</v>
      </c>
      <c r="C133" s="29">
        <f t="shared" ca="1" si="8"/>
        <v>1.7720296479659654</v>
      </c>
    </row>
    <row r="134" spans="1:3">
      <c r="A134" s="2">
        <v>77</v>
      </c>
      <c r="B134" s="28">
        <f t="shared" ca="1" si="7"/>
        <v>6.120446227745191E-2</v>
      </c>
      <c r="C134" s="29">
        <f t="shared" ca="1" si="8"/>
        <v>1.2780486346577371</v>
      </c>
    </row>
    <row r="135" spans="1:3">
      <c r="A135" s="2">
        <v>78</v>
      </c>
      <c r="B135" s="28">
        <f t="shared" ca="1" si="7"/>
        <v>0.4893648512513693</v>
      </c>
      <c r="C135" s="29">
        <f t="shared" ca="1" si="8"/>
        <v>4.1691892442612506</v>
      </c>
    </row>
    <row r="136" spans="1:3">
      <c r="A136" s="2">
        <v>79</v>
      </c>
      <c r="B136" s="28">
        <f t="shared" ca="1" si="7"/>
        <v>0.99297371515508104</v>
      </c>
      <c r="C136" s="29">
        <f t="shared" ca="1" si="8"/>
        <v>11.323800213764118</v>
      </c>
    </row>
    <row r="137" spans="1:3">
      <c r="A137" s="2">
        <v>80</v>
      </c>
      <c r="B137" s="28">
        <f t="shared" ca="1" si="7"/>
        <v>0.60239755747802559</v>
      </c>
      <c r="C137" s="29">
        <f t="shared" ca="1" si="8"/>
        <v>4.8839522781191658</v>
      </c>
    </row>
    <row r="138" spans="1:3">
      <c r="A138" s="2">
        <v>81</v>
      </c>
      <c r="B138" s="28">
        <f t="shared" ca="1" si="7"/>
        <v>1.2195573195474374E-2</v>
      </c>
      <c r="C138" s="29">
        <f t="shared" ca="1" si="8"/>
        <v>0.5633349355787477</v>
      </c>
    </row>
    <row r="139" spans="1:3">
      <c r="A139" s="2">
        <v>82</v>
      </c>
      <c r="B139" s="28">
        <f t="shared" ca="1" si="7"/>
        <v>0.4678156282549113</v>
      </c>
      <c r="C139" s="29">
        <f t="shared" ca="1" si="8"/>
        <v>4.0389508939300223</v>
      </c>
    </row>
    <row r="140" spans="1:3">
      <c r="A140" s="2">
        <v>83</v>
      </c>
      <c r="B140" s="28">
        <f t="shared" ca="1" si="7"/>
        <v>0.31351093169850941</v>
      </c>
      <c r="C140" s="29">
        <f t="shared" ca="1" si="8"/>
        <v>3.1190609415239874</v>
      </c>
    </row>
    <row r="141" spans="1:3">
      <c r="A141" s="2">
        <v>84</v>
      </c>
      <c r="B141" s="28">
        <f t="shared" ca="1" si="7"/>
        <v>0.61222508427821243</v>
      </c>
      <c r="C141" s="29">
        <f t="shared" ca="1" si="8"/>
        <v>4.9497740800047731</v>
      </c>
    </row>
    <row r="142" spans="1:3">
      <c r="A142" s="2">
        <v>85</v>
      </c>
      <c r="B142" s="28">
        <f t="shared" ca="1" si="7"/>
        <v>0.9484652170500445</v>
      </c>
      <c r="C142" s="29">
        <f t="shared" ca="1" si="8"/>
        <v>8.7575680520829415</v>
      </c>
    </row>
    <row r="143" spans="1:3">
      <c r="A143" s="2">
        <v>86</v>
      </c>
      <c r="B143" s="28">
        <f t="shared" ca="1" si="7"/>
        <v>0.64248698891129674</v>
      </c>
      <c r="C143" s="29">
        <f t="shared" ca="1" si="8"/>
        <v>5.1576808175962192</v>
      </c>
    </row>
    <row r="144" spans="1:3">
      <c r="A144" s="2">
        <v>87</v>
      </c>
      <c r="B144" s="28">
        <f t="shared" ca="1" si="7"/>
        <v>0.15503850066584079</v>
      </c>
      <c r="C144" s="29">
        <f t="shared" ca="1" si="8"/>
        <v>2.0873174937945009</v>
      </c>
    </row>
    <row r="145" spans="1:3">
      <c r="A145" s="2">
        <v>88</v>
      </c>
      <c r="B145" s="28">
        <f t="shared" ca="1" si="7"/>
        <v>9.3484322359345118E-2</v>
      </c>
      <c r="C145" s="29">
        <f t="shared" ca="1" si="8"/>
        <v>1.593210259223673</v>
      </c>
    </row>
    <row r="146" spans="1:3">
      <c r="A146" s="2">
        <v>89</v>
      </c>
      <c r="B146" s="28">
        <f t="shared" ca="1" si="7"/>
        <v>0.31962161666320821</v>
      </c>
      <c r="C146" s="29">
        <f t="shared" ca="1" si="8"/>
        <v>3.1559123305933832</v>
      </c>
    </row>
    <row r="147" spans="1:3">
      <c r="A147" s="2">
        <v>90</v>
      </c>
      <c r="B147" s="28">
        <f t="shared" ca="1" si="7"/>
        <v>0.60030602535238264</v>
      </c>
      <c r="C147" s="29">
        <f t="shared" ca="1" si="8"/>
        <v>4.8700411412819555</v>
      </c>
    </row>
    <row r="148" spans="1:3">
      <c r="A148" s="2">
        <v>91</v>
      </c>
      <c r="B148" s="28">
        <f t="shared" ca="1" si="7"/>
        <v>0.58976991495631648</v>
      </c>
      <c r="C148" s="29">
        <f t="shared" ca="1" si="8"/>
        <v>4.8004568786859112</v>
      </c>
    </row>
    <row r="149" spans="1:3">
      <c r="A149" s="2">
        <v>92</v>
      </c>
      <c r="B149" s="28">
        <f t="shared" ca="1" si="7"/>
        <v>0.41362143070662993</v>
      </c>
      <c r="C149" s="29">
        <f t="shared" ca="1" si="8"/>
        <v>3.7155213873461177</v>
      </c>
    </row>
    <row r="150" spans="1:3">
      <c r="A150" s="2">
        <v>93</v>
      </c>
      <c r="B150" s="28">
        <f t="shared" ca="1" si="7"/>
        <v>0.76921097041625708</v>
      </c>
      <c r="C150" s="29">
        <f t="shared" ca="1" si="8"/>
        <v>6.1579886295867832</v>
      </c>
    </row>
    <row r="151" spans="1:3">
      <c r="A151" s="2">
        <v>94</v>
      </c>
      <c r="B151" s="28">
        <f t="shared" ca="1" si="7"/>
        <v>0.19569324487664552</v>
      </c>
      <c r="C151" s="29">
        <f t="shared" ca="1" si="8"/>
        <v>2.3732213121025962</v>
      </c>
    </row>
    <row r="152" spans="1:3">
      <c r="A152" s="2">
        <v>95</v>
      </c>
      <c r="B152" s="28">
        <f t="shared" ca="1" si="7"/>
        <v>0.19138979985970828</v>
      </c>
      <c r="C152" s="29">
        <f t="shared" ca="1" si="8"/>
        <v>2.3439648624470659</v>
      </c>
    </row>
    <row r="153" spans="1:3">
      <c r="A153" s="2">
        <v>96</v>
      </c>
      <c r="B153" s="28">
        <f t="shared" ca="1" si="7"/>
        <v>0.74882618625440878</v>
      </c>
      <c r="C153" s="29">
        <f t="shared" ca="1" si="8"/>
        <v>5.9776079763248244</v>
      </c>
    </row>
    <row r="154" spans="1:3">
      <c r="A154" s="2">
        <v>97</v>
      </c>
      <c r="B154" s="28">
        <f t="shared" ca="1" si="7"/>
        <v>0.75512455789779431</v>
      </c>
      <c r="C154" s="29">
        <f t="shared" ca="1" si="8"/>
        <v>6.0322952997816808</v>
      </c>
    </row>
    <row r="155" spans="1:3">
      <c r="A155" s="2">
        <v>98</v>
      </c>
      <c r="B155" s="28">
        <f t="shared" ca="1" si="7"/>
        <v>9.8900171058874387E-2</v>
      </c>
      <c r="C155" s="29">
        <f t="shared" ca="1" si="8"/>
        <v>1.6411257549025517</v>
      </c>
    </row>
    <row r="156" spans="1:3">
      <c r="A156" s="2">
        <v>99</v>
      </c>
      <c r="B156" s="28">
        <f t="shared" ca="1" si="7"/>
        <v>0.13636726090404139</v>
      </c>
      <c r="C156" s="29">
        <f t="shared" ca="1" si="8"/>
        <v>1.9472110627436472</v>
      </c>
    </row>
    <row r="157" spans="1:3">
      <c r="A157" s="2">
        <v>100</v>
      </c>
      <c r="B157" s="28">
        <f t="shared" ca="1" si="7"/>
        <v>9.6723190996031994E-2</v>
      </c>
      <c r="C157" s="29">
        <f t="shared" ca="1" si="8"/>
        <v>1.6220011327879567</v>
      </c>
    </row>
    <row r="158" spans="1:3">
      <c r="A158" s="2">
        <v>101</v>
      </c>
      <c r="B158" s="28">
        <f t="shared" ca="1" si="7"/>
        <v>0.25743557753745794</v>
      </c>
      <c r="C158" s="29">
        <f t="shared" ca="1" si="8"/>
        <v>2.7744982116728871</v>
      </c>
    </row>
    <row r="159" spans="1:3">
      <c r="A159" s="2">
        <v>102</v>
      </c>
      <c r="B159" s="28">
        <f t="shared" ca="1" si="7"/>
        <v>0.51587810183499849</v>
      </c>
      <c r="C159" s="29">
        <f t="shared" ca="1" si="8"/>
        <v>4.3314071473357272</v>
      </c>
    </row>
    <row r="160" spans="1:3">
      <c r="A160" s="2">
        <v>103</v>
      </c>
      <c r="B160" s="28">
        <f t="shared" ca="1" si="7"/>
        <v>0.73297423615463431</v>
      </c>
      <c r="C160" s="29">
        <f t="shared" ca="1" si="8"/>
        <v>5.8437160468600187</v>
      </c>
    </row>
    <row r="161" spans="1:3">
      <c r="A161" s="2">
        <v>104</v>
      </c>
      <c r="B161" s="28">
        <f t="shared" ca="1" si="7"/>
        <v>0.34248016282958194</v>
      </c>
      <c r="C161" s="29">
        <f t="shared" ca="1" si="8"/>
        <v>3.2929636204961823</v>
      </c>
    </row>
    <row r="162" spans="1:3">
      <c r="A162" s="2">
        <v>105</v>
      </c>
      <c r="B162" s="28">
        <f t="shared" ca="1" si="7"/>
        <v>2.9995096543812494E-2</v>
      </c>
      <c r="C162" s="29">
        <f t="shared" ca="1" si="8"/>
        <v>0.88747870129521933</v>
      </c>
    </row>
    <row r="163" spans="1:3">
      <c r="A163" s="2">
        <v>106</v>
      </c>
      <c r="B163" s="28">
        <f t="shared" ca="1" si="7"/>
        <v>0.7164555133505861</v>
      </c>
      <c r="C163" s="29">
        <f t="shared" ca="1" si="8"/>
        <v>5.7093479182326003</v>
      </c>
    </row>
    <row r="164" spans="1:3">
      <c r="A164" s="2">
        <v>107</v>
      </c>
      <c r="B164" s="28">
        <f t="shared" ca="1" si="7"/>
        <v>0.17658982749416663</v>
      </c>
      <c r="C164" s="29">
        <f t="shared" ca="1" si="8"/>
        <v>2.2416716144857758</v>
      </c>
    </row>
    <row r="165" spans="1:3">
      <c r="A165" s="2">
        <v>108</v>
      </c>
      <c r="B165" s="28">
        <f t="shared" ca="1" si="7"/>
        <v>0.76324390941732001</v>
      </c>
      <c r="C165" s="29">
        <f t="shared" ca="1" si="8"/>
        <v>6.1041500411959646</v>
      </c>
    </row>
    <row r="166" spans="1:3">
      <c r="A166" s="2">
        <v>109</v>
      </c>
      <c r="B166" s="28">
        <f t="shared" ca="1" si="7"/>
        <v>0.54344035211063346</v>
      </c>
      <c r="C166" s="29">
        <f t="shared" ca="1" si="8"/>
        <v>4.5030074138815204</v>
      </c>
    </row>
    <row r="167" spans="1:3">
      <c r="A167" s="2">
        <v>110</v>
      </c>
      <c r="B167" s="28">
        <f t="shared" ca="1" si="7"/>
        <v>0.25777166260859374</v>
      </c>
      <c r="C167" s="29">
        <f t="shared" ca="1" si="8"/>
        <v>2.7766073412395982</v>
      </c>
    </row>
    <row r="168" spans="1:3">
      <c r="A168" s="2">
        <v>111</v>
      </c>
      <c r="B168" s="28">
        <f t="shared" ca="1" si="7"/>
        <v>0.41523366564162867</v>
      </c>
      <c r="C168" s="29">
        <f t="shared" ca="1" si="8"/>
        <v>3.7250913143947506</v>
      </c>
    </row>
    <row r="169" spans="1:3">
      <c r="A169" s="2">
        <v>112</v>
      </c>
      <c r="B169" s="28">
        <f t="shared" ca="1" si="7"/>
        <v>0.68678167051539241</v>
      </c>
      <c r="C169" s="29">
        <f t="shared" ca="1" si="8"/>
        <v>5.479281718810733</v>
      </c>
    </row>
    <row r="170" spans="1:3">
      <c r="A170" s="2">
        <v>113</v>
      </c>
      <c r="B170" s="28">
        <f t="shared" ca="1" si="7"/>
        <v>2.213576706287057E-2</v>
      </c>
      <c r="C170" s="29">
        <f t="shared" ca="1" si="8"/>
        <v>0.76086532967266973</v>
      </c>
    </row>
    <row r="171" spans="1:3">
      <c r="A171" s="2">
        <v>114</v>
      </c>
      <c r="B171" s="28">
        <f t="shared" ca="1" si="7"/>
        <v>0.78968159433666307</v>
      </c>
      <c r="C171" s="29">
        <f t="shared" ca="1" si="8"/>
        <v>6.3500364481354961</v>
      </c>
    </row>
    <row r="172" spans="1:3">
      <c r="A172" s="2">
        <v>115</v>
      </c>
      <c r="B172" s="28">
        <f t="shared" ca="1" si="7"/>
        <v>0.51373401217992765</v>
      </c>
      <c r="C172" s="29">
        <f t="shared" ca="1" si="8"/>
        <v>4.3181941438226232</v>
      </c>
    </row>
    <row r="173" spans="1:3">
      <c r="A173" s="2">
        <v>116</v>
      </c>
      <c r="B173" s="28">
        <f t="shared" ca="1" si="7"/>
        <v>0.67392973974586567</v>
      </c>
      <c r="C173" s="29">
        <f t="shared" ca="1" si="8"/>
        <v>5.3835432411863477</v>
      </c>
    </row>
    <row r="174" spans="1:3">
      <c r="A174" s="2">
        <v>117</v>
      </c>
      <c r="B174" s="28">
        <f t="shared" ca="1" si="7"/>
        <v>0.17172763020359927</v>
      </c>
      <c r="C174" s="29">
        <f t="shared" ca="1" si="8"/>
        <v>2.2074474716204362</v>
      </c>
    </row>
    <row r="175" spans="1:3">
      <c r="A175" s="2">
        <v>118</v>
      </c>
      <c r="B175" s="28">
        <f t="shared" ca="1" si="7"/>
        <v>0.43525576751909112</v>
      </c>
      <c r="C175" s="29">
        <f t="shared" ca="1" si="8"/>
        <v>3.8441301767839464</v>
      </c>
    </row>
    <row r="176" spans="1:3">
      <c r="A176" s="2">
        <v>119</v>
      </c>
      <c r="B176" s="28">
        <f t="shared" ca="1" si="7"/>
        <v>0.25799048600197505</v>
      </c>
      <c r="C176" s="29">
        <f t="shared" ca="1" si="8"/>
        <v>2.7779802377071396</v>
      </c>
    </row>
    <row r="177" spans="1:3">
      <c r="A177" s="2">
        <v>120</v>
      </c>
      <c r="B177" s="28">
        <f t="shared" ca="1" si="7"/>
        <v>0.72346529224778156</v>
      </c>
      <c r="C177" s="29">
        <f t="shared" ca="1" si="8"/>
        <v>5.7657662059850292</v>
      </c>
    </row>
    <row r="178" spans="1:3">
      <c r="A178" s="2">
        <v>121</v>
      </c>
      <c r="B178" s="28">
        <f t="shared" ca="1" si="7"/>
        <v>0.59763534110631511</v>
      </c>
      <c r="C178" s="29">
        <f t="shared" ca="1" si="8"/>
        <v>4.8523259692808995</v>
      </c>
    </row>
    <row r="179" spans="1:3">
      <c r="A179" s="2">
        <v>122</v>
      </c>
      <c r="B179" s="28">
        <f t="shared" ca="1" si="7"/>
        <v>0.88700905534459817</v>
      </c>
      <c r="C179" s="29">
        <f t="shared" ca="1" si="8"/>
        <v>7.5094392444296707</v>
      </c>
    </row>
    <row r="180" spans="1:3">
      <c r="A180" s="2">
        <v>123</v>
      </c>
      <c r="B180" s="28">
        <f t="shared" ca="1" si="7"/>
        <v>0.67020062976790307</v>
      </c>
      <c r="C180" s="29">
        <f t="shared" ca="1" si="8"/>
        <v>5.3561590786722926</v>
      </c>
    </row>
    <row r="181" spans="1:3">
      <c r="A181" s="2">
        <v>124</v>
      </c>
      <c r="B181" s="28">
        <f t="shared" ca="1" si="7"/>
        <v>0.49874251117970037</v>
      </c>
      <c r="C181" s="29">
        <f t="shared" ca="1" si="8"/>
        <v>4.2262879740418349</v>
      </c>
    </row>
    <row r="182" spans="1:3">
      <c r="A182" s="2">
        <v>125</v>
      </c>
      <c r="B182" s="28">
        <f t="shared" ca="1" si="7"/>
        <v>4.6726823122450689E-2</v>
      </c>
      <c r="C182" s="29">
        <f t="shared" ca="1" si="8"/>
        <v>1.1124813684296413</v>
      </c>
    </row>
    <row r="183" spans="1:3">
      <c r="A183" s="2">
        <v>126</v>
      </c>
      <c r="B183" s="28">
        <f t="shared" ca="1" si="7"/>
        <v>0.89069649379672811</v>
      </c>
      <c r="C183" s="29">
        <f t="shared" ca="1" si="8"/>
        <v>7.5663579569863755</v>
      </c>
    </row>
    <row r="184" spans="1:3">
      <c r="A184" s="2">
        <v>127</v>
      </c>
      <c r="B184" s="28">
        <f t="shared" ca="1" si="7"/>
        <v>0.54527792973644917</v>
      </c>
      <c r="C184" s="29">
        <f t="shared" ca="1" si="8"/>
        <v>4.5145739392219673</v>
      </c>
    </row>
    <row r="185" spans="1:3">
      <c r="A185" s="2">
        <v>128</v>
      </c>
      <c r="B185" s="28">
        <f t="shared" ca="1" si="7"/>
        <v>0.33550227777220276</v>
      </c>
      <c r="C185" s="29">
        <f t="shared" ca="1" si="8"/>
        <v>3.2512447193052032</v>
      </c>
    </row>
    <row r="186" spans="1:3">
      <c r="A186" s="2">
        <v>129</v>
      </c>
      <c r="B186" s="28">
        <f t="shared" ca="1" si="7"/>
        <v>0.83847627597518937</v>
      </c>
      <c r="C186" s="29">
        <f t="shared" ca="1" si="8"/>
        <v>6.8665772994543772</v>
      </c>
    </row>
    <row r="187" spans="1:3">
      <c r="A187" s="2">
        <v>130</v>
      </c>
      <c r="B187" s="28">
        <f t="shared" ca="1" si="7"/>
        <v>0.5076398279583576</v>
      </c>
      <c r="C187" s="29">
        <f t="shared" ca="1" si="8"/>
        <v>4.2807348690245881</v>
      </c>
    </row>
    <row r="188" spans="1:3">
      <c r="A188" s="2">
        <v>131</v>
      </c>
      <c r="B188" s="28">
        <f t="shared" ref="B188:B251" ca="1" si="9">RAND()</f>
        <v>0.30815517057957642</v>
      </c>
      <c r="C188" s="29">
        <f t="shared" ref="C188:C251" ca="1" si="10">$B$27*SQRT(2*LN(1/(1-B188)))</f>
        <v>3.0866736143013216</v>
      </c>
    </row>
    <row r="189" spans="1:3">
      <c r="A189" s="2">
        <v>132</v>
      </c>
      <c r="B189" s="28">
        <f t="shared" ca="1" si="9"/>
        <v>0.27739316915187295</v>
      </c>
      <c r="C189" s="29">
        <f t="shared" ca="1" si="10"/>
        <v>2.8986972449137323</v>
      </c>
    </row>
    <row r="190" spans="1:3">
      <c r="A190" s="2">
        <v>133</v>
      </c>
      <c r="B190" s="28">
        <f t="shared" ca="1" si="9"/>
        <v>0.15666047766585667</v>
      </c>
      <c r="C190" s="29">
        <f t="shared" ca="1" si="10"/>
        <v>2.0991872748731959</v>
      </c>
    </row>
    <row r="191" spans="1:3">
      <c r="A191" s="2">
        <v>134</v>
      </c>
      <c r="B191" s="28">
        <f t="shared" ca="1" si="9"/>
        <v>0.6386847304626837</v>
      </c>
      <c r="C191" s="29">
        <f t="shared" ca="1" si="10"/>
        <v>5.131088483591367</v>
      </c>
    </row>
    <row r="192" spans="1:3">
      <c r="A192" s="2">
        <v>135</v>
      </c>
      <c r="B192" s="28">
        <f t="shared" ca="1" si="9"/>
        <v>0.52565825874345951</v>
      </c>
      <c r="C192" s="29">
        <f t="shared" ca="1" si="10"/>
        <v>4.3919137491939955</v>
      </c>
    </row>
    <row r="193" spans="1:3">
      <c r="A193" s="2">
        <v>136</v>
      </c>
      <c r="B193" s="28">
        <f t="shared" ca="1" si="9"/>
        <v>0.75684938350856612</v>
      </c>
      <c r="C193" s="29">
        <f t="shared" ca="1" si="10"/>
        <v>6.0474290416426628</v>
      </c>
    </row>
    <row r="194" spans="1:3">
      <c r="A194" s="2">
        <v>137</v>
      </c>
      <c r="B194" s="28">
        <f t="shared" ca="1" si="9"/>
        <v>0.20755890656714548</v>
      </c>
      <c r="C194" s="29">
        <f t="shared" ca="1" si="10"/>
        <v>2.4528679817316541</v>
      </c>
    </row>
    <row r="195" spans="1:3">
      <c r="A195" s="2">
        <v>138</v>
      </c>
      <c r="B195" s="28">
        <f t="shared" ca="1" si="9"/>
        <v>0.90373570007154225</v>
      </c>
      <c r="C195" s="29">
        <f t="shared" ca="1" si="10"/>
        <v>7.7804306947271638</v>
      </c>
    </row>
    <row r="196" spans="1:3">
      <c r="A196" s="2">
        <v>139</v>
      </c>
      <c r="B196" s="28">
        <f t="shared" ca="1" si="9"/>
        <v>0.90090487869622216</v>
      </c>
      <c r="C196" s="29">
        <f t="shared" ca="1" si="10"/>
        <v>7.7321109197474067</v>
      </c>
    </row>
    <row r="197" spans="1:3">
      <c r="A197" s="2">
        <v>140</v>
      </c>
      <c r="B197" s="28">
        <f t="shared" ca="1" si="9"/>
        <v>0.3526174598353804</v>
      </c>
      <c r="C197" s="29">
        <f t="shared" ca="1" si="10"/>
        <v>3.3534234078879885</v>
      </c>
    </row>
    <row r="198" spans="1:3">
      <c r="A198" s="2">
        <v>141</v>
      </c>
      <c r="B198" s="28">
        <f t="shared" ca="1" si="9"/>
        <v>0.87796313811090965</v>
      </c>
      <c r="C198" s="29">
        <f t="shared" ca="1" si="10"/>
        <v>7.3756267877990505</v>
      </c>
    </row>
    <row r="199" spans="1:3">
      <c r="A199" s="2">
        <v>142</v>
      </c>
      <c r="B199" s="28">
        <f t="shared" ca="1" si="9"/>
        <v>0.30875041942003811</v>
      </c>
      <c r="C199" s="29">
        <f t="shared" ca="1" si="10"/>
        <v>3.090277507826086</v>
      </c>
    </row>
    <row r="200" spans="1:3">
      <c r="A200" s="2">
        <v>143</v>
      </c>
      <c r="B200" s="28">
        <f t="shared" ca="1" si="9"/>
        <v>0.67768196096888755</v>
      </c>
      <c r="C200" s="29">
        <f t="shared" ca="1" si="10"/>
        <v>5.4112727532860605</v>
      </c>
    </row>
    <row r="201" spans="1:3">
      <c r="A201" s="2">
        <v>144</v>
      </c>
      <c r="B201" s="28">
        <f t="shared" ca="1" si="9"/>
        <v>0.71626437336917537</v>
      </c>
      <c r="C201" s="29">
        <f t="shared" ca="1" si="10"/>
        <v>5.707821424900704</v>
      </c>
    </row>
    <row r="202" spans="1:3">
      <c r="A202" s="2">
        <v>145</v>
      </c>
      <c r="B202" s="28">
        <f t="shared" ca="1" si="9"/>
        <v>0.98708319967044922</v>
      </c>
      <c r="C202" s="29">
        <f t="shared" ca="1" si="10"/>
        <v>10.605733056837286</v>
      </c>
    </row>
    <row r="203" spans="1:3">
      <c r="A203" s="2">
        <v>146</v>
      </c>
      <c r="B203" s="28">
        <f t="shared" ca="1" si="9"/>
        <v>0.50643321570098809</v>
      </c>
      <c r="C203" s="29">
        <f t="shared" ca="1" si="10"/>
        <v>4.273334561027017</v>
      </c>
    </row>
    <row r="204" spans="1:3">
      <c r="A204" s="2">
        <v>147</v>
      </c>
      <c r="B204" s="28">
        <f t="shared" ca="1" si="9"/>
        <v>0.12689186637671312</v>
      </c>
      <c r="C204" s="29">
        <f t="shared" ca="1" si="10"/>
        <v>1.8733459685087455</v>
      </c>
    </row>
    <row r="205" spans="1:3">
      <c r="A205" s="2">
        <v>148</v>
      </c>
      <c r="B205" s="28">
        <f t="shared" ca="1" si="9"/>
        <v>0.30921254546579213</v>
      </c>
      <c r="C205" s="29">
        <f t="shared" ca="1" si="10"/>
        <v>3.0930746604036394</v>
      </c>
    </row>
    <row r="206" spans="1:3">
      <c r="A206" s="2">
        <v>149</v>
      </c>
      <c r="B206" s="28">
        <f t="shared" ca="1" si="9"/>
        <v>0.6783493379276111</v>
      </c>
      <c r="C206" s="29">
        <f t="shared" ca="1" si="10"/>
        <v>5.4162235821722504</v>
      </c>
    </row>
    <row r="207" spans="1:3">
      <c r="A207" s="2">
        <v>150</v>
      </c>
      <c r="B207" s="28">
        <f t="shared" ca="1" si="9"/>
        <v>0.19355861770358551</v>
      </c>
      <c r="C207" s="29">
        <f t="shared" ca="1" si="10"/>
        <v>2.3587351524562932</v>
      </c>
    </row>
    <row r="208" spans="1:3">
      <c r="A208" s="2">
        <v>151</v>
      </c>
      <c r="B208" s="28">
        <f t="shared" ca="1" si="9"/>
        <v>0.11091114359438703</v>
      </c>
      <c r="C208" s="29">
        <f t="shared" ca="1" si="10"/>
        <v>1.7436565896578993</v>
      </c>
    </row>
    <row r="209" spans="1:3">
      <c r="A209" s="2">
        <v>152</v>
      </c>
      <c r="B209" s="28">
        <f t="shared" ca="1" si="9"/>
        <v>0.66479675676614258</v>
      </c>
      <c r="C209" s="29">
        <f t="shared" ca="1" si="10"/>
        <v>5.3167762577451034</v>
      </c>
    </row>
    <row r="210" spans="1:3">
      <c r="A210" s="2">
        <v>153</v>
      </c>
      <c r="B210" s="28">
        <f t="shared" ca="1" si="9"/>
        <v>0.21241004568136823</v>
      </c>
      <c r="C210" s="29">
        <f t="shared" ca="1" si="10"/>
        <v>2.4850295160685016</v>
      </c>
    </row>
    <row r="211" spans="1:3">
      <c r="A211" s="2">
        <v>154</v>
      </c>
      <c r="B211" s="28">
        <f t="shared" ca="1" si="9"/>
        <v>0.55509891521538712</v>
      </c>
      <c r="C211" s="29">
        <f t="shared" ca="1" si="10"/>
        <v>4.5766875683190991</v>
      </c>
    </row>
    <row r="212" spans="1:3">
      <c r="A212" s="2">
        <v>155</v>
      </c>
      <c r="B212" s="28">
        <f t="shared" ca="1" si="9"/>
        <v>0.46170794808393634</v>
      </c>
      <c r="C212" s="29">
        <f t="shared" ca="1" si="10"/>
        <v>4.0022495164677565</v>
      </c>
    </row>
    <row r="213" spans="1:3">
      <c r="A213" s="2">
        <v>156</v>
      </c>
      <c r="B213" s="28">
        <f t="shared" ca="1" si="9"/>
        <v>0.29950209758234347</v>
      </c>
      <c r="C213" s="29">
        <f t="shared" ca="1" si="10"/>
        <v>3.034154306424838</v>
      </c>
    </row>
    <row r="214" spans="1:3">
      <c r="A214" s="2">
        <v>157</v>
      </c>
      <c r="B214" s="28">
        <f t="shared" ca="1" si="9"/>
        <v>0.8687116644772237</v>
      </c>
      <c r="C214" s="29">
        <f t="shared" ca="1" si="10"/>
        <v>7.2463805010433022</v>
      </c>
    </row>
    <row r="215" spans="1:3">
      <c r="A215" s="2">
        <v>158</v>
      </c>
      <c r="B215" s="28">
        <f t="shared" ca="1" si="9"/>
        <v>0.72861073526717512</v>
      </c>
      <c r="C215" s="29">
        <f t="shared" ca="1" si="10"/>
        <v>5.8077372478529004</v>
      </c>
    </row>
    <row r="216" spans="1:3">
      <c r="A216" s="2">
        <v>159</v>
      </c>
      <c r="B216" s="28">
        <f t="shared" ca="1" si="9"/>
        <v>0.98867471603126322</v>
      </c>
      <c r="C216" s="29">
        <f t="shared" ca="1" si="10"/>
        <v>10.764861936848908</v>
      </c>
    </row>
    <row r="217" spans="1:3">
      <c r="A217" s="2">
        <v>160</v>
      </c>
      <c r="B217" s="28">
        <f t="shared" ca="1" si="9"/>
        <v>0.97688800385253871</v>
      </c>
      <c r="C217" s="29">
        <f t="shared" ca="1" si="10"/>
        <v>9.8708771840668401</v>
      </c>
    </row>
    <row r="218" spans="1:3">
      <c r="A218" s="2">
        <v>161</v>
      </c>
      <c r="B218" s="28">
        <f t="shared" ca="1" si="9"/>
        <v>0.22462811591645604</v>
      </c>
      <c r="C218" s="29">
        <f t="shared" ca="1" si="10"/>
        <v>2.5650977273330731</v>
      </c>
    </row>
    <row r="219" spans="1:3">
      <c r="A219" s="2">
        <v>162</v>
      </c>
      <c r="B219" s="28">
        <f t="shared" ca="1" si="9"/>
        <v>0.77765496938155199</v>
      </c>
      <c r="C219" s="29">
        <f t="shared" ca="1" si="10"/>
        <v>6.2357686605284384</v>
      </c>
    </row>
    <row r="220" spans="1:3">
      <c r="A220" s="2">
        <v>163</v>
      </c>
      <c r="B220" s="28">
        <f t="shared" ca="1" si="9"/>
        <v>0.25123512880179444</v>
      </c>
      <c r="C220" s="29">
        <f t="shared" ca="1" si="10"/>
        <v>2.7354678560716525</v>
      </c>
    </row>
    <row r="221" spans="1:3">
      <c r="A221" s="2">
        <v>164</v>
      </c>
      <c r="B221" s="28">
        <f t="shared" ca="1" si="9"/>
        <v>0.19421711412945775</v>
      </c>
      <c r="C221" s="29">
        <f t="shared" ca="1" si="10"/>
        <v>2.3632092606215243</v>
      </c>
    </row>
    <row r="222" spans="1:3">
      <c r="A222" s="2">
        <v>165</v>
      </c>
      <c r="B222" s="28">
        <f t="shared" ca="1" si="9"/>
        <v>0.58173203769358128</v>
      </c>
      <c r="C222" s="29">
        <f t="shared" ca="1" si="10"/>
        <v>4.7478994332728242</v>
      </c>
    </row>
    <row r="223" spans="1:3">
      <c r="A223" s="2">
        <v>166</v>
      </c>
      <c r="B223" s="28">
        <f t="shared" ca="1" si="9"/>
        <v>0.69940156470338</v>
      </c>
      <c r="C223" s="29">
        <f t="shared" ca="1" si="10"/>
        <v>5.5754933588835112</v>
      </c>
    </row>
    <row r="224" spans="1:3">
      <c r="A224" s="2">
        <v>167</v>
      </c>
      <c r="B224" s="28">
        <f t="shared" ca="1" si="9"/>
        <v>0.22504412255502082</v>
      </c>
      <c r="C224" s="29">
        <f t="shared" ca="1" si="10"/>
        <v>2.5678017687812105</v>
      </c>
    </row>
    <row r="225" spans="1:3">
      <c r="A225" s="2">
        <v>168</v>
      </c>
      <c r="B225" s="28">
        <f t="shared" ca="1" si="9"/>
        <v>1.547573995397622E-3</v>
      </c>
      <c r="C225" s="29">
        <f t="shared" ca="1" si="10"/>
        <v>0.20013752592216902</v>
      </c>
    </row>
    <row r="226" spans="1:3">
      <c r="A226" s="2">
        <v>169</v>
      </c>
      <c r="B226" s="28">
        <f t="shared" ca="1" si="9"/>
        <v>0.80947462783783752</v>
      </c>
      <c r="C226" s="29">
        <f t="shared" ca="1" si="10"/>
        <v>6.5482160894451029</v>
      </c>
    </row>
    <row r="227" spans="1:3">
      <c r="A227" s="2">
        <v>170</v>
      </c>
      <c r="B227" s="28">
        <f t="shared" ca="1" si="9"/>
        <v>0.54489880424624015</v>
      </c>
      <c r="C227" s="29">
        <f t="shared" ca="1" si="10"/>
        <v>4.512186164070914</v>
      </c>
    </row>
    <row r="228" spans="1:3">
      <c r="A228" s="2">
        <v>171</v>
      </c>
      <c r="B228" s="28">
        <f t="shared" ca="1" si="9"/>
        <v>0.11670842690266614</v>
      </c>
      <c r="C228" s="29">
        <f t="shared" ca="1" si="10"/>
        <v>1.7915149692735044</v>
      </c>
    </row>
    <row r="229" spans="1:3">
      <c r="A229" s="2">
        <v>172</v>
      </c>
      <c r="B229" s="28">
        <f t="shared" ca="1" si="9"/>
        <v>0.80836300886614354</v>
      </c>
      <c r="C229" s="29">
        <f t="shared" ca="1" si="10"/>
        <v>6.5367176980087036</v>
      </c>
    </row>
    <row r="230" spans="1:3">
      <c r="A230" s="2">
        <v>173</v>
      </c>
      <c r="B230" s="28">
        <f t="shared" ca="1" si="9"/>
        <v>1.5942032913398574E-2</v>
      </c>
      <c r="C230" s="29">
        <f t="shared" ca="1" si="10"/>
        <v>0.64468716572994778</v>
      </c>
    </row>
    <row r="231" spans="1:3">
      <c r="A231" s="2">
        <v>174</v>
      </c>
      <c r="B231" s="28">
        <f t="shared" ca="1" si="9"/>
        <v>0.72057645080662525</v>
      </c>
      <c r="C231" s="29">
        <f t="shared" ca="1" si="10"/>
        <v>5.7424112939823981</v>
      </c>
    </row>
    <row r="232" spans="1:3">
      <c r="A232" s="2">
        <v>175</v>
      </c>
      <c r="B232" s="28">
        <f t="shared" ca="1" si="9"/>
        <v>0.81804764115013584</v>
      </c>
      <c r="C232" s="29">
        <f t="shared" ca="1" si="10"/>
        <v>6.6385128498498647</v>
      </c>
    </row>
    <row r="233" spans="1:3">
      <c r="A233" s="2">
        <v>176</v>
      </c>
      <c r="B233" s="28">
        <f t="shared" ca="1" si="9"/>
        <v>0.68854324397699074</v>
      </c>
      <c r="C233" s="29">
        <f t="shared" ca="1" si="10"/>
        <v>5.4925760628370686</v>
      </c>
    </row>
    <row r="234" spans="1:3">
      <c r="A234" s="2">
        <v>177</v>
      </c>
      <c r="B234" s="28">
        <f t="shared" ca="1" si="9"/>
        <v>0.64092023603459936</v>
      </c>
      <c r="C234" s="29">
        <f t="shared" ca="1" si="10"/>
        <v>5.1467057809009331</v>
      </c>
    </row>
    <row r="235" spans="1:3">
      <c r="A235" s="2">
        <v>178</v>
      </c>
      <c r="B235" s="28">
        <f t="shared" ca="1" si="9"/>
        <v>0.99518135757655557</v>
      </c>
      <c r="C235" s="29">
        <f t="shared" ca="1" si="10"/>
        <v>11.746611329051881</v>
      </c>
    </row>
    <row r="236" spans="1:3">
      <c r="A236" s="2">
        <v>179</v>
      </c>
      <c r="B236" s="28">
        <f t="shared" ca="1" si="9"/>
        <v>0.59852580936788269</v>
      </c>
      <c r="C236" s="29">
        <f t="shared" ca="1" si="10"/>
        <v>4.8582266897331579</v>
      </c>
    </row>
    <row r="237" spans="1:3">
      <c r="A237" s="2">
        <v>180</v>
      </c>
      <c r="B237" s="28">
        <f t="shared" ca="1" si="9"/>
        <v>0.71476964361013851</v>
      </c>
      <c r="C237" s="29">
        <f t="shared" ca="1" si="10"/>
        <v>5.6959054404175475</v>
      </c>
    </row>
    <row r="238" spans="1:3">
      <c r="A238" s="2">
        <v>181</v>
      </c>
      <c r="B238" s="28">
        <f t="shared" ca="1" si="9"/>
        <v>0.80267995252284829</v>
      </c>
      <c r="C238" s="29">
        <f t="shared" ca="1" si="10"/>
        <v>6.4786473755735763</v>
      </c>
    </row>
    <row r="239" spans="1:3">
      <c r="A239" s="2">
        <v>182</v>
      </c>
      <c r="B239" s="28">
        <f t="shared" ca="1" si="9"/>
        <v>9.1617395852399142E-3</v>
      </c>
      <c r="C239" s="29">
        <f t="shared" ca="1" si="10"/>
        <v>0.48789031145992401</v>
      </c>
    </row>
    <row r="240" spans="1:3">
      <c r="A240" s="2">
        <v>183</v>
      </c>
      <c r="B240" s="28">
        <f t="shared" ca="1" si="9"/>
        <v>0.92521340409095654</v>
      </c>
      <c r="C240" s="29">
        <f t="shared" ca="1" si="10"/>
        <v>8.1892796979874536</v>
      </c>
    </row>
    <row r="241" spans="1:3">
      <c r="A241" s="2">
        <v>184</v>
      </c>
      <c r="B241" s="28">
        <f t="shared" ca="1" si="9"/>
        <v>0.54707147278116253</v>
      </c>
      <c r="C241" s="29">
        <f t="shared" ca="1" si="10"/>
        <v>4.5258797783565914</v>
      </c>
    </row>
    <row r="242" spans="1:3">
      <c r="A242" s="2">
        <v>185</v>
      </c>
      <c r="B242" s="28">
        <f t="shared" ca="1" si="9"/>
        <v>0.76548063800507227</v>
      </c>
      <c r="C242" s="29">
        <f t="shared" ca="1" si="10"/>
        <v>6.1242258156952509</v>
      </c>
    </row>
    <row r="243" spans="1:3">
      <c r="A243" s="2">
        <v>186</v>
      </c>
      <c r="B243" s="28">
        <f t="shared" ca="1" si="9"/>
        <v>0.24569036893756913</v>
      </c>
      <c r="C243" s="29">
        <f t="shared" ca="1" si="10"/>
        <v>2.7003654055944528</v>
      </c>
    </row>
    <row r="244" spans="1:3">
      <c r="A244" s="2">
        <v>187</v>
      </c>
      <c r="B244" s="28">
        <f t="shared" ca="1" si="9"/>
        <v>0.70577238897892203</v>
      </c>
      <c r="C244" s="29">
        <f t="shared" ca="1" si="10"/>
        <v>5.6249570051727273</v>
      </c>
    </row>
    <row r="245" spans="1:3">
      <c r="A245" s="2">
        <v>188</v>
      </c>
      <c r="B245" s="28">
        <f t="shared" ca="1" si="9"/>
        <v>0.463175300611254</v>
      </c>
      <c r="C245" s="29">
        <f t="shared" ca="1" si="10"/>
        <v>4.0110593272670139</v>
      </c>
    </row>
    <row r="246" spans="1:3">
      <c r="A246" s="2">
        <v>189</v>
      </c>
      <c r="B246" s="28">
        <f t="shared" ca="1" si="9"/>
        <v>0.20597016272008717</v>
      </c>
      <c r="C246" s="29">
        <f t="shared" ca="1" si="10"/>
        <v>2.442286295450649</v>
      </c>
    </row>
    <row r="247" spans="1:3">
      <c r="A247" s="2">
        <v>190</v>
      </c>
      <c r="B247" s="28">
        <f t="shared" ca="1" si="9"/>
        <v>0.30323580084089752</v>
      </c>
      <c r="C247" s="29">
        <f t="shared" ca="1" si="10"/>
        <v>3.0568463528671952</v>
      </c>
    </row>
    <row r="248" spans="1:3">
      <c r="A248" s="2">
        <v>191</v>
      </c>
      <c r="B248" s="28">
        <f t="shared" ca="1" si="9"/>
        <v>0.9392704396082534</v>
      </c>
      <c r="C248" s="29">
        <f t="shared" ca="1" si="10"/>
        <v>8.5117019312368107</v>
      </c>
    </row>
    <row r="249" spans="1:3">
      <c r="A249" s="2">
        <v>192</v>
      </c>
      <c r="B249" s="28">
        <f t="shared" ca="1" si="9"/>
        <v>0.42588616213912478</v>
      </c>
      <c r="C249" s="29">
        <f t="shared" ca="1" si="10"/>
        <v>3.7883738945055927</v>
      </c>
    </row>
    <row r="250" spans="1:3">
      <c r="A250" s="2">
        <v>193</v>
      </c>
      <c r="B250" s="28">
        <f t="shared" ca="1" si="9"/>
        <v>0.25007430669280617</v>
      </c>
      <c r="C250" s="29">
        <f t="shared" ca="1" si="10"/>
        <v>2.7281349854917183</v>
      </c>
    </row>
    <row r="251" spans="1:3">
      <c r="A251" s="2">
        <v>194</v>
      </c>
      <c r="B251" s="28">
        <f t="shared" ca="1" si="9"/>
        <v>0.13511608514456697</v>
      </c>
      <c r="C251" s="29">
        <f t="shared" ca="1" si="10"/>
        <v>1.9375732768872471</v>
      </c>
    </row>
    <row r="252" spans="1:3">
      <c r="A252" s="2">
        <v>195</v>
      </c>
      <c r="B252" s="28">
        <f t="shared" ref="B252:B257" ca="1" si="11">RAND()</f>
        <v>0.99661069624199916</v>
      </c>
      <c r="C252" s="29">
        <f t="shared" ref="C252:C257" ca="1" si="12">$B$27*SQRT(2*LN(1/(1-B252)))</f>
        <v>12.127779374252361</v>
      </c>
    </row>
    <row r="253" spans="1:3">
      <c r="A253" s="2">
        <v>196</v>
      </c>
      <c r="B253" s="28">
        <f t="shared" ca="1" si="11"/>
        <v>0.10715840977167024</v>
      </c>
      <c r="C253" s="29">
        <f t="shared" ca="1" si="12"/>
        <v>1.7121349005224764</v>
      </c>
    </row>
    <row r="254" spans="1:3">
      <c r="A254" s="2">
        <v>197</v>
      </c>
      <c r="B254" s="28">
        <f t="shared" ca="1" si="11"/>
        <v>0.10044267953286568</v>
      </c>
      <c r="C254" s="29">
        <f t="shared" ca="1" si="12"/>
        <v>1.6545703841138872</v>
      </c>
    </row>
    <row r="255" spans="1:3">
      <c r="A255" s="2">
        <v>198</v>
      </c>
      <c r="B255" s="28">
        <f t="shared" ca="1" si="11"/>
        <v>0.73093818734285154</v>
      </c>
      <c r="C255" s="29">
        <f t="shared" ca="1" si="12"/>
        <v>5.8268830773556317</v>
      </c>
    </row>
    <row r="256" spans="1:3">
      <c r="A256" s="2">
        <v>199</v>
      </c>
      <c r="B256" s="28">
        <f t="shared" ca="1" si="11"/>
        <v>0.93280486635576576</v>
      </c>
      <c r="C256" s="29">
        <f t="shared" ca="1" si="12"/>
        <v>8.3565878715409294</v>
      </c>
    </row>
    <row r="257" spans="1:3">
      <c r="A257" s="2">
        <v>200</v>
      </c>
      <c r="B257" s="28">
        <f t="shared" ca="1" si="11"/>
        <v>0.26055452369646659</v>
      </c>
      <c r="C257" s="29">
        <f t="shared" ca="1" si="12"/>
        <v>2.7940467836981684</v>
      </c>
    </row>
  </sheetData>
  <sortState ref="H82:H98">
    <sortCondition ref="H82"/>
  </sortState>
  <mergeCells count="2">
    <mergeCell ref="A18:B18"/>
    <mergeCell ref="P2:Q2"/>
  </mergeCells>
  <pageMargins left="0.7" right="0.7" top="0.75" bottom="0.75" header="0.3" footer="0.3"/>
  <pageSetup paperSize="9" orientation="portrait" r:id="rId1"/>
  <drawing r:id="rId2"/>
  <legacyDrawing r:id="rId3"/>
  <controls>
    <control shapeId="4098" r:id="rId4" name="CommandButton2"/>
    <control shapeId="4097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T96"/>
  <sheetViews>
    <sheetView zoomScale="85" zoomScaleNormal="85" workbookViewId="0"/>
  </sheetViews>
  <sheetFormatPr defaultRowHeight="15"/>
  <cols>
    <col min="2" max="2" width="11.28515625" customWidth="1"/>
    <col min="3" max="3" width="10.140625" customWidth="1"/>
    <col min="14" max="14" width="9.85546875" customWidth="1"/>
    <col min="15" max="15" width="10" customWidth="1"/>
    <col min="19" max="19" width="5.7109375" customWidth="1"/>
  </cols>
  <sheetData>
    <row r="1" spans="1:20" ht="22.5" thickTop="1" thickBot="1">
      <c r="B1" s="7" t="s">
        <v>48</v>
      </c>
      <c r="N1" s="159" t="s">
        <v>271</v>
      </c>
      <c r="O1" s="160"/>
    </row>
    <row r="2" spans="1:20" ht="16.5" thickBot="1">
      <c r="N2" s="118" t="s">
        <v>278</v>
      </c>
      <c r="O2" s="119">
        <f ca="1">ROUND(0.2+0.8*RAND(),3)</f>
        <v>0.87</v>
      </c>
      <c r="P2" s="17"/>
    </row>
    <row r="3" spans="1:20" ht="15.75" thickTop="1"/>
    <row r="9" spans="1:20" ht="15.75" thickBot="1">
      <c r="A9" t="s">
        <v>281</v>
      </c>
    </row>
    <row r="10" spans="1:20" ht="16.5" thickBot="1">
      <c r="A10" s="116" t="s">
        <v>278</v>
      </c>
      <c r="B10" s="117">
        <v>0.57699999999999996</v>
      </c>
      <c r="M10" s="157">
        <f ca="1">RAND()</f>
        <v>0.24262281673462294</v>
      </c>
      <c r="N10" s="158"/>
      <c r="O10" s="5" t="s">
        <v>210</v>
      </c>
    </row>
    <row r="11" spans="1:20">
      <c r="A11" t="s">
        <v>49</v>
      </c>
    </row>
    <row r="12" spans="1:20" ht="15.75">
      <c r="A12" s="2" t="s">
        <v>1</v>
      </c>
      <c r="B12" s="2">
        <v>0</v>
      </c>
      <c r="J12" s="5" t="s">
        <v>72</v>
      </c>
      <c r="O12" s="5" t="s">
        <v>74</v>
      </c>
    </row>
    <row r="13" spans="1:20" ht="18.75" thickBot="1">
      <c r="A13" s="2" t="s">
        <v>2</v>
      </c>
      <c r="B13" s="2" t="s">
        <v>50</v>
      </c>
      <c r="C13" s="2" t="s">
        <v>54</v>
      </c>
      <c r="D13" s="26">
        <v>1</v>
      </c>
      <c r="H13">
        <v>0</v>
      </c>
      <c r="I13" s="21"/>
      <c r="J13" s="20"/>
      <c r="K13" s="20"/>
      <c r="L13" s="22"/>
      <c r="M13" s="20"/>
      <c r="N13" s="20"/>
      <c r="O13" s="22"/>
      <c r="P13" s="20"/>
      <c r="Q13" s="22"/>
      <c r="R13" s="23"/>
      <c r="S13" s="22"/>
      <c r="T13" s="17">
        <v>1</v>
      </c>
    </row>
    <row r="14" spans="1:20" ht="18">
      <c r="A14" s="2" t="s">
        <v>1</v>
      </c>
      <c r="B14" s="2" t="s">
        <v>51</v>
      </c>
      <c r="C14" s="2" t="s">
        <v>54</v>
      </c>
      <c r="D14" s="2" t="s">
        <v>53</v>
      </c>
      <c r="L14" s="24" t="s">
        <v>54</v>
      </c>
      <c r="O14" s="24" t="s">
        <v>55</v>
      </c>
      <c r="Q14" s="24" t="s">
        <v>209</v>
      </c>
    </row>
    <row r="15" spans="1:20" ht="18">
      <c r="A15" s="2" t="s">
        <v>2</v>
      </c>
      <c r="B15" s="2" t="s">
        <v>52</v>
      </c>
      <c r="C15" s="2" t="s">
        <v>55</v>
      </c>
      <c r="D15" s="2" t="s">
        <v>56</v>
      </c>
      <c r="E15" s="26">
        <v>2</v>
      </c>
      <c r="K15" t="s">
        <v>75</v>
      </c>
    </row>
    <row r="16" spans="1:20">
      <c r="B16" s="2" t="s">
        <v>58</v>
      </c>
      <c r="C16" s="2" t="s">
        <v>51</v>
      </c>
    </row>
    <row r="17" spans="1:11" ht="17.25">
      <c r="A17" s="2" t="s">
        <v>57</v>
      </c>
      <c r="B17" s="2" t="s">
        <v>59</v>
      </c>
      <c r="C17" s="2" t="s">
        <v>60</v>
      </c>
      <c r="D17" s="27" t="s">
        <v>57</v>
      </c>
    </row>
    <row r="18" spans="1:11">
      <c r="A18" s="2" t="s">
        <v>278</v>
      </c>
      <c r="B18" s="60">
        <v>0.57699999999999996</v>
      </c>
    </row>
    <row r="19" spans="1:11" ht="26.25">
      <c r="A19" s="14" t="s">
        <v>65</v>
      </c>
      <c r="C19" s="25" t="s">
        <v>73</v>
      </c>
      <c r="J19" s="2" t="s">
        <v>63</v>
      </c>
      <c r="K19" s="12">
        <v>2</v>
      </c>
    </row>
    <row r="20" spans="1:11" ht="18">
      <c r="A20" s="2" t="s">
        <v>3</v>
      </c>
      <c r="B20" s="2" t="s">
        <v>61</v>
      </c>
      <c r="C20" s="2" t="s">
        <v>62</v>
      </c>
      <c r="D20" s="2" t="s">
        <v>70</v>
      </c>
      <c r="I20" s="11" t="s">
        <v>64</v>
      </c>
      <c r="J20" s="11" t="s">
        <v>71</v>
      </c>
    </row>
    <row r="21" spans="1:11">
      <c r="A21" s="2">
        <v>1</v>
      </c>
      <c r="B21" s="10">
        <v>0.7055475115776062</v>
      </c>
      <c r="C21" s="18">
        <v>3</v>
      </c>
      <c r="D21" s="2">
        <v>0.140828967</v>
      </c>
      <c r="I21" s="11">
        <f t="shared" ref="I21:I40" si="0">C21*$K$19</f>
        <v>6</v>
      </c>
      <c r="J21" s="11">
        <f>I21</f>
        <v>6</v>
      </c>
    </row>
    <row r="22" spans="1:11">
      <c r="A22" s="2">
        <v>2</v>
      </c>
      <c r="B22" s="10">
        <v>0.5334240198135376</v>
      </c>
      <c r="C22" s="18">
        <v>2</v>
      </c>
      <c r="D22" s="2">
        <v>0.24407100000000001</v>
      </c>
      <c r="I22" s="11">
        <f t="shared" si="0"/>
        <v>4</v>
      </c>
      <c r="J22" s="11">
        <f>J21+I22</f>
        <v>10</v>
      </c>
    </row>
    <row r="23" spans="1:11">
      <c r="A23" s="2">
        <v>3</v>
      </c>
      <c r="B23" s="10">
        <v>0.57951861619949341</v>
      </c>
      <c r="C23" s="18">
        <v>2</v>
      </c>
      <c r="D23" s="2">
        <v>0.24407100000000001</v>
      </c>
      <c r="I23" s="11">
        <f t="shared" si="0"/>
        <v>4</v>
      </c>
      <c r="J23" s="11">
        <f t="shared" ref="J23:J40" si="1">J22+I23</f>
        <v>14</v>
      </c>
    </row>
    <row r="24" spans="1:11">
      <c r="A24" s="2">
        <v>4</v>
      </c>
      <c r="B24" s="10">
        <v>0.28956246376037598</v>
      </c>
      <c r="C24" s="18">
        <v>1</v>
      </c>
      <c r="D24" s="2">
        <v>0.42300000000000004</v>
      </c>
      <c r="I24" s="11">
        <f t="shared" si="0"/>
        <v>2</v>
      </c>
      <c r="J24" s="11">
        <f t="shared" si="1"/>
        <v>16</v>
      </c>
    </row>
    <row r="25" spans="1:11">
      <c r="A25" s="2">
        <v>5</v>
      </c>
      <c r="B25" s="10">
        <v>0.30194801092147827</v>
      </c>
      <c r="C25" s="18">
        <v>1</v>
      </c>
      <c r="D25" s="2">
        <v>0.42300000000000004</v>
      </c>
      <c r="I25" s="11">
        <f t="shared" si="0"/>
        <v>2</v>
      </c>
      <c r="J25" s="11">
        <f t="shared" si="1"/>
        <v>18</v>
      </c>
    </row>
    <row r="26" spans="1:11">
      <c r="A26" s="2">
        <v>6</v>
      </c>
      <c r="B26" s="10">
        <v>0.77474009990692139</v>
      </c>
      <c r="C26" s="18">
        <v>3</v>
      </c>
      <c r="D26" s="2">
        <v>0.140828967</v>
      </c>
      <c r="I26" s="11">
        <f t="shared" si="0"/>
        <v>6</v>
      </c>
      <c r="J26" s="11">
        <f t="shared" si="1"/>
        <v>24</v>
      </c>
    </row>
    <row r="27" spans="1:11">
      <c r="A27" s="2">
        <v>7</v>
      </c>
      <c r="B27" s="10">
        <v>1.4017641544342041E-2</v>
      </c>
      <c r="C27" s="18">
        <v>1</v>
      </c>
      <c r="D27" s="2">
        <v>0.42300000000000004</v>
      </c>
      <c r="I27" s="11">
        <f t="shared" si="0"/>
        <v>2</v>
      </c>
      <c r="J27" s="11">
        <f t="shared" si="1"/>
        <v>26</v>
      </c>
    </row>
    <row r="28" spans="1:11">
      <c r="A28" s="2">
        <v>8</v>
      </c>
      <c r="B28" s="10">
        <v>0.76072359085083008</v>
      </c>
      <c r="C28" s="18">
        <v>3</v>
      </c>
      <c r="D28" s="2">
        <v>0.140828967</v>
      </c>
      <c r="I28" s="11">
        <f t="shared" si="0"/>
        <v>6</v>
      </c>
      <c r="J28" s="11">
        <f t="shared" si="1"/>
        <v>32</v>
      </c>
    </row>
    <row r="29" spans="1:11">
      <c r="A29" s="2">
        <v>9</v>
      </c>
      <c r="B29" s="10">
        <v>0.81449002027511597</v>
      </c>
      <c r="C29" s="18">
        <v>4</v>
      </c>
      <c r="D29" s="2">
        <v>8.1258313958999989E-2</v>
      </c>
      <c r="I29" s="11">
        <f t="shared" si="0"/>
        <v>8</v>
      </c>
      <c r="J29" s="11">
        <f t="shared" si="1"/>
        <v>40</v>
      </c>
    </row>
    <row r="30" spans="1:11">
      <c r="A30" s="2">
        <v>10</v>
      </c>
      <c r="B30" s="10">
        <v>0.7090378999710083</v>
      </c>
      <c r="C30" s="18">
        <v>3</v>
      </c>
      <c r="D30" s="2">
        <v>0.140828967</v>
      </c>
      <c r="I30" s="11">
        <f t="shared" si="0"/>
        <v>6</v>
      </c>
      <c r="J30" s="11">
        <f t="shared" si="1"/>
        <v>46</v>
      </c>
    </row>
    <row r="31" spans="1:11">
      <c r="A31" s="2">
        <v>11</v>
      </c>
      <c r="B31" s="10">
        <v>4.5352756977081299E-2</v>
      </c>
      <c r="C31" s="18">
        <v>1</v>
      </c>
      <c r="D31" s="2">
        <v>0.42300000000000004</v>
      </c>
      <c r="I31" s="11">
        <f t="shared" si="0"/>
        <v>2</v>
      </c>
      <c r="J31" s="11">
        <f t="shared" si="1"/>
        <v>48</v>
      </c>
    </row>
    <row r="32" spans="1:11">
      <c r="A32" s="2">
        <v>12</v>
      </c>
      <c r="B32" s="10">
        <v>0.4140326976776123</v>
      </c>
      <c r="C32" s="18">
        <v>1</v>
      </c>
      <c r="D32" s="2">
        <v>0.42300000000000004</v>
      </c>
      <c r="I32" s="11">
        <f t="shared" si="0"/>
        <v>2</v>
      </c>
      <c r="J32" s="11">
        <f t="shared" si="1"/>
        <v>50</v>
      </c>
    </row>
    <row r="33" spans="1:10">
      <c r="A33" s="2">
        <v>13</v>
      </c>
      <c r="B33" s="10">
        <v>0.86261934041976929</v>
      </c>
      <c r="C33" s="18">
        <v>4</v>
      </c>
      <c r="D33" s="2">
        <v>8.1258313958999989E-2</v>
      </c>
      <c r="I33" s="11">
        <f t="shared" si="0"/>
        <v>8</v>
      </c>
      <c r="J33" s="11">
        <f t="shared" si="1"/>
        <v>58</v>
      </c>
    </row>
    <row r="34" spans="1:10">
      <c r="A34" s="2">
        <v>14</v>
      </c>
      <c r="B34" s="10">
        <v>0.79048001766204834</v>
      </c>
      <c r="C34" s="18">
        <v>3</v>
      </c>
      <c r="D34" s="2">
        <v>0.140828967</v>
      </c>
      <c r="I34" s="11">
        <f t="shared" si="0"/>
        <v>6</v>
      </c>
      <c r="J34" s="11">
        <f t="shared" si="1"/>
        <v>64</v>
      </c>
    </row>
    <row r="35" spans="1:10">
      <c r="A35" s="2">
        <v>15</v>
      </c>
      <c r="B35" s="10">
        <v>0.37353616952896118</v>
      </c>
      <c r="C35" s="18">
        <v>1</v>
      </c>
      <c r="D35" s="2">
        <v>0.42300000000000004</v>
      </c>
      <c r="I35" s="11">
        <f t="shared" si="0"/>
        <v>2</v>
      </c>
      <c r="J35" s="11">
        <f t="shared" si="1"/>
        <v>66</v>
      </c>
    </row>
    <row r="36" spans="1:10">
      <c r="A36" s="2">
        <v>16</v>
      </c>
      <c r="B36" s="10">
        <v>0.96195316314697266</v>
      </c>
      <c r="C36" s="18">
        <v>6</v>
      </c>
      <c r="D36" s="2">
        <v>2.7053249208055904E-2</v>
      </c>
      <c r="I36" s="11">
        <f t="shared" si="0"/>
        <v>12</v>
      </c>
      <c r="J36" s="11">
        <f t="shared" si="1"/>
        <v>78</v>
      </c>
    </row>
    <row r="37" spans="1:10">
      <c r="A37" s="2">
        <v>17</v>
      </c>
      <c r="B37" s="10">
        <v>0.87144583463668823</v>
      </c>
      <c r="C37" s="18">
        <v>4</v>
      </c>
      <c r="D37" s="2">
        <v>8.1258313958999989E-2</v>
      </c>
      <c r="I37" s="11">
        <f t="shared" si="0"/>
        <v>8</v>
      </c>
      <c r="J37" s="11">
        <f t="shared" si="1"/>
        <v>86</v>
      </c>
    </row>
    <row r="38" spans="1:10">
      <c r="A38" s="2">
        <v>18</v>
      </c>
      <c r="B38" s="10">
        <v>5.6236863136291504E-2</v>
      </c>
      <c r="C38" s="18">
        <v>1</v>
      </c>
      <c r="D38" s="2">
        <v>0.42300000000000004</v>
      </c>
      <c r="I38" s="11">
        <f t="shared" si="0"/>
        <v>2</v>
      </c>
      <c r="J38" s="11">
        <f t="shared" si="1"/>
        <v>88</v>
      </c>
    </row>
    <row r="39" spans="1:10">
      <c r="A39" s="2">
        <v>19</v>
      </c>
      <c r="B39" s="10">
        <v>0.94955664873123169</v>
      </c>
      <c r="C39" s="18">
        <v>6</v>
      </c>
      <c r="D39" s="2">
        <v>2.7053249208055904E-2</v>
      </c>
      <c r="I39" s="11">
        <f t="shared" si="0"/>
        <v>12</v>
      </c>
      <c r="J39" s="11">
        <f t="shared" si="1"/>
        <v>100</v>
      </c>
    </row>
    <row r="40" spans="1:10">
      <c r="A40" s="2">
        <v>20</v>
      </c>
      <c r="B40" s="10">
        <v>0.36401867866516113</v>
      </c>
      <c r="C40" s="18">
        <v>1</v>
      </c>
      <c r="D40" s="2">
        <v>0.42300000000000004</v>
      </c>
      <c r="I40" s="11">
        <f t="shared" si="0"/>
        <v>2</v>
      </c>
      <c r="J40" s="11">
        <f t="shared" si="1"/>
        <v>102</v>
      </c>
    </row>
    <row r="46" spans="1:10" ht="90">
      <c r="A46" s="2" t="s">
        <v>284</v>
      </c>
      <c r="B46" s="2" t="s">
        <v>282</v>
      </c>
      <c r="C46" s="2" t="s">
        <v>283</v>
      </c>
    </row>
    <row r="47" spans="1:10">
      <c r="A47" s="2">
        <v>1</v>
      </c>
      <c r="B47" s="2">
        <f>1-$B$10^(A47-1)</f>
        <v>0</v>
      </c>
      <c r="C47" s="2">
        <f>1-$B$10^A47</f>
        <v>0.42300000000000004</v>
      </c>
    </row>
    <row r="48" spans="1:10">
      <c r="A48" s="2">
        <v>2</v>
      </c>
      <c r="B48" s="2">
        <f t="shared" ref="B48:B96" si="2">1-$B$10^(A48-1)</f>
        <v>0.42300000000000004</v>
      </c>
      <c r="C48" s="2">
        <f t="shared" ref="C48:C66" si="3">1-$B$10^A48</f>
        <v>0.66707099999999997</v>
      </c>
    </row>
    <row r="49" spans="1:3">
      <c r="A49" s="2">
        <v>3</v>
      </c>
      <c r="B49" s="2">
        <f t="shared" si="2"/>
        <v>0.66707099999999997</v>
      </c>
      <c r="C49" s="2">
        <f t="shared" si="3"/>
        <v>0.807899967</v>
      </c>
    </row>
    <row r="50" spans="1:3">
      <c r="A50" s="2">
        <v>4</v>
      </c>
      <c r="B50" s="2">
        <f t="shared" si="2"/>
        <v>0.807899967</v>
      </c>
      <c r="C50" s="2">
        <f t="shared" si="3"/>
        <v>0.88915828095899996</v>
      </c>
    </row>
    <row r="51" spans="1:3">
      <c r="A51" s="2">
        <v>5</v>
      </c>
      <c r="B51" s="2">
        <f t="shared" si="2"/>
        <v>0.88915828095899996</v>
      </c>
      <c r="C51" s="2">
        <f t="shared" si="3"/>
        <v>0.93604432811334304</v>
      </c>
    </row>
    <row r="52" spans="1:3">
      <c r="A52" s="2">
        <v>6</v>
      </c>
      <c r="B52" s="2">
        <f t="shared" si="2"/>
        <v>0.93604432811334304</v>
      </c>
      <c r="C52" s="2">
        <f t="shared" si="3"/>
        <v>0.96309757732139889</v>
      </c>
    </row>
    <row r="53" spans="1:3">
      <c r="A53" s="2">
        <v>7</v>
      </c>
      <c r="B53" s="2">
        <f t="shared" si="2"/>
        <v>0.96309757732139889</v>
      </c>
      <c r="C53" s="2">
        <f t="shared" si="3"/>
        <v>0.97870730211444723</v>
      </c>
    </row>
    <row r="54" spans="1:3">
      <c r="A54" s="2">
        <v>8</v>
      </c>
      <c r="B54" s="2">
        <f t="shared" si="2"/>
        <v>0.97870730211444723</v>
      </c>
      <c r="C54" s="2">
        <f t="shared" si="3"/>
        <v>0.987714113320036</v>
      </c>
    </row>
    <row r="55" spans="1:3">
      <c r="A55" s="2">
        <v>9</v>
      </c>
      <c r="B55" s="2">
        <f t="shared" si="2"/>
        <v>0.987714113320036</v>
      </c>
      <c r="C55" s="2">
        <f t="shared" si="3"/>
        <v>0.99291104338566083</v>
      </c>
    </row>
    <row r="56" spans="1:3">
      <c r="A56" s="2">
        <v>10</v>
      </c>
      <c r="B56" s="2">
        <f t="shared" si="2"/>
        <v>0.99291104338566083</v>
      </c>
      <c r="C56" s="2">
        <f t="shared" si="3"/>
        <v>0.99590967203352632</v>
      </c>
    </row>
    <row r="57" spans="1:3">
      <c r="A57" s="2">
        <v>11</v>
      </c>
      <c r="B57" s="2">
        <f t="shared" si="2"/>
        <v>0.99590967203352632</v>
      </c>
      <c r="C57" s="2">
        <f t="shared" si="3"/>
        <v>0.99763988076334464</v>
      </c>
    </row>
    <row r="58" spans="1:3">
      <c r="A58" s="2">
        <v>12</v>
      </c>
      <c r="B58" s="2">
        <f t="shared" si="2"/>
        <v>0.99763988076334464</v>
      </c>
      <c r="C58" s="2">
        <f t="shared" si="3"/>
        <v>0.99863821120044982</v>
      </c>
    </row>
    <row r="59" spans="1:3">
      <c r="A59" s="2">
        <v>13</v>
      </c>
      <c r="B59" s="2">
        <f t="shared" si="2"/>
        <v>0.99863821120044982</v>
      </c>
      <c r="C59" s="2">
        <f t="shared" si="3"/>
        <v>0.99921424786265955</v>
      </c>
    </row>
    <row r="60" spans="1:3">
      <c r="A60" s="2">
        <v>14</v>
      </c>
      <c r="B60" s="2">
        <f t="shared" si="2"/>
        <v>0.99921424786265955</v>
      </c>
      <c r="C60" s="2">
        <f t="shared" si="3"/>
        <v>0.99954662101675462</v>
      </c>
    </row>
    <row r="61" spans="1:3">
      <c r="A61" s="2">
        <v>15</v>
      </c>
      <c r="B61" s="2">
        <f t="shared" si="2"/>
        <v>0.99954662101675462</v>
      </c>
      <c r="C61" s="2">
        <f t="shared" si="3"/>
        <v>0.99973840032666739</v>
      </c>
    </row>
    <row r="62" spans="1:3">
      <c r="A62" s="2">
        <v>16</v>
      </c>
      <c r="B62" s="2">
        <f t="shared" si="2"/>
        <v>0.99973840032666739</v>
      </c>
      <c r="C62" s="2">
        <f t="shared" si="3"/>
        <v>0.99984905698848703</v>
      </c>
    </row>
    <row r="63" spans="1:3">
      <c r="A63" s="2">
        <v>17</v>
      </c>
      <c r="B63" s="2">
        <f t="shared" si="2"/>
        <v>0.99984905698848703</v>
      </c>
      <c r="C63" s="2">
        <f t="shared" si="3"/>
        <v>0.99991290588235704</v>
      </c>
    </row>
    <row r="64" spans="1:3">
      <c r="A64" s="2">
        <v>18</v>
      </c>
      <c r="B64" s="2">
        <f t="shared" si="2"/>
        <v>0.99991290588235704</v>
      </c>
      <c r="C64" s="2">
        <f t="shared" si="3"/>
        <v>0.99994974669412007</v>
      </c>
    </row>
    <row r="65" spans="1:3">
      <c r="A65" s="2">
        <v>19</v>
      </c>
      <c r="B65" s="2">
        <f t="shared" si="2"/>
        <v>0.99994974669412007</v>
      </c>
      <c r="C65" s="2">
        <f t="shared" si="3"/>
        <v>0.99997100384250726</v>
      </c>
    </row>
    <row r="66" spans="1:3">
      <c r="A66" s="2">
        <v>20</v>
      </c>
      <c r="B66" s="2">
        <f t="shared" si="2"/>
        <v>0.99997100384250726</v>
      </c>
      <c r="C66" s="2">
        <f t="shared" si="3"/>
        <v>0.99998326921712666</v>
      </c>
    </row>
    <row r="67" spans="1:3">
      <c r="A67" s="2">
        <v>21</v>
      </c>
      <c r="B67" s="2">
        <f t="shared" si="2"/>
        <v>0.99998326921712666</v>
      </c>
      <c r="C67" s="2">
        <f t="shared" ref="C67:C96" si="4">1-$B$10^A67</f>
        <v>0.9999903463382821</v>
      </c>
    </row>
    <row r="68" spans="1:3">
      <c r="A68" s="2">
        <v>22</v>
      </c>
      <c r="B68" s="2">
        <f t="shared" si="2"/>
        <v>0.9999903463382821</v>
      </c>
      <c r="C68" s="2">
        <f t="shared" si="4"/>
        <v>0.99999442983718878</v>
      </c>
    </row>
    <row r="69" spans="1:3">
      <c r="A69" s="2">
        <v>23</v>
      </c>
      <c r="B69" s="2">
        <f t="shared" si="2"/>
        <v>0.99999442983718878</v>
      </c>
      <c r="C69" s="2">
        <f t="shared" si="4"/>
        <v>0.9999967860160579</v>
      </c>
    </row>
    <row r="70" spans="1:3">
      <c r="A70" s="2">
        <v>24</v>
      </c>
      <c r="B70" s="2">
        <f t="shared" si="2"/>
        <v>0.9999967860160579</v>
      </c>
      <c r="C70" s="2">
        <f t="shared" si="4"/>
        <v>0.99999814553126543</v>
      </c>
    </row>
    <row r="71" spans="1:3">
      <c r="A71" s="2">
        <v>25</v>
      </c>
      <c r="B71" s="2">
        <f t="shared" si="2"/>
        <v>0.99999814553126543</v>
      </c>
      <c r="C71" s="2">
        <f t="shared" si="4"/>
        <v>0.99999892997154016</v>
      </c>
    </row>
    <row r="72" spans="1:3">
      <c r="A72" s="2">
        <v>26</v>
      </c>
      <c r="B72" s="2">
        <f t="shared" si="2"/>
        <v>0.99999892997154016</v>
      </c>
      <c r="C72" s="2">
        <f t="shared" si="4"/>
        <v>0.99999938259357868</v>
      </c>
    </row>
    <row r="73" spans="1:3">
      <c r="A73" s="2">
        <v>27</v>
      </c>
      <c r="B73" s="2">
        <f t="shared" si="2"/>
        <v>0.99999938259357868</v>
      </c>
      <c r="C73" s="2">
        <f t="shared" si="4"/>
        <v>0.99999964375649486</v>
      </c>
    </row>
    <row r="74" spans="1:3">
      <c r="A74" s="2">
        <v>28</v>
      </c>
      <c r="B74" s="2">
        <f t="shared" si="2"/>
        <v>0.99999964375649486</v>
      </c>
      <c r="C74" s="2">
        <f t="shared" si="4"/>
        <v>0.99999979444749754</v>
      </c>
    </row>
    <row r="75" spans="1:3">
      <c r="A75" s="2">
        <v>29</v>
      </c>
      <c r="B75" s="2">
        <f t="shared" si="2"/>
        <v>0.99999979444749754</v>
      </c>
      <c r="C75" s="2">
        <f t="shared" si="4"/>
        <v>0.9999998813962061</v>
      </c>
    </row>
    <row r="76" spans="1:3">
      <c r="A76" s="2">
        <v>30</v>
      </c>
      <c r="B76" s="2">
        <f t="shared" si="2"/>
        <v>0.9999998813962061</v>
      </c>
      <c r="C76" s="2">
        <f t="shared" si="4"/>
        <v>0.99999993156561096</v>
      </c>
    </row>
    <row r="77" spans="1:3">
      <c r="A77" s="2">
        <v>31</v>
      </c>
      <c r="B77" s="2">
        <f t="shared" si="2"/>
        <v>0.99999993156561096</v>
      </c>
      <c r="C77" s="2">
        <f t="shared" si="4"/>
        <v>0.99999996051335749</v>
      </c>
    </row>
    <row r="78" spans="1:3">
      <c r="A78" s="2">
        <v>32</v>
      </c>
      <c r="B78" s="2">
        <f t="shared" si="2"/>
        <v>0.99999996051335749</v>
      </c>
      <c r="C78" s="2">
        <f t="shared" si="4"/>
        <v>0.99999997721620726</v>
      </c>
    </row>
    <row r="79" spans="1:3">
      <c r="A79" s="2">
        <v>33</v>
      </c>
      <c r="B79" s="2">
        <f t="shared" si="2"/>
        <v>0.99999997721620726</v>
      </c>
      <c r="C79" s="2">
        <f t="shared" si="4"/>
        <v>0.99999998685375158</v>
      </c>
    </row>
    <row r="80" spans="1:3">
      <c r="A80" s="2">
        <v>34</v>
      </c>
      <c r="B80" s="2">
        <f t="shared" si="2"/>
        <v>0.99999998685375158</v>
      </c>
      <c r="C80" s="2">
        <f t="shared" si="4"/>
        <v>0.99999999241461468</v>
      </c>
    </row>
    <row r="81" spans="1:3">
      <c r="A81" s="2">
        <v>35</v>
      </c>
      <c r="B81" s="2">
        <f t="shared" si="2"/>
        <v>0.99999999241461468</v>
      </c>
      <c r="C81" s="2">
        <f t="shared" si="4"/>
        <v>0.99999999562323272</v>
      </c>
    </row>
    <row r="82" spans="1:3">
      <c r="A82" s="2">
        <v>36</v>
      </c>
      <c r="B82" s="2">
        <f t="shared" si="2"/>
        <v>0.99999999562323272</v>
      </c>
      <c r="C82" s="2">
        <f t="shared" si="4"/>
        <v>0.99999999747460522</v>
      </c>
    </row>
    <row r="83" spans="1:3">
      <c r="A83" s="2">
        <v>37</v>
      </c>
      <c r="B83" s="2">
        <f t="shared" si="2"/>
        <v>0.99999999747460522</v>
      </c>
      <c r="C83" s="2">
        <f t="shared" si="4"/>
        <v>0.99999999854284727</v>
      </c>
    </row>
    <row r="84" spans="1:3">
      <c r="A84" s="2">
        <v>38</v>
      </c>
      <c r="B84" s="2">
        <f t="shared" si="2"/>
        <v>0.99999999854284727</v>
      </c>
      <c r="C84" s="2">
        <f t="shared" si="4"/>
        <v>0.99999999915922289</v>
      </c>
    </row>
    <row r="85" spans="1:3">
      <c r="A85" s="2">
        <v>39</v>
      </c>
      <c r="B85" s="2">
        <f t="shared" si="2"/>
        <v>0.99999999915922289</v>
      </c>
      <c r="C85" s="2">
        <f t="shared" si="4"/>
        <v>0.99999999951487162</v>
      </c>
    </row>
    <row r="86" spans="1:3">
      <c r="A86" s="2">
        <v>40</v>
      </c>
      <c r="B86" s="2">
        <f t="shared" si="2"/>
        <v>0.99999999951487162</v>
      </c>
      <c r="C86" s="2">
        <f t="shared" si="4"/>
        <v>0.99999999972008091</v>
      </c>
    </row>
    <row r="87" spans="1:3">
      <c r="A87" s="2">
        <v>41</v>
      </c>
      <c r="B87" s="2">
        <f t="shared" si="2"/>
        <v>0.99999999972008091</v>
      </c>
      <c r="C87" s="2">
        <f t="shared" si="4"/>
        <v>0.99999999983848664</v>
      </c>
    </row>
    <row r="88" spans="1:3">
      <c r="A88" s="2">
        <v>42</v>
      </c>
      <c r="B88" s="2">
        <f t="shared" si="2"/>
        <v>0.99999999983848664</v>
      </c>
      <c r="C88" s="2">
        <f t="shared" si="4"/>
        <v>0.99999999990680677</v>
      </c>
    </row>
    <row r="89" spans="1:3">
      <c r="A89" s="2">
        <v>43</v>
      </c>
      <c r="B89" s="2">
        <f t="shared" si="2"/>
        <v>0.99999999990680677</v>
      </c>
      <c r="C89" s="2">
        <f t="shared" si="4"/>
        <v>0.99999999994622757</v>
      </c>
    </row>
    <row r="90" spans="1:3">
      <c r="A90" s="2">
        <v>44</v>
      </c>
      <c r="B90" s="2">
        <f t="shared" si="2"/>
        <v>0.99999999994622757</v>
      </c>
      <c r="C90" s="2">
        <f t="shared" si="4"/>
        <v>0.99999999996897326</v>
      </c>
    </row>
    <row r="91" spans="1:3">
      <c r="A91" s="2">
        <v>45</v>
      </c>
      <c r="B91" s="2">
        <f t="shared" si="2"/>
        <v>0.99999999996897326</v>
      </c>
      <c r="C91" s="2">
        <f t="shared" si="4"/>
        <v>0.99999999998209754</v>
      </c>
    </row>
    <row r="92" spans="1:3">
      <c r="A92" s="2">
        <v>46</v>
      </c>
      <c r="B92" s="2">
        <f t="shared" si="2"/>
        <v>0.99999999998209754</v>
      </c>
      <c r="C92" s="2">
        <f t="shared" si="4"/>
        <v>0.99999999998967026</v>
      </c>
    </row>
    <row r="93" spans="1:3">
      <c r="A93" s="2">
        <v>47</v>
      </c>
      <c r="B93" s="2">
        <f t="shared" si="2"/>
        <v>0.99999999998967026</v>
      </c>
      <c r="C93" s="2">
        <f t="shared" si="4"/>
        <v>0.99999999999403977</v>
      </c>
    </row>
    <row r="94" spans="1:3">
      <c r="A94" s="2">
        <v>48</v>
      </c>
      <c r="B94" s="2">
        <f t="shared" si="2"/>
        <v>0.99999999999403977</v>
      </c>
      <c r="C94" s="2">
        <f t="shared" si="4"/>
        <v>0.99999999999656097</v>
      </c>
    </row>
    <row r="95" spans="1:3">
      <c r="A95" s="2">
        <v>49</v>
      </c>
      <c r="B95" s="2">
        <f t="shared" si="2"/>
        <v>0.99999999999656097</v>
      </c>
      <c r="C95" s="2">
        <f t="shared" si="4"/>
        <v>0.9999999999980157</v>
      </c>
    </row>
    <row r="96" spans="1:3">
      <c r="A96" s="2">
        <v>50</v>
      </c>
      <c r="B96" s="2">
        <f t="shared" si="2"/>
        <v>0.9999999999980157</v>
      </c>
      <c r="C96" s="2">
        <f t="shared" si="4"/>
        <v>0.99999999999885503</v>
      </c>
    </row>
  </sheetData>
  <mergeCells count="2">
    <mergeCell ref="M10:N10"/>
    <mergeCell ref="N1:O1"/>
  </mergeCells>
  <pageMargins left="0.7" right="0.7" top="0.75" bottom="0.75" header="0.3" footer="0.3"/>
  <pageSetup paperSize="9" orientation="portrait" r:id="rId1"/>
  <drawing r:id="rId2"/>
  <legacyDrawing r:id="rId3"/>
  <controls>
    <control shapeId="5122" r:id="rId4" name="CommandButton2"/>
    <control shapeId="5121" r:id="rId5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U482"/>
  <sheetViews>
    <sheetView workbookViewId="0"/>
  </sheetViews>
  <sheetFormatPr defaultRowHeight="15"/>
  <cols>
    <col min="1" max="1" width="13.28515625" customWidth="1"/>
    <col min="2" max="2" width="13.140625" customWidth="1"/>
    <col min="3" max="3" width="13.7109375" customWidth="1"/>
    <col min="4" max="5" width="13.42578125" customWidth="1"/>
    <col min="6" max="6" width="11" customWidth="1"/>
    <col min="7" max="7" width="11.140625" customWidth="1"/>
    <col min="17" max="17" width="19.85546875" customWidth="1"/>
    <col min="18" max="18" width="18.85546875" customWidth="1"/>
    <col min="21" max="21" width="19.28515625" customWidth="1"/>
    <col min="22" max="22" width="18.85546875" customWidth="1"/>
  </cols>
  <sheetData>
    <row r="1" spans="1:42" ht="20.25">
      <c r="V1" s="120" t="s">
        <v>285</v>
      </c>
      <c r="AB1" s="44" t="s">
        <v>272</v>
      </c>
    </row>
    <row r="2" spans="1:42" ht="23.25">
      <c r="A2" s="39" t="s">
        <v>166</v>
      </c>
    </row>
    <row r="4" spans="1:42" ht="18.75">
      <c r="I4" t="s">
        <v>170</v>
      </c>
      <c r="N4" t="s">
        <v>169</v>
      </c>
      <c r="V4" s="44" t="s">
        <v>287</v>
      </c>
    </row>
    <row r="5" spans="1:42">
      <c r="V5" s="66" t="s">
        <v>195</v>
      </c>
    </row>
    <row r="6" spans="1:42" ht="18.75">
      <c r="C6" s="41" t="s">
        <v>98</v>
      </c>
      <c r="D6" s="44" t="s">
        <v>167</v>
      </c>
      <c r="AC6">
        <f>COLUMN()</f>
        <v>29</v>
      </c>
      <c r="AD6">
        <f>COLUMN()</f>
        <v>30</v>
      </c>
      <c r="AE6">
        <f>COLUMN()</f>
        <v>31</v>
      </c>
      <c r="AF6">
        <f>COLUMN()</f>
        <v>32</v>
      </c>
      <c r="AG6">
        <f>COLUMN()</f>
        <v>33</v>
      </c>
      <c r="AH6">
        <f>COLUMN()</f>
        <v>34</v>
      </c>
      <c r="AI6">
        <f>COLUMN()</f>
        <v>35</v>
      </c>
      <c r="AJ6">
        <f>COLUMN()</f>
        <v>36</v>
      </c>
    </row>
    <row r="7" spans="1:42" ht="19.5" thickBot="1">
      <c r="AC7" s="44" t="s">
        <v>291</v>
      </c>
    </row>
    <row r="8" spans="1:42" ht="20.25" thickTop="1" thickBot="1">
      <c r="C8" s="41" t="s">
        <v>98</v>
      </c>
      <c r="D8" s="44" t="s">
        <v>167</v>
      </c>
      <c r="AC8" s="122" t="s">
        <v>260</v>
      </c>
      <c r="AD8" s="122">
        <v>3</v>
      </c>
      <c r="AE8" s="122" t="s">
        <v>261</v>
      </c>
      <c r="AF8" s="122">
        <v>15</v>
      </c>
      <c r="AG8" s="121"/>
      <c r="AH8" s="121"/>
    </row>
    <row r="9" spans="1:42" ht="17.25" thickTop="1" thickBot="1">
      <c r="AC9" s="122" t="s">
        <v>262</v>
      </c>
      <c r="AD9" s="122">
        <v>3</v>
      </c>
      <c r="AE9" s="122" t="s">
        <v>263</v>
      </c>
      <c r="AF9" s="122">
        <v>5</v>
      </c>
      <c r="AG9" s="122" t="s">
        <v>295</v>
      </c>
      <c r="AH9" s="122">
        <v>5</v>
      </c>
    </row>
    <row r="10" spans="1:42" ht="20.25" thickTop="1" thickBot="1">
      <c r="C10" s="41" t="s">
        <v>98</v>
      </c>
      <c r="D10" s="44" t="s">
        <v>168</v>
      </c>
      <c r="AC10" s="122" t="s">
        <v>264</v>
      </c>
      <c r="AD10" s="122">
        <v>1</v>
      </c>
      <c r="AE10" s="122" t="s">
        <v>265</v>
      </c>
      <c r="AF10" s="122">
        <v>14</v>
      </c>
      <c r="AG10" s="122" t="s">
        <v>266</v>
      </c>
      <c r="AH10" s="122">
        <v>8</v>
      </c>
    </row>
    <row r="11" spans="1:42" ht="15.75" thickTop="1"/>
    <row r="12" spans="1:42" ht="18.75">
      <c r="C12" s="44" t="s">
        <v>108</v>
      </c>
      <c r="AP12" s="146" t="s">
        <v>104</v>
      </c>
    </row>
    <row r="13" spans="1:42" ht="21">
      <c r="A13" s="42" t="s">
        <v>104</v>
      </c>
      <c r="X13" s="79" t="s">
        <v>103</v>
      </c>
      <c r="AH13" s="42" t="s">
        <v>104</v>
      </c>
    </row>
    <row r="14" spans="1:42" ht="18.75">
      <c r="L14" s="41" t="s">
        <v>98</v>
      </c>
      <c r="M14" s="44" t="s">
        <v>109</v>
      </c>
    </row>
    <row r="17" spans="1:47" ht="48.75" customHeight="1">
      <c r="L17" s="41" t="s">
        <v>98</v>
      </c>
      <c r="M17" s="44" t="s">
        <v>110</v>
      </c>
    </row>
    <row r="18" spans="1:47">
      <c r="X18" s="80" t="s">
        <v>293</v>
      </c>
      <c r="Y18" s="80" t="s">
        <v>292</v>
      </c>
    </row>
    <row r="19" spans="1:47">
      <c r="V19">
        <v>0</v>
      </c>
      <c r="W19" s="79" t="s">
        <v>58</v>
      </c>
      <c r="X19" s="79" t="s">
        <v>294</v>
      </c>
      <c r="Z19" s="79" t="s">
        <v>51</v>
      </c>
      <c r="AA19" s="40" t="s">
        <v>20</v>
      </c>
    </row>
    <row r="20" spans="1:47" ht="18.75">
      <c r="G20" s="44" t="s">
        <v>107</v>
      </c>
      <c r="V20" s="44" t="s">
        <v>286</v>
      </c>
      <c r="AR20" s="43" t="s">
        <v>103</v>
      </c>
    </row>
    <row r="21" spans="1:47" ht="18.75">
      <c r="D21" s="40" t="s">
        <v>103</v>
      </c>
      <c r="G21" s="44" t="s">
        <v>105</v>
      </c>
      <c r="AK21" s="40" t="s">
        <v>103</v>
      </c>
    </row>
    <row r="22" spans="1:47" ht="18.75">
      <c r="D22" s="40"/>
      <c r="G22" s="44" t="s">
        <v>106</v>
      </c>
      <c r="AC22" s="44" t="s">
        <v>99</v>
      </c>
      <c r="AK22" s="40"/>
    </row>
    <row r="24" spans="1:47" ht="18.75">
      <c r="C24" s="24" t="s">
        <v>67</v>
      </c>
      <c r="N24" s="41" t="s">
        <v>98</v>
      </c>
      <c r="O24" s="44" t="s">
        <v>99</v>
      </c>
      <c r="AJ24" s="24" t="s">
        <v>67</v>
      </c>
    </row>
    <row r="25" spans="1:47" ht="19.5">
      <c r="A25">
        <v>0</v>
      </c>
      <c r="C25" s="17">
        <v>3</v>
      </c>
      <c r="D25" s="40">
        <v>10</v>
      </c>
      <c r="E25">
        <v>17</v>
      </c>
      <c r="F25" s="43" t="s">
        <v>20</v>
      </c>
      <c r="AC25" s="44" t="s">
        <v>100</v>
      </c>
      <c r="AH25">
        <v>0</v>
      </c>
      <c r="AJ25" s="143" t="s">
        <v>58</v>
      </c>
      <c r="AK25" s="124" t="s">
        <v>294</v>
      </c>
      <c r="AL25" s="144" t="s">
        <v>51</v>
      </c>
      <c r="AM25" s="43" t="s">
        <v>20</v>
      </c>
      <c r="AR25" s="147" t="s">
        <v>322</v>
      </c>
      <c r="AS25" s="147" t="s">
        <v>292</v>
      </c>
    </row>
    <row r="26" spans="1:47" ht="18.75">
      <c r="AP26" s="149">
        <v>0</v>
      </c>
      <c r="AQ26" s="148" t="s">
        <v>58</v>
      </c>
      <c r="AR26" s="148" t="s">
        <v>294</v>
      </c>
      <c r="AT26" s="148" t="s">
        <v>51</v>
      </c>
      <c r="AU26" s="145" t="s">
        <v>20</v>
      </c>
    </row>
    <row r="27" spans="1:47" ht="18.75">
      <c r="L27" s="41" t="s">
        <v>98</v>
      </c>
      <c r="M27" s="44" t="s">
        <v>100</v>
      </c>
      <c r="V27" s="44" t="s">
        <v>289</v>
      </c>
    </row>
    <row r="29" spans="1:47" ht="18.75">
      <c r="Z29" s="44" t="s">
        <v>99</v>
      </c>
    </row>
    <row r="30" spans="1:47" ht="18.75">
      <c r="L30" s="41" t="s">
        <v>98</v>
      </c>
      <c r="M30" s="44" t="s">
        <v>101</v>
      </c>
    </row>
    <row r="31" spans="1:47" ht="18.75">
      <c r="Z31" s="44" t="s">
        <v>100</v>
      </c>
    </row>
    <row r="33" spans="1:22" ht="18.75">
      <c r="N33" s="41" t="s">
        <v>98</v>
      </c>
      <c r="O33" s="44" t="s">
        <v>102</v>
      </c>
      <c r="V33" s="44" t="s">
        <v>288</v>
      </c>
    </row>
    <row r="35" spans="1:22" ht="18.75">
      <c r="A35" s="44" t="s">
        <v>111</v>
      </c>
    </row>
    <row r="37" spans="1:22" ht="18.75">
      <c r="A37" s="44" t="s">
        <v>112</v>
      </c>
      <c r="V37" s="44" t="s">
        <v>290</v>
      </c>
    </row>
    <row r="40" spans="1:22" ht="18.75">
      <c r="A40" s="44" t="s">
        <v>113</v>
      </c>
    </row>
    <row r="42" spans="1:22" ht="18.75">
      <c r="A42" s="44" t="s">
        <v>114</v>
      </c>
    </row>
    <row r="44" spans="1:22">
      <c r="A44" s="81" t="s">
        <v>3</v>
      </c>
      <c r="B44" s="81" t="s">
        <v>129</v>
      </c>
      <c r="C44" s="81" t="s">
        <v>130</v>
      </c>
      <c r="D44" s="81" t="s">
        <v>203</v>
      </c>
      <c r="E44" s="81" t="s">
        <v>131</v>
      </c>
      <c r="F44" s="81" t="s">
        <v>204</v>
      </c>
      <c r="I44" s="1" t="s">
        <v>67</v>
      </c>
      <c r="J44" s="1" t="s">
        <v>195</v>
      </c>
    </row>
    <row r="45" spans="1:22">
      <c r="A45" s="81">
        <v>1</v>
      </c>
      <c r="B45" s="81">
        <f ca="1">3+14*RAND()</f>
        <v>9.501862516974235</v>
      </c>
      <c r="C45" s="81">
        <f ca="1">7*(3+2*RAND())</f>
        <v>22.705911442568787</v>
      </c>
      <c r="D45" s="81">
        <f ca="1">RAND()</f>
        <v>0.85714202409278295</v>
      </c>
      <c r="E45" s="81">
        <f ca="1">IF(D45&lt;=0.5,3+SQRT(98*D45),17-SQRT(98*(1-D45)))</f>
        <v>13.258331703784091</v>
      </c>
      <c r="F45" s="81">
        <f ca="1">B45+C45+E45</f>
        <v>45.466105663327113</v>
      </c>
      <c r="I45" s="75">
        <v>3</v>
      </c>
      <c r="J45" s="75">
        <f>IF(I45&lt;=10,((I45-3)^2)/98,1-((17-I45)^2)/98)</f>
        <v>0</v>
      </c>
    </row>
    <row r="46" spans="1:22">
      <c r="A46" s="81">
        <v>2</v>
      </c>
      <c r="B46" s="81">
        <f t="shared" ref="B46:B109" ca="1" si="0">3+14*RAND()</f>
        <v>15.155590214550312</v>
      </c>
      <c r="C46" s="81">
        <f t="shared" ref="C46:C109" ca="1" si="1">7*(3+2*RAND())</f>
        <v>21.165510532865156</v>
      </c>
      <c r="D46" s="81">
        <f t="shared" ref="D46:D109" ca="1" si="2">RAND()</f>
        <v>0.26669017362171399</v>
      </c>
      <c r="E46" s="81">
        <f t="shared" ref="E46:E109" ca="1" si="3">IF(D46&lt;=0.5,3+SQRT(98*D46),17-SQRT(98*(1-D46)))</f>
        <v>8.1123025159831812</v>
      </c>
      <c r="F46" s="81">
        <f t="shared" ref="F46:F78" ca="1" si="4">B46+C46+E46</f>
        <v>44.433403263398652</v>
      </c>
      <c r="I46" s="75">
        <f>I45+14/30</f>
        <v>3.4666666666666668</v>
      </c>
      <c r="J46" s="75">
        <f t="shared" ref="J46:J75" si="5">IF(I46&lt;=10,((I46-3)^2)/98,1-((17-I46)^2)/98)</f>
        <v>2.2222222222222231E-3</v>
      </c>
    </row>
    <row r="47" spans="1:22">
      <c r="A47" s="81">
        <v>3</v>
      </c>
      <c r="B47" s="81">
        <f t="shared" ca="1" si="0"/>
        <v>7.0967235282238663</v>
      </c>
      <c r="C47" s="81">
        <f t="shared" ca="1" si="1"/>
        <v>22.502168101002624</v>
      </c>
      <c r="D47" s="81">
        <f t="shared" ca="1" si="2"/>
        <v>0.83629496834235306</v>
      </c>
      <c r="E47" s="81">
        <f t="shared" ca="1" si="3"/>
        <v>12.994616984301077</v>
      </c>
      <c r="F47" s="81">
        <f t="shared" ca="1" si="4"/>
        <v>42.593508613527568</v>
      </c>
      <c r="I47" s="75">
        <f t="shared" ref="I47:I75" si="6">I46+14/30</f>
        <v>3.9333333333333336</v>
      </c>
      <c r="J47" s="75">
        <f t="shared" si="5"/>
        <v>8.8888888888888924E-3</v>
      </c>
    </row>
    <row r="48" spans="1:22">
      <c r="A48" s="81">
        <v>4</v>
      </c>
      <c r="B48" s="81">
        <f t="shared" ca="1" si="0"/>
        <v>10.91720984098218</v>
      </c>
      <c r="C48" s="81">
        <f t="shared" ca="1" si="1"/>
        <v>34.716708809257</v>
      </c>
      <c r="D48" s="81">
        <f t="shared" ca="1" si="2"/>
        <v>0.68407805825421586</v>
      </c>
      <c r="E48" s="81">
        <f t="shared" ca="1" si="3"/>
        <v>11.435797425408843</v>
      </c>
      <c r="F48" s="81">
        <f t="shared" ca="1" si="4"/>
        <v>57.069716075648024</v>
      </c>
      <c r="I48" s="75">
        <f t="shared" si="6"/>
        <v>4.4000000000000004</v>
      </c>
      <c r="J48" s="75">
        <f t="shared" si="5"/>
        <v>2.0000000000000011E-2</v>
      </c>
    </row>
    <row r="49" spans="1:18">
      <c r="A49" s="81">
        <v>5</v>
      </c>
      <c r="B49" s="81">
        <f t="shared" ca="1" si="0"/>
        <v>6.9105207832745563</v>
      </c>
      <c r="C49" s="81">
        <f t="shared" ca="1" si="1"/>
        <v>22.311230671904958</v>
      </c>
      <c r="D49" s="81">
        <f t="shared" ca="1" si="2"/>
        <v>0.9041723261262451</v>
      </c>
      <c r="E49" s="81">
        <f t="shared" ca="1" si="3"/>
        <v>13.935507865954298</v>
      </c>
      <c r="F49" s="81">
        <f t="shared" ca="1" si="4"/>
        <v>43.157259321133814</v>
      </c>
      <c r="I49" s="75">
        <f t="shared" si="6"/>
        <v>4.8666666666666671</v>
      </c>
      <c r="J49" s="75">
        <f t="shared" si="5"/>
        <v>3.5555555555555569E-2</v>
      </c>
    </row>
    <row r="50" spans="1:18">
      <c r="A50" s="81">
        <v>6</v>
      </c>
      <c r="B50" s="81">
        <f t="shared" ca="1" si="0"/>
        <v>7.8786556220254109</v>
      </c>
      <c r="C50" s="81">
        <f t="shared" ca="1" si="1"/>
        <v>27.565352038579494</v>
      </c>
      <c r="D50" s="81">
        <f t="shared" ca="1" si="2"/>
        <v>3.836781151210733E-2</v>
      </c>
      <c r="E50" s="81">
        <f t="shared" ca="1" si="3"/>
        <v>4.9390836826157134</v>
      </c>
      <c r="F50" s="81">
        <f t="shared" ca="1" si="4"/>
        <v>40.383091343220613</v>
      </c>
      <c r="I50" s="75">
        <f t="shared" si="6"/>
        <v>5.3333333333333339</v>
      </c>
      <c r="J50" s="75">
        <f t="shared" si="5"/>
        <v>5.5555555555555587E-2</v>
      </c>
    </row>
    <row r="51" spans="1:18">
      <c r="A51" s="81">
        <v>7</v>
      </c>
      <c r="B51" s="81">
        <f t="shared" ca="1" si="0"/>
        <v>7.6539806169423645</v>
      </c>
      <c r="C51" s="81">
        <f t="shared" ca="1" si="1"/>
        <v>32.425271473965743</v>
      </c>
      <c r="D51" s="81">
        <f t="shared" ca="1" si="2"/>
        <v>0.42125765861745812</v>
      </c>
      <c r="E51" s="81">
        <f t="shared" ca="1" si="3"/>
        <v>9.4252043192812849</v>
      </c>
      <c r="F51" s="81">
        <f t="shared" ca="1" si="4"/>
        <v>49.504456410189391</v>
      </c>
      <c r="I51" s="75">
        <f t="shared" si="6"/>
        <v>5.8000000000000007</v>
      </c>
      <c r="J51" s="75">
        <f t="shared" si="5"/>
        <v>8.0000000000000043E-2</v>
      </c>
    </row>
    <row r="52" spans="1:18">
      <c r="A52" s="81">
        <v>8</v>
      </c>
      <c r="B52" s="81">
        <f t="shared" ca="1" si="0"/>
        <v>6.3655929629721371</v>
      </c>
      <c r="C52" s="81">
        <f t="shared" ca="1" si="1"/>
        <v>33.397912854690404</v>
      </c>
      <c r="D52" s="81">
        <f t="shared" ca="1" si="2"/>
        <v>0.44700029395388352</v>
      </c>
      <c r="E52" s="81">
        <f t="shared" ca="1" si="3"/>
        <v>9.6186123022489074</v>
      </c>
      <c r="F52" s="81">
        <f t="shared" ca="1" si="4"/>
        <v>49.382118119911446</v>
      </c>
      <c r="I52" s="75">
        <f t="shared" si="6"/>
        <v>6.2666666666666675</v>
      </c>
      <c r="J52" s="75">
        <f t="shared" si="5"/>
        <v>0.10888888888888894</v>
      </c>
    </row>
    <row r="53" spans="1:18">
      <c r="A53" s="81">
        <v>9</v>
      </c>
      <c r="B53" s="81">
        <f t="shared" ca="1" si="0"/>
        <v>3.2938223927596955</v>
      </c>
      <c r="C53" s="81">
        <f t="shared" ca="1" si="1"/>
        <v>23.196663954357579</v>
      </c>
      <c r="D53" s="81">
        <f t="shared" ca="1" si="2"/>
        <v>0.79444573076146519</v>
      </c>
      <c r="E53" s="81">
        <f t="shared" ca="1" si="3"/>
        <v>12.511757762177222</v>
      </c>
      <c r="F53" s="81">
        <f t="shared" ca="1" si="4"/>
        <v>39.002244109294494</v>
      </c>
      <c r="I53" s="75">
        <f t="shared" si="6"/>
        <v>6.7333333333333343</v>
      </c>
      <c r="J53" s="75">
        <f t="shared" si="5"/>
        <v>0.14222222222222228</v>
      </c>
    </row>
    <row r="54" spans="1:18">
      <c r="A54" s="81">
        <v>10</v>
      </c>
      <c r="B54" s="81">
        <f t="shared" ca="1" si="0"/>
        <v>16.602773053972506</v>
      </c>
      <c r="C54" s="81">
        <f t="shared" ca="1" si="1"/>
        <v>23.12027693982516</v>
      </c>
      <c r="D54" s="81">
        <f t="shared" ca="1" si="2"/>
        <v>0.20320132298522164</v>
      </c>
      <c r="E54" s="81">
        <f t="shared" ca="1" si="3"/>
        <v>7.4624802131271935</v>
      </c>
      <c r="F54" s="81">
        <f t="shared" ca="1" si="4"/>
        <v>47.185530206924859</v>
      </c>
      <c r="I54" s="75">
        <f t="shared" si="6"/>
        <v>7.2000000000000011</v>
      </c>
      <c r="J54" s="75">
        <f t="shared" si="5"/>
        <v>0.18000000000000008</v>
      </c>
    </row>
    <row r="55" spans="1:18">
      <c r="A55" s="81">
        <v>11</v>
      </c>
      <c r="B55" s="81">
        <f t="shared" ca="1" si="0"/>
        <v>4.1698715768004071</v>
      </c>
      <c r="C55" s="81">
        <f t="shared" ca="1" si="1"/>
        <v>28.333098365507801</v>
      </c>
      <c r="D55" s="81">
        <f t="shared" ca="1" si="2"/>
        <v>9.3879713458423275E-2</v>
      </c>
      <c r="E55" s="81">
        <f t="shared" ca="1" si="3"/>
        <v>6.0331851112198018</v>
      </c>
      <c r="F55" s="81">
        <f t="shared" ca="1" si="4"/>
        <v>38.536155053528013</v>
      </c>
      <c r="I55" s="75">
        <f t="shared" si="6"/>
        <v>7.6666666666666679</v>
      </c>
      <c r="J55" s="75">
        <f t="shared" si="5"/>
        <v>0.22222222222222235</v>
      </c>
    </row>
    <row r="56" spans="1:18">
      <c r="A56" s="81">
        <v>12</v>
      </c>
      <c r="B56" s="81">
        <f t="shared" ca="1" si="0"/>
        <v>8.4359813026318164</v>
      </c>
      <c r="C56" s="81">
        <f t="shared" ca="1" si="1"/>
        <v>32.4468171614255</v>
      </c>
      <c r="D56" s="81">
        <f t="shared" ca="1" si="2"/>
        <v>0.30625665372408495</v>
      </c>
      <c r="E56" s="81">
        <f t="shared" ca="1" si="3"/>
        <v>8.4784260572686669</v>
      </c>
      <c r="F56" s="81">
        <f t="shared" ca="1" si="4"/>
        <v>49.36122452132598</v>
      </c>
      <c r="I56" s="75">
        <f t="shared" si="6"/>
        <v>8.1333333333333346</v>
      </c>
      <c r="J56" s="75">
        <f t="shared" si="5"/>
        <v>0.26888888888888901</v>
      </c>
    </row>
    <row r="57" spans="1:18">
      <c r="A57" s="81">
        <v>13</v>
      </c>
      <c r="B57" s="81">
        <f t="shared" ca="1" si="0"/>
        <v>6.040131643793476</v>
      </c>
      <c r="C57" s="81">
        <f t="shared" ca="1" si="1"/>
        <v>31.672264971419146</v>
      </c>
      <c r="D57" s="81">
        <f t="shared" ca="1" si="2"/>
        <v>0.55306187197427903</v>
      </c>
      <c r="E57" s="81">
        <f t="shared" ca="1" si="3"/>
        <v>10.381847950785609</v>
      </c>
      <c r="F57" s="81">
        <f t="shared" ca="1" si="4"/>
        <v>48.094244565998238</v>
      </c>
      <c r="I57" s="75">
        <f t="shared" si="6"/>
        <v>8.6000000000000014</v>
      </c>
      <c r="J57" s="75">
        <f t="shared" si="5"/>
        <v>0.32000000000000017</v>
      </c>
    </row>
    <row r="58" spans="1:18">
      <c r="A58" s="81">
        <v>14</v>
      </c>
      <c r="B58" s="81">
        <f t="shared" ca="1" si="0"/>
        <v>14.36687566907886</v>
      </c>
      <c r="C58" s="81">
        <f t="shared" ca="1" si="1"/>
        <v>29.561953732233547</v>
      </c>
      <c r="D58" s="81">
        <f t="shared" ca="1" si="2"/>
        <v>0.63272803693686597</v>
      </c>
      <c r="E58" s="81">
        <f t="shared" ca="1" si="3"/>
        <v>11.000612332897036</v>
      </c>
      <c r="F58" s="81">
        <f t="shared" ca="1" si="4"/>
        <v>54.929441734209441</v>
      </c>
      <c r="I58" s="75">
        <f t="shared" si="6"/>
        <v>9.0666666666666682</v>
      </c>
      <c r="J58" s="75">
        <f t="shared" si="5"/>
        <v>0.37555555555555575</v>
      </c>
    </row>
    <row r="59" spans="1:18">
      <c r="A59" s="81">
        <v>15</v>
      </c>
      <c r="B59" s="81">
        <f t="shared" ca="1" si="0"/>
        <v>7.5371718515094113</v>
      </c>
      <c r="C59" s="81">
        <f t="shared" ca="1" si="1"/>
        <v>34.706424127414316</v>
      </c>
      <c r="D59" s="81">
        <f t="shared" ca="1" si="2"/>
        <v>0.1724653441677968</v>
      </c>
      <c r="E59" s="81">
        <f t="shared" ca="1" si="3"/>
        <v>7.1111560087698065</v>
      </c>
      <c r="F59" s="81">
        <f t="shared" ca="1" si="4"/>
        <v>49.354751987693533</v>
      </c>
      <c r="I59" s="75">
        <f t="shared" si="6"/>
        <v>9.533333333333335</v>
      </c>
      <c r="J59" s="75">
        <f t="shared" si="5"/>
        <v>0.43555555555555575</v>
      </c>
    </row>
    <row r="60" spans="1:18">
      <c r="A60" s="81">
        <v>16</v>
      </c>
      <c r="B60" s="81">
        <f t="shared" ca="1" si="0"/>
        <v>4.5102250742810899</v>
      </c>
      <c r="C60" s="81">
        <f t="shared" ca="1" si="1"/>
        <v>23.452926710841474</v>
      </c>
      <c r="D60" s="81">
        <f t="shared" ca="1" si="2"/>
        <v>0.14553355671971091</v>
      </c>
      <c r="E60" s="81">
        <f t="shared" ca="1" si="3"/>
        <v>6.7765445262212474</v>
      </c>
      <c r="F60" s="81">
        <f t="shared" ca="1" si="4"/>
        <v>34.739696311343806</v>
      </c>
      <c r="I60" s="75">
        <f t="shared" si="6"/>
        <v>10.000000000000002</v>
      </c>
      <c r="J60" s="75">
        <f t="shared" si="5"/>
        <v>0.50000000000000033</v>
      </c>
      <c r="Q60" s="35" t="s">
        <v>84</v>
      </c>
      <c r="R60" s="35"/>
    </row>
    <row r="61" spans="1:18">
      <c r="A61" s="81">
        <v>17</v>
      </c>
      <c r="B61" s="81">
        <f t="shared" ca="1" si="0"/>
        <v>9.6713608117575536</v>
      </c>
      <c r="C61" s="81">
        <f t="shared" ca="1" si="1"/>
        <v>27.302127395924298</v>
      </c>
      <c r="D61" s="81">
        <f t="shared" ca="1" si="2"/>
        <v>0.16364206798104153</v>
      </c>
      <c r="E61" s="81">
        <f t="shared" ca="1" si="3"/>
        <v>7.0046126731735328</v>
      </c>
      <c r="F61" s="81">
        <f t="shared" ca="1" si="4"/>
        <v>43.978100880855386</v>
      </c>
      <c r="I61" s="75">
        <f t="shared" si="6"/>
        <v>10.466666666666669</v>
      </c>
      <c r="J61" s="75">
        <f t="shared" si="5"/>
        <v>0.56444444444444475</v>
      </c>
      <c r="Q61" s="37"/>
      <c r="R61" s="37"/>
    </row>
    <row r="62" spans="1:18">
      <c r="A62" s="81">
        <v>18</v>
      </c>
      <c r="B62" s="81">
        <f t="shared" ca="1" si="0"/>
        <v>13.329930970621515</v>
      </c>
      <c r="C62" s="81">
        <f t="shared" ca="1" si="1"/>
        <v>24.35914633314653</v>
      </c>
      <c r="D62" s="81">
        <f t="shared" ca="1" si="2"/>
        <v>0.65358869574929757</v>
      </c>
      <c r="E62" s="81">
        <f t="shared" ca="1" si="3"/>
        <v>11.173482359370322</v>
      </c>
      <c r="F62" s="81">
        <f t="shared" ca="1" si="4"/>
        <v>48.86255966313837</v>
      </c>
      <c r="I62" s="75">
        <f>I61+14/30</f>
        <v>10.933333333333335</v>
      </c>
      <c r="J62" s="75">
        <f t="shared" si="5"/>
        <v>0.62444444444444469</v>
      </c>
      <c r="Q62" s="37" t="s">
        <v>85</v>
      </c>
      <c r="R62" s="60">
        <v>47.690740931865186</v>
      </c>
    </row>
    <row r="63" spans="1:18" ht="30">
      <c r="A63" s="81">
        <v>19</v>
      </c>
      <c r="B63" s="81">
        <f t="shared" ca="1" si="0"/>
        <v>3.3519709428031916</v>
      </c>
      <c r="C63" s="81">
        <f t="shared" ca="1" si="1"/>
        <v>30.634342048407795</v>
      </c>
      <c r="D63" s="81">
        <f t="shared" ca="1" si="2"/>
        <v>0.86087309117473509</v>
      </c>
      <c r="E63" s="81">
        <f t="shared" ca="1" si="3"/>
        <v>13.307516138846919</v>
      </c>
      <c r="F63" s="81">
        <f t="shared" ca="1" si="4"/>
        <v>47.293829130057908</v>
      </c>
      <c r="I63" s="75">
        <f t="shared" si="6"/>
        <v>11.400000000000002</v>
      </c>
      <c r="J63" s="75">
        <f t="shared" si="5"/>
        <v>0.68000000000000027</v>
      </c>
      <c r="Q63" s="37" t="s">
        <v>86</v>
      </c>
      <c r="R63" s="37">
        <v>0.43659788402316529</v>
      </c>
    </row>
    <row r="64" spans="1:18">
      <c r="A64" s="81">
        <v>20</v>
      </c>
      <c r="B64" s="81">
        <f t="shared" ca="1" si="0"/>
        <v>14.679615968428916</v>
      </c>
      <c r="C64" s="81">
        <f t="shared" ca="1" si="1"/>
        <v>23.881473731771607</v>
      </c>
      <c r="D64" s="81">
        <f t="shared" ca="1" si="2"/>
        <v>0.94667028453719837</v>
      </c>
      <c r="E64" s="81">
        <f t="shared" ca="1" si="3"/>
        <v>14.713887116664061</v>
      </c>
      <c r="F64" s="81">
        <f t="shared" ca="1" si="4"/>
        <v>53.274976816864587</v>
      </c>
      <c r="I64" s="75">
        <f t="shared" si="6"/>
        <v>11.866666666666669</v>
      </c>
      <c r="J64" s="75">
        <f t="shared" si="5"/>
        <v>0.73111111111111127</v>
      </c>
      <c r="Q64" s="37" t="s">
        <v>87</v>
      </c>
      <c r="R64" s="37">
        <v>47.840913099564339</v>
      </c>
    </row>
    <row r="65" spans="1:18">
      <c r="A65" s="81">
        <v>21</v>
      </c>
      <c r="B65" s="81">
        <f t="shared" ca="1" si="0"/>
        <v>10.719357635211923</v>
      </c>
      <c r="C65" s="81">
        <f t="shared" ca="1" si="1"/>
        <v>23.489176156620566</v>
      </c>
      <c r="D65" s="81">
        <f t="shared" ca="1" si="2"/>
        <v>0.8659846358592711</v>
      </c>
      <c r="E65" s="81">
        <f t="shared" ca="1" si="3"/>
        <v>13.375982107412902</v>
      </c>
      <c r="F65" s="81">
        <f t="shared" ca="1" si="4"/>
        <v>47.584515899245389</v>
      </c>
      <c r="I65" s="75">
        <f t="shared" si="6"/>
        <v>12.333333333333336</v>
      </c>
      <c r="J65" s="75">
        <f t="shared" si="5"/>
        <v>0.77777777777777801</v>
      </c>
      <c r="Q65" s="37" t="s">
        <v>88</v>
      </c>
      <c r="R65" s="37" t="e">
        <v>#N/A</v>
      </c>
    </row>
    <row r="66" spans="1:18" ht="30">
      <c r="A66" s="81">
        <v>22</v>
      </c>
      <c r="B66" s="81">
        <f t="shared" ca="1" si="0"/>
        <v>5.5137373676057511</v>
      </c>
      <c r="C66" s="81">
        <f t="shared" ca="1" si="1"/>
        <v>27.218271411255472</v>
      </c>
      <c r="D66" s="81">
        <f t="shared" ca="1" si="2"/>
        <v>4.8832816260314438E-2</v>
      </c>
      <c r="E66" s="81">
        <f t="shared" ca="1" si="3"/>
        <v>5.1876050817071198</v>
      </c>
      <c r="F66" s="81">
        <f t="shared" ca="1" si="4"/>
        <v>37.91961386056834</v>
      </c>
      <c r="I66" s="75">
        <f t="shared" si="6"/>
        <v>12.800000000000002</v>
      </c>
      <c r="J66" s="75">
        <f t="shared" si="5"/>
        <v>0.82000000000000017</v>
      </c>
      <c r="Q66" s="37" t="s">
        <v>89</v>
      </c>
      <c r="R66" s="60">
        <v>6.1744264888895604</v>
      </c>
    </row>
    <row r="67" spans="1:18">
      <c r="A67" s="81">
        <v>23</v>
      </c>
      <c r="B67" s="81">
        <f t="shared" ca="1" si="0"/>
        <v>10.861605766772838</v>
      </c>
      <c r="C67" s="81">
        <f t="shared" ca="1" si="1"/>
        <v>26.506232404695993</v>
      </c>
      <c r="D67" s="81">
        <f t="shared" ca="1" si="2"/>
        <v>0.17828107054661224</v>
      </c>
      <c r="E67" s="81">
        <f t="shared" ca="1" si="3"/>
        <v>7.1798977156825261</v>
      </c>
      <c r="F67" s="81">
        <f t="shared" ca="1" si="4"/>
        <v>44.547735887151362</v>
      </c>
      <c r="I67" s="75">
        <f>I66+14/30</f>
        <v>13.266666666666669</v>
      </c>
      <c r="J67" s="75">
        <f t="shared" si="5"/>
        <v>0.85777777777777797</v>
      </c>
      <c r="Q67" s="37" t="s">
        <v>90</v>
      </c>
      <c r="R67" s="60">
        <v>38.123542466701068</v>
      </c>
    </row>
    <row r="68" spans="1:18">
      <c r="A68" s="81">
        <v>24</v>
      </c>
      <c r="B68" s="81">
        <f t="shared" ca="1" si="0"/>
        <v>16.829690299522465</v>
      </c>
      <c r="C68" s="81">
        <f t="shared" ca="1" si="1"/>
        <v>33.548138833733191</v>
      </c>
      <c r="D68" s="81">
        <f t="shared" ca="1" si="2"/>
        <v>0.95798358619865143</v>
      </c>
      <c r="E68" s="81">
        <f t="shared" ca="1" si="3"/>
        <v>14.970810863292394</v>
      </c>
      <c r="F68" s="81">
        <f t="shared" ca="1" si="4"/>
        <v>65.348639996548059</v>
      </c>
      <c r="I68" s="75">
        <f t="shared" si="6"/>
        <v>13.733333333333336</v>
      </c>
      <c r="J68" s="75">
        <f t="shared" si="5"/>
        <v>0.8911111111111113</v>
      </c>
      <c r="Q68" s="37" t="s">
        <v>91</v>
      </c>
      <c r="R68" s="37">
        <v>-0.2684916079008719</v>
      </c>
    </row>
    <row r="69" spans="1:18">
      <c r="A69" s="81">
        <v>25</v>
      </c>
      <c r="B69" s="81">
        <f t="shared" ca="1" si="0"/>
        <v>15.074175845768046</v>
      </c>
      <c r="C69" s="81">
        <f t="shared" ca="1" si="1"/>
        <v>33.209927515399919</v>
      </c>
      <c r="D69" s="81">
        <f t="shared" ca="1" si="2"/>
        <v>0.6062831447232746</v>
      </c>
      <c r="E69" s="81">
        <f t="shared" ca="1" si="3"/>
        <v>10.788377682350681</v>
      </c>
      <c r="F69" s="81">
        <f t="shared" ca="1" si="4"/>
        <v>59.07248104351865</v>
      </c>
      <c r="I69" s="75">
        <f t="shared" si="6"/>
        <v>14.200000000000003</v>
      </c>
      <c r="J69" s="75">
        <f t="shared" si="5"/>
        <v>0.92000000000000015</v>
      </c>
      <c r="Q69" s="37" t="s">
        <v>92</v>
      </c>
      <c r="R69" s="37">
        <v>1.5090642273637843E-3</v>
      </c>
    </row>
    <row r="70" spans="1:18">
      <c r="A70" s="81">
        <v>26</v>
      </c>
      <c r="B70" s="81">
        <f t="shared" ca="1" si="0"/>
        <v>11.521401192430156</v>
      </c>
      <c r="C70" s="81">
        <f t="shared" ca="1" si="1"/>
        <v>29.99353438405727</v>
      </c>
      <c r="D70" s="81">
        <f t="shared" ca="1" si="2"/>
        <v>0.54470194175423803</v>
      </c>
      <c r="E70" s="81">
        <f t="shared" ca="1" si="3"/>
        <v>10.32023879857336</v>
      </c>
      <c r="F70" s="81">
        <f t="shared" ca="1" si="4"/>
        <v>51.835174375060788</v>
      </c>
      <c r="I70" s="75">
        <f t="shared" si="6"/>
        <v>14.66666666666667</v>
      </c>
      <c r="J70" s="75">
        <f t="shared" si="5"/>
        <v>0.94444444444444464</v>
      </c>
      <c r="Q70" s="37" t="s">
        <v>93</v>
      </c>
      <c r="R70" s="60">
        <v>29.882682399687418</v>
      </c>
    </row>
    <row r="71" spans="1:18">
      <c r="A71" s="81">
        <v>27</v>
      </c>
      <c r="B71" s="81">
        <f t="shared" ca="1" si="0"/>
        <v>10.016261224222488</v>
      </c>
      <c r="C71" s="81">
        <f t="shared" ca="1" si="1"/>
        <v>31.658339887435357</v>
      </c>
      <c r="D71" s="81">
        <f t="shared" ca="1" si="2"/>
        <v>0.22668259897125065</v>
      </c>
      <c r="E71" s="81">
        <f t="shared" ca="1" si="3"/>
        <v>7.7132679426468602</v>
      </c>
      <c r="F71" s="81">
        <f t="shared" ca="1" si="4"/>
        <v>49.387869054304701</v>
      </c>
      <c r="I71" s="75">
        <f t="shared" si="6"/>
        <v>15.133333333333336</v>
      </c>
      <c r="J71" s="75">
        <f t="shared" si="5"/>
        <v>0.96444444444444455</v>
      </c>
      <c r="Q71" s="37" t="s">
        <v>94</v>
      </c>
      <c r="R71" s="60">
        <v>33.69908482499212</v>
      </c>
    </row>
    <row r="72" spans="1:18">
      <c r="A72" s="81">
        <v>28</v>
      </c>
      <c r="B72" s="81">
        <f t="shared" ca="1" si="0"/>
        <v>6.2077299940968853</v>
      </c>
      <c r="C72" s="81">
        <f t="shared" ca="1" si="1"/>
        <v>28.589304804375239</v>
      </c>
      <c r="D72" s="81">
        <f t="shared" ca="1" si="2"/>
        <v>0.26817066593755623</v>
      </c>
      <c r="E72" s="81">
        <f t="shared" ca="1" si="3"/>
        <v>8.1264729846045718</v>
      </c>
      <c r="F72" s="81">
        <f t="shared" ca="1" si="4"/>
        <v>42.923507783076701</v>
      </c>
      <c r="I72" s="75">
        <f t="shared" si="6"/>
        <v>15.600000000000003</v>
      </c>
      <c r="J72" s="75">
        <f t="shared" si="5"/>
        <v>0.98000000000000009</v>
      </c>
      <c r="Q72" s="37" t="s">
        <v>95</v>
      </c>
      <c r="R72" s="60">
        <v>63.581767224679538</v>
      </c>
    </row>
    <row r="73" spans="1:18">
      <c r="A73" s="81">
        <v>29</v>
      </c>
      <c r="B73" s="81">
        <f t="shared" ca="1" si="0"/>
        <v>5.1061156761165511</v>
      </c>
      <c r="C73" s="81">
        <f t="shared" ca="1" si="1"/>
        <v>34.084363383332246</v>
      </c>
      <c r="D73" s="81">
        <f t="shared" ca="1" si="2"/>
        <v>0.99982525322063798</v>
      </c>
      <c r="E73" s="81">
        <f t="shared" ca="1" si="3"/>
        <v>16.869136772248741</v>
      </c>
      <c r="F73" s="81">
        <f t="shared" ca="1" si="4"/>
        <v>56.059615831697542</v>
      </c>
      <c r="I73" s="75">
        <f>I72+14/30</f>
        <v>16.06666666666667</v>
      </c>
      <c r="J73" s="75">
        <f t="shared" si="5"/>
        <v>0.99111111111111116</v>
      </c>
      <c r="Q73" s="37" t="s">
        <v>96</v>
      </c>
      <c r="R73" s="37">
        <v>9538.1481863730369</v>
      </c>
    </row>
    <row r="74" spans="1:18">
      <c r="A74" s="81">
        <v>30</v>
      </c>
      <c r="B74" s="81">
        <f t="shared" ca="1" si="0"/>
        <v>6.8528544939961256</v>
      </c>
      <c r="C74" s="81">
        <f t="shared" ca="1" si="1"/>
        <v>34.248865903949294</v>
      </c>
      <c r="D74" s="81">
        <f t="shared" ca="1" si="2"/>
        <v>0.24438611290067591</v>
      </c>
      <c r="E74" s="81">
        <f t="shared" ca="1" si="3"/>
        <v>7.8938572786980865</v>
      </c>
      <c r="F74" s="81">
        <f t="shared" ca="1" si="4"/>
        <v>48.995577676643506</v>
      </c>
      <c r="I74" s="75">
        <f t="shared" si="6"/>
        <v>16.533333333333335</v>
      </c>
      <c r="J74" s="75">
        <f t="shared" si="5"/>
        <v>0.99777777777777776</v>
      </c>
      <c r="Q74" s="37" t="s">
        <v>97</v>
      </c>
      <c r="R74" s="60">
        <v>200</v>
      </c>
    </row>
    <row r="75" spans="1:18">
      <c r="A75" s="81">
        <v>31</v>
      </c>
      <c r="B75" s="81">
        <f t="shared" ca="1" si="0"/>
        <v>8.8177405276433838</v>
      </c>
      <c r="C75" s="81">
        <f t="shared" ca="1" si="1"/>
        <v>27.739310925591987</v>
      </c>
      <c r="D75" s="81">
        <f t="shared" ca="1" si="2"/>
        <v>0.33373272662022346</v>
      </c>
      <c r="E75" s="81">
        <f t="shared" ca="1" si="3"/>
        <v>8.7188991255994281</v>
      </c>
      <c r="F75" s="81">
        <f t="shared" ca="1" si="4"/>
        <v>45.275950578834802</v>
      </c>
      <c r="I75" s="75">
        <f t="shared" si="6"/>
        <v>17</v>
      </c>
      <c r="J75" s="75">
        <f t="shared" si="5"/>
        <v>1</v>
      </c>
    </row>
    <row r="76" spans="1:18">
      <c r="A76" s="81">
        <v>32</v>
      </c>
      <c r="B76" s="81">
        <f t="shared" ca="1" si="0"/>
        <v>4.8092779030313775</v>
      </c>
      <c r="C76" s="81">
        <f t="shared" ca="1" si="1"/>
        <v>23.186047366339714</v>
      </c>
      <c r="D76" s="81">
        <f t="shared" ca="1" si="2"/>
        <v>0.53541462719377497</v>
      </c>
      <c r="E76" s="81">
        <f t="shared" ca="1" si="3"/>
        <v>10.252454777105228</v>
      </c>
      <c r="F76" s="81">
        <f t="shared" ca="1" si="4"/>
        <v>38.247780046476322</v>
      </c>
    </row>
    <row r="77" spans="1:18">
      <c r="A77" s="81">
        <v>33</v>
      </c>
      <c r="B77" s="81">
        <f t="shared" ca="1" si="0"/>
        <v>16.364853069628712</v>
      </c>
      <c r="C77" s="81">
        <f t="shared" ca="1" si="1"/>
        <v>31.628546777462603</v>
      </c>
      <c r="D77" s="81">
        <f t="shared" ca="1" si="2"/>
        <v>0.54357339680924355</v>
      </c>
      <c r="E77" s="81">
        <f t="shared" ca="1" si="3"/>
        <v>10.311965377430068</v>
      </c>
      <c r="F77" s="81">
        <f t="shared" ca="1" si="4"/>
        <v>58.305365224521381</v>
      </c>
      <c r="G77" s="57" t="s">
        <v>205</v>
      </c>
      <c r="H77" s="1">
        <v>27</v>
      </c>
    </row>
    <row r="78" spans="1:18">
      <c r="A78" s="81">
        <v>34</v>
      </c>
      <c r="B78" s="81">
        <f t="shared" ca="1" si="0"/>
        <v>9.7206118066237757</v>
      </c>
      <c r="C78" s="81">
        <f t="shared" ca="1" si="1"/>
        <v>30.942362219334811</v>
      </c>
      <c r="D78" s="81">
        <f t="shared" ca="1" si="2"/>
        <v>0.69102415658951521</v>
      </c>
      <c r="E78" s="81">
        <f t="shared" ca="1" si="3"/>
        <v>11.497306781745188</v>
      </c>
      <c r="F78" s="81">
        <f t="shared" ca="1" si="4"/>
        <v>52.160280807703778</v>
      </c>
      <c r="G78" s="57" t="s">
        <v>206</v>
      </c>
      <c r="H78" s="1">
        <v>69</v>
      </c>
    </row>
    <row r="79" spans="1:18">
      <c r="A79" s="81">
        <v>35</v>
      </c>
      <c r="B79" s="81">
        <f t="shared" ca="1" si="0"/>
        <v>8.7326561540126004</v>
      </c>
      <c r="C79" s="81">
        <f t="shared" ca="1" si="1"/>
        <v>30.792689729150311</v>
      </c>
      <c r="D79" s="81">
        <f t="shared" ca="1" si="2"/>
        <v>0.36795269128234076</v>
      </c>
      <c r="E79" s="81">
        <f t="shared" ca="1" si="3"/>
        <v>9.0049449411022415</v>
      </c>
      <c r="F79" s="81">
        <f t="shared" ref="F79:F142" ca="1" si="7">B79+C79+E79</f>
        <v>48.530290824265151</v>
      </c>
      <c r="G79" s="57" t="s">
        <v>57</v>
      </c>
      <c r="H79" s="1">
        <f>INT(SQRT(200)+1)</f>
        <v>15</v>
      </c>
    </row>
    <row r="80" spans="1:18">
      <c r="A80" s="81">
        <v>36</v>
      </c>
      <c r="B80" s="81">
        <f t="shared" ca="1" si="0"/>
        <v>16.882093062321211</v>
      </c>
      <c r="C80" s="81">
        <f t="shared" ca="1" si="1"/>
        <v>23.973751055275336</v>
      </c>
      <c r="D80" s="81">
        <f t="shared" ca="1" si="2"/>
        <v>0.92477682803721506</v>
      </c>
      <c r="E80" s="81">
        <f t="shared" ca="1" si="3"/>
        <v>14.284881061103782</v>
      </c>
      <c r="F80" s="81">
        <f t="shared" ca="1" si="7"/>
        <v>55.140725178700329</v>
      </c>
      <c r="G80" s="57" t="s">
        <v>103</v>
      </c>
      <c r="H80" s="1">
        <f>(H78-H77)/($H$79-1)</f>
        <v>3</v>
      </c>
    </row>
    <row r="81" spans="1:9">
      <c r="A81" s="81">
        <v>37</v>
      </c>
      <c r="B81" s="81">
        <f t="shared" ca="1" si="0"/>
        <v>11.998504509921943</v>
      </c>
      <c r="C81" s="81">
        <f t="shared" ca="1" si="1"/>
        <v>32.996079391666932</v>
      </c>
      <c r="D81" s="81">
        <f t="shared" ca="1" si="2"/>
        <v>2.8630041231207493E-2</v>
      </c>
      <c r="E81" s="81">
        <f t="shared" ca="1" si="3"/>
        <v>4.6750355341479573</v>
      </c>
      <c r="F81" s="81">
        <f t="shared" ca="1" si="7"/>
        <v>49.669619435736834</v>
      </c>
    </row>
    <row r="82" spans="1:9">
      <c r="A82" s="81">
        <v>38</v>
      </c>
      <c r="B82" s="81">
        <f t="shared" ca="1" si="0"/>
        <v>15.562983202528342</v>
      </c>
      <c r="C82" s="81">
        <f t="shared" ca="1" si="1"/>
        <v>34.627537278385596</v>
      </c>
      <c r="D82" s="81">
        <f t="shared" ca="1" si="2"/>
        <v>0.90332931093137003</v>
      </c>
      <c r="E82" s="81">
        <f t="shared" ca="1" si="3"/>
        <v>13.922057906859562</v>
      </c>
      <c r="F82" s="81">
        <f t="shared" ca="1" si="7"/>
        <v>64.112578387773496</v>
      </c>
      <c r="H82" s="77">
        <v>27</v>
      </c>
      <c r="I82" s="1">
        <f t="array" aca="1" ref="I82:I97" ca="1">FREQUENCY(F45:F244,H83:H96)</f>
        <v>0</v>
      </c>
    </row>
    <row r="83" spans="1:9">
      <c r="A83" s="81">
        <v>39</v>
      </c>
      <c r="B83" s="81">
        <f t="shared" ca="1" si="0"/>
        <v>9.6380446400533266</v>
      </c>
      <c r="C83" s="81">
        <f t="shared" ca="1" si="1"/>
        <v>34.06436968325955</v>
      </c>
      <c r="D83" s="81">
        <f t="shared" ca="1" si="2"/>
        <v>0.8690320590423628</v>
      </c>
      <c r="E83" s="81">
        <f t="shared" ca="1" si="3"/>
        <v>13.417422964701464</v>
      </c>
      <c r="F83" s="81">
        <f t="shared" ca="1" si="7"/>
        <v>57.119837288014345</v>
      </c>
      <c r="H83" s="77">
        <f>H82+$H$80</f>
        <v>30</v>
      </c>
      <c r="I83" s="1">
        <f ca="1"/>
        <v>0</v>
      </c>
    </row>
    <row r="84" spans="1:9">
      <c r="A84" s="81">
        <v>40</v>
      </c>
      <c r="B84" s="81">
        <f t="shared" ca="1" si="0"/>
        <v>12.059753875858565</v>
      </c>
      <c r="C84" s="81">
        <f t="shared" ca="1" si="1"/>
        <v>27.583388416111966</v>
      </c>
      <c r="D84" s="81">
        <f t="shared" ca="1" si="2"/>
        <v>0.85134945448990984</v>
      </c>
      <c r="E84" s="81">
        <f t="shared" ca="1" si="3"/>
        <v>13.183227350235695</v>
      </c>
      <c r="F84" s="81">
        <f t="shared" ca="1" si="7"/>
        <v>52.826369642206231</v>
      </c>
      <c r="H84" s="77">
        <f t="shared" ref="H84:H93" si="8">H83+$H$80</f>
        <v>33</v>
      </c>
      <c r="I84" s="1">
        <f ca="1"/>
        <v>5</v>
      </c>
    </row>
    <row r="85" spans="1:9">
      <c r="A85" s="81">
        <v>41</v>
      </c>
      <c r="B85" s="81">
        <f t="shared" ca="1" si="0"/>
        <v>16.94634656050394</v>
      </c>
      <c r="C85" s="81">
        <f t="shared" ca="1" si="1"/>
        <v>29.253284181760883</v>
      </c>
      <c r="D85" s="81">
        <f t="shared" ca="1" si="2"/>
        <v>0.61799977216876911</v>
      </c>
      <c r="E85" s="81">
        <f t="shared" ca="1" si="3"/>
        <v>10.881501628057695</v>
      </c>
      <c r="F85" s="81">
        <f t="shared" ca="1" si="7"/>
        <v>57.081132370322521</v>
      </c>
      <c r="H85" s="77">
        <f t="shared" si="8"/>
        <v>36</v>
      </c>
      <c r="I85" s="1">
        <f ca="1"/>
        <v>14</v>
      </c>
    </row>
    <row r="86" spans="1:9">
      <c r="A86" s="81">
        <v>42</v>
      </c>
      <c r="B86" s="81">
        <f t="shared" ca="1" si="0"/>
        <v>11.104683075858819</v>
      </c>
      <c r="C86" s="81">
        <f t="shared" ca="1" si="1"/>
        <v>29.892578797550495</v>
      </c>
      <c r="D86" s="81">
        <f t="shared" ca="1" si="2"/>
        <v>0.60273287349968196</v>
      </c>
      <c r="E86" s="81">
        <f t="shared" ca="1" si="3"/>
        <v>10.760434438437947</v>
      </c>
      <c r="F86" s="81">
        <f t="shared" ca="1" si="7"/>
        <v>51.757696311847262</v>
      </c>
      <c r="H86" s="77">
        <f t="shared" si="8"/>
        <v>39</v>
      </c>
      <c r="I86" s="1">
        <f ca="1"/>
        <v>17</v>
      </c>
    </row>
    <row r="87" spans="1:9">
      <c r="A87" s="81">
        <v>43</v>
      </c>
      <c r="B87" s="81">
        <f t="shared" ca="1" si="0"/>
        <v>10.010421018891858</v>
      </c>
      <c r="C87" s="81">
        <f t="shared" ca="1" si="1"/>
        <v>21.690040220500844</v>
      </c>
      <c r="D87" s="81">
        <f t="shared" ca="1" si="2"/>
        <v>0.66827716193380571</v>
      </c>
      <c r="E87" s="81">
        <f t="shared" ca="1" si="3"/>
        <v>11.298347771874626</v>
      </c>
      <c r="F87" s="81">
        <f t="shared" ca="1" si="7"/>
        <v>42.998809011267326</v>
      </c>
      <c r="H87" s="77">
        <f t="shared" si="8"/>
        <v>42</v>
      </c>
      <c r="I87" s="1">
        <f ca="1"/>
        <v>34</v>
      </c>
    </row>
    <row r="88" spans="1:9">
      <c r="A88" s="81">
        <v>44</v>
      </c>
      <c r="B88" s="81">
        <f t="shared" ca="1" si="0"/>
        <v>8.3501088752342252</v>
      </c>
      <c r="C88" s="81">
        <f t="shared" ca="1" si="1"/>
        <v>21.863894833601165</v>
      </c>
      <c r="D88" s="81">
        <f t="shared" ca="1" si="2"/>
        <v>0.21315803378962395</v>
      </c>
      <c r="E88" s="81">
        <f t="shared" ca="1" si="3"/>
        <v>7.5705018664675272</v>
      </c>
      <c r="F88" s="81">
        <f t="shared" ca="1" si="7"/>
        <v>37.784505575302916</v>
      </c>
      <c r="H88" s="77">
        <f t="shared" si="8"/>
        <v>45</v>
      </c>
      <c r="I88" s="1">
        <f ca="1"/>
        <v>33</v>
      </c>
    </row>
    <row r="89" spans="1:9">
      <c r="A89" s="81">
        <v>45</v>
      </c>
      <c r="B89" s="81">
        <f t="shared" ca="1" si="0"/>
        <v>10.751321820852864</v>
      </c>
      <c r="C89" s="81">
        <f t="shared" ca="1" si="1"/>
        <v>33.991994298725992</v>
      </c>
      <c r="D89" s="81">
        <f t="shared" ca="1" si="2"/>
        <v>0.69355922617223964</v>
      </c>
      <c r="E89" s="81">
        <f t="shared" ca="1" si="3"/>
        <v>11.519927387787593</v>
      </c>
      <c r="F89" s="81">
        <f t="shared" ca="1" si="7"/>
        <v>56.263243507366454</v>
      </c>
      <c r="H89" s="77">
        <f t="shared" si="8"/>
        <v>48</v>
      </c>
      <c r="I89" s="1">
        <f ca="1"/>
        <v>37</v>
      </c>
    </row>
    <row r="90" spans="1:9">
      <c r="A90" s="81">
        <v>46</v>
      </c>
      <c r="B90" s="81">
        <f t="shared" ca="1" si="0"/>
        <v>12.610366402326196</v>
      </c>
      <c r="C90" s="81">
        <f t="shared" ca="1" si="1"/>
        <v>31.064693490129848</v>
      </c>
      <c r="D90" s="81">
        <f t="shared" ca="1" si="2"/>
        <v>0.86356258092332738</v>
      </c>
      <c r="E90" s="81">
        <f t="shared" ca="1" si="3"/>
        <v>13.343380376698457</v>
      </c>
      <c r="F90" s="81">
        <f t="shared" ca="1" si="7"/>
        <v>57.018440269154503</v>
      </c>
      <c r="H90" s="77">
        <f t="shared" si="8"/>
        <v>51</v>
      </c>
      <c r="I90" s="1">
        <f ca="1"/>
        <v>22</v>
      </c>
    </row>
    <row r="91" spans="1:9">
      <c r="A91" s="81">
        <v>47</v>
      </c>
      <c r="B91" s="81">
        <f t="shared" ca="1" si="0"/>
        <v>10.912041448885866</v>
      </c>
      <c r="C91" s="81">
        <f t="shared" ca="1" si="1"/>
        <v>22.838374513327842</v>
      </c>
      <c r="D91" s="81">
        <f t="shared" ca="1" si="2"/>
        <v>0.20601019713958046</v>
      </c>
      <c r="E91" s="81">
        <f t="shared" ca="1" si="3"/>
        <v>7.4932170345620834</v>
      </c>
      <c r="F91" s="81">
        <f t="shared" ca="1" si="7"/>
        <v>41.243632996775794</v>
      </c>
      <c r="H91" s="77">
        <f t="shared" si="8"/>
        <v>54</v>
      </c>
      <c r="I91" s="1">
        <f ca="1"/>
        <v>22</v>
      </c>
    </row>
    <row r="92" spans="1:9">
      <c r="A92" s="81">
        <v>48</v>
      </c>
      <c r="B92" s="81">
        <f t="shared" ca="1" si="0"/>
        <v>5.7322075382314779</v>
      </c>
      <c r="C92" s="81">
        <f t="shared" ca="1" si="1"/>
        <v>29.309828332631991</v>
      </c>
      <c r="D92" s="81">
        <f t="shared" ca="1" si="2"/>
        <v>0.69957818967481655</v>
      </c>
      <c r="E92" s="81">
        <f t="shared" ca="1" si="3"/>
        <v>11.574012770760699</v>
      </c>
      <c r="F92" s="81">
        <f t="shared" ca="1" si="7"/>
        <v>46.616048641624175</v>
      </c>
      <c r="H92" s="77">
        <f>H91+$H$80</f>
        <v>57</v>
      </c>
      <c r="I92" s="1">
        <f ca="1"/>
        <v>8</v>
      </c>
    </row>
    <row r="93" spans="1:9">
      <c r="A93" s="81">
        <v>49</v>
      </c>
      <c r="B93" s="81">
        <f t="shared" ca="1" si="0"/>
        <v>3.5044004880004564</v>
      </c>
      <c r="C93" s="81">
        <f t="shared" ca="1" si="1"/>
        <v>31.157805921750899</v>
      </c>
      <c r="D93" s="81">
        <f t="shared" ca="1" si="2"/>
        <v>0.84951090430496912</v>
      </c>
      <c r="E93" s="81">
        <f t="shared" ca="1" si="3"/>
        <v>13.159696447139494</v>
      </c>
      <c r="F93" s="81">
        <f t="shared" ca="1" si="7"/>
        <v>47.821902856890851</v>
      </c>
      <c r="H93" s="77">
        <f t="shared" si="8"/>
        <v>60</v>
      </c>
      <c r="I93" s="1">
        <f ca="1"/>
        <v>5</v>
      </c>
    </row>
    <row r="94" spans="1:9">
      <c r="A94" s="81">
        <v>50</v>
      </c>
      <c r="B94" s="81">
        <f t="shared" ca="1" si="0"/>
        <v>15.992196860917989</v>
      </c>
      <c r="C94" s="81">
        <f t="shared" ca="1" si="1"/>
        <v>34.479862597787331</v>
      </c>
      <c r="D94" s="81">
        <f t="shared" ca="1" si="2"/>
        <v>0.75254499786876794</v>
      </c>
      <c r="E94" s="81">
        <f t="shared" ca="1" si="3"/>
        <v>12.075511172836237</v>
      </c>
      <c r="F94" s="81">
        <f t="shared" ca="1" si="7"/>
        <v>62.547570631541554</v>
      </c>
      <c r="H94" s="77">
        <f>H93+$H$80</f>
        <v>63</v>
      </c>
      <c r="I94" s="1">
        <f ca="1"/>
        <v>3</v>
      </c>
    </row>
    <row r="95" spans="1:9">
      <c r="A95" s="81">
        <v>51</v>
      </c>
      <c r="B95" s="81">
        <f t="shared" ca="1" si="0"/>
        <v>8.3044864362401025</v>
      </c>
      <c r="C95" s="81">
        <f t="shared" ca="1" si="1"/>
        <v>26.724944804682643</v>
      </c>
      <c r="D95" s="81">
        <f t="shared" ca="1" si="2"/>
        <v>0.25098623776930973</v>
      </c>
      <c r="E95" s="81">
        <f t="shared" ca="1" si="3"/>
        <v>7.9595011141638379</v>
      </c>
      <c r="F95" s="81">
        <f t="shared" ca="1" si="7"/>
        <v>42.988932355086583</v>
      </c>
      <c r="H95" s="77">
        <f t="shared" ref="H95:H96" si="9">H94+$H$80</f>
        <v>66</v>
      </c>
      <c r="I95" s="1">
        <f ca="1"/>
        <v>0</v>
      </c>
    </row>
    <row r="96" spans="1:9">
      <c r="A96" s="81">
        <v>52</v>
      </c>
      <c r="B96" s="81">
        <f t="shared" ca="1" si="0"/>
        <v>6.023594188983747</v>
      </c>
      <c r="C96" s="81">
        <f t="shared" ca="1" si="1"/>
        <v>34.592487161377974</v>
      </c>
      <c r="D96" s="81">
        <f t="shared" ca="1" si="2"/>
        <v>0.89793743401527282</v>
      </c>
      <c r="E96" s="81">
        <f t="shared" ca="1" si="3"/>
        <v>13.837385343342749</v>
      </c>
      <c r="F96" s="81">
        <f t="shared" ca="1" si="7"/>
        <v>54.45346669370447</v>
      </c>
      <c r="H96" s="77">
        <f t="shared" si="9"/>
        <v>69</v>
      </c>
      <c r="I96">
        <f ca="1"/>
        <v>0</v>
      </c>
    </row>
    <row r="97" spans="1:9">
      <c r="A97" s="81">
        <v>53</v>
      </c>
      <c r="B97" s="81">
        <f t="shared" ca="1" si="0"/>
        <v>11.098511052350798</v>
      </c>
      <c r="C97" s="81">
        <f t="shared" ca="1" si="1"/>
        <v>29.032245324898966</v>
      </c>
      <c r="D97" s="81">
        <f t="shared" ca="1" si="2"/>
        <v>0.28982781066690788</v>
      </c>
      <c r="E97" s="81">
        <f t="shared" ca="1" si="3"/>
        <v>8.329458269407592</v>
      </c>
      <c r="F97" s="81">
        <f t="shared" ca="1" si="7"/>
        <v>48.460214646657363</v>
      </c>
      <c r="H97" s="77"/>
      <c r="I97" t="e">
        <f ca="1"/>
        <v>#N/A</v>
      </c>
    </row>
    <row r="98" spans="1:9">
      <c r="A98" s="81">
        <v>54</v>
      </c>
      <c r="B98" s="81">
        <f t="shared" ca="1" si="0"/>
        <v>16.209718144771074</v>
      </c>
      <c r="C98" s="81">
        <f t="shared" ca="1" si="1"/>
        <v>29.031741979581149</v>
      </c>
      <c r="D98" s="81">
        <f t="shared" ca="1" si="2"/>
        <v>0.13971889792054704</v>
      </c>
      <c r="E98" s="81">
        <f t="shared" ca="1" si="3"/>
        <v>6.7003313360040622</v>
      </c>
      <c r="F98" s="81">
        <f t="shared" ca="1" si="7"/>
        <v>51.941791460356285</v>
      </c>
    </row>
    <row r="99" spans="1:9">
      <c r="A99" s="81">
        <v>55</v>
      </c>
      <c r="B99" s="81">
        <f t="shared" ca="1" si="0"/>
        <v>15.91018204527392</v>
      </c>
      <c r="C99" s="81">
        <f t="shared" ca="1" si="1"/>
        <v>23.476333555714149</v>
      </c>
      <c r="D99" s="81">
        <f t="shared" ca="1" si="2"/>
        <v>0.614633145656448</v>
      </c>
      <c r="E99" s="81">
        <f t="shared" ca="1" si="3"/>
        <v>10.854599140359671</v>
      </c>
      <c r="F99" s="81">
        <f t="shared" ca="1" si="7"/>
        <v>50.241114741347744</v>
      </c>
    </row>
    <row r="100" spans="1:9">
      <c r="A100" s="81">
        <v>56</v>
      </c>
      <c r="B100" s="81">
        <f t="shared" ca="1" si="0"/>
        <v>15.125110109370018</v>
      </c>
      <c r="C100" s="81">
        <f t="shared" ca="1" si="1"/>
        <v>26.820572989049314</v>
      </c>
      <c r="D100" s="81">
        <f t="shared" ca="1" si="2"/>
        <v>0.41290863261158739</v>
      </c>
      <c r="E100" s="81">
        <f t="shared" ca="1" si="3"/>
        <v>9.3612141919554617</v>
      </c>
      <c r="F100" s="81">
        <f t="shared" ca="1" si="7"/>
        <v>51.306897290374792</v>
      </c>
    </row>
    <row r="101" spans="1:9">
      <c r="A101" s="81">
        <v>57</v>
      </c>
      <c r="B101" s="81">
        <f t="shared" ca="1" si="0"/>
        <v>11.264858392902562</v>
      </c>
      <c r="C101" s="81">
        <f t="shared" ca="1" si="1"/>
        <v>24.232807194799417</v>
      </c>
      <c r="D101" s="81">
        <f t="shared" ca="1" si="2"/>
        <v>0.25003658773460469</v>
      </c>
      <c r="E101" s="81">
        <f t="shared" ca="1" si="3"/>
        <v>7.9501096551481831</v>
      </c>
      <c r="F101" s="81">
        <f t="shared" ca="1" si="7"/>
        <v>43.447775242850163</v>
      </c>
    </row>
    <row r="102" spans="1:9">
      <c r="A102" s="81">
        <v>58</v>
      </c>
      <c r="B102" s="81">
        <f t="shared" ca="1" si="0"/>
        <v>9.2280146300027273</v>
      </c>
      <c r="C102" s="81">
        <f t="shared" ca="1" si="1"/>
        <v>23.271294067172242</v>
      </c>
      <c r="D102" s="81">
        <f t="shared" ca="1" si="2"/>
        <v>0.86443009733442544</v>
      </c>
      <c r="E102" s="81">
        <f t="shared" ca="1" si="3"/>
        <v>13.355023942297247</v>
      </c>
      <c r="F102" s="81">
        <f t="shared" ca="1" si="7"/>
        <v>45.854332639472219</v>
      </c>
    </row>
    <row r="103" spans="1:9">
      <c r="A103" s="81">
        <v>59</v>
      </c>
      <c r="B103" s="81">
        <f t="shared" ca="1" si="0"/>
        <v>15.221485205670126</v>
      </c>
      <c r="C103" s="81">
        <f t="shared" ca="1" si="1"/>
        <v>21.607285542114987</v>
      </c>
      <c r="D103" s="81">
        <f t="shared" ca="1" si="2"/>
        <v>0.95087644274140715</v>
      </c>
      <c r="E103" s="81">
        <f t="shared" ca="1" si="3"/>
        <v>14.805892297232859</v>
      </c>
      <c r="F103" s="81">
        <f t="shared" ca="1" si="7"/>
        <v>51.634663045017973</v>
      </c>
    </row>
    <row r="104" spans="1:9">
      <c r="A104" s="81">
        <v>60</v>
      </c>
      <c r="B104" s="81">
        <f t="shared" ca="1" si="0"/>
        <v>7.7011104326564563</v>
      </c>
      <c r="C104" s="81">
        <f t="shared" ca="1" si="1"/>
        <v>29.592824816889365</v>
      </c>
      <c r="D104" s="81">
        <f t="shared" ca="1" si="2"/>
        <v>0.42003087816324114</v>
      </c>
      <c r="E104" s="81">
        <f t="shared" ca="1" si="3"/>
        <v>9.4158418044709951</v>
      </c>
      <c r="F104" s="81">
        <f t="shared" ca="1" si="7"/>
        <v>46.709777054016818</v>
      </c>
    </row>
    <row r="105" spans="1:9">
      <c r="A105" s="81">
        <v>61</v>
      </c>
      <c r="B105" s="81">
        <f t="shared" ca="1" si="0"/>
        <v>15.139434989238552</v>
      </c>
      <c r="C105" s="81">
        <f t="shared" ca="1" si="1"/>
        <v>26.418088016531229</v>
      </c>
      <c r="D105" s="81">
        <f t="shared" ca="1" si="2"/>
        <v>0.38483846612805728</v>
      </c>
      <c r="E105" s="81">
        <f t="shared" ca="1" si="3"/>
        <v>9.1411863414612018</v>
      </c>
      <c r="F105" s="81">
        <f t="shared" ca="1" si="7"/>
        <v>50.698709347230981</v>
      </c>
    </row>
    <row r="106" spans="1:9">
      <c r="A106" s="81">
        <v>62</v>
      </c>
      <c r="B106" s="81">
        <f t="shared" ca="1" si="0"/>
        <v>14.734585478727311</v>
      </c>
      <c r="C106" s="81">
        <f t="shared" ca="1" si="1"/>
        <v>29.304669880352719</v>
      </c>
      <c r="D106" s="81">
        <f t="shared" ca="1" si="2"/>
        <v>0.73777492128543631</v>
      </c>
      <c r="E106" s="81">
        <f t="shared" ca="1" si="3"/>
        <v>11.930674826564463</v>
      </c>
      <c r="F106" s="81">
        <f t="shared" ca="1" si="7"/>
        <v>55.969930185644493</v>
      </c>
    </row>
    <row r="107" spans="1:9">
      <c r="A107" s="81">
        <v>63</v>
      </c>
      <c r="B107" s="81">
        <f t="shared" ca="1" si="0"/>
        <v>4.4427488454621598</v>
      </c>
      <c r="C107" s="81">
        <f t="shared" ca="1" si="1"/>
        <v>21.756229510815018</v>
      </c>
      <c r="D107" s="81">
        <f t="shared" ca="1" si="2"/>
        <v>0.81813413404554258</v>
      </c>
      <c r="E107" s="81">
        <f t="shared" ca="1" si="3"/>
        <v>12.778287685839214</v>
      </c>
      <c r="F107" s="81">
        <f t="shared" ca="1" si="7"/>
        <v>38.977266042116391</v>
      </c>
    </row>
    <row r="108" spans="1:9">
      <c r="A108" s="81">
        <v>64</v>
      </c>
      <c r="B108" s="81">
        <f t="shared" ca="1" si="0"/>
        <v>7.0105277478724037</v>
      </c>
      <c r="C108" s="81">
        <f t="shared" ca="1" si="1"/>
        <v>24.621207075447188</v>
      </c>
      <c r="D108" s="81">
        <f t="shared" ca="1" si="2"/>
        <v>0.68138957670071942</v>
      </c>
      <c r="E108" s="81">
        <f t="shared" ca="1" si="3"/>
        <v>11.41217202454035</v>
      </c>
      <c r="F108" s="81">
        <f t="shared" ca="1" si="7"/>
        <v>43.043906847859944</v>
      </c>
    </row>
    <row r="109" spans="1:9">
      <c r="A109" s="81">
        <v>65</v>
      </c>
      <c r="B109" s="81">
        <f t="shared" ca="1" si="0"/>
        <v>7.7858098975252918</v>
      </c>
      <c r="C109" s="81">
        <f t="shared" ca="1" si="1"/>
        <v>23.132880646872678</v>
      </c>
      <c r="D109" s="81">
        <f t="shared" ca="1" si="2"/>
        <v>0.88300304692619935</v>
      </c>
      <c r="E109" s="81">
        <f t="shared" ca="1" si="3"/>
        <v>13.613895837214622</v>
      </c>
      <c r="F109" s="81">
        <f t="shared" ca="1" si="7"/>
        <v>44.532586381612589</v>
      </c>
    </row>
    <row r="110" spans="1:9">
      <c r="A110" s="81">
        <v>66</v>
      </c>
      <c r="B110" s="81">
        <f t="shared" ref="B110:B173" ca="1" si="10">3+14*RAND()</f>
        <v>9.3881026892674768</v>
      </c>
      <c r="C110" s="81">
        <f t="shared" ref="C110:C173" ca="1" si="11">7*(3+2*RAND())</f>
        <v>22.135030378155196</v>
      </c>
      <c r="D110" s="81">
        <f t="shared" ref="D110:D173" ca="1" si="12">RAND()</f>
        <v>0.72667380243959201</v>
      </c>
      <c r="E110" s="81">
        <f t="shared" ref="E110:E173" ca="1" si="13">IF(D110&lt;=0.5,3+SQRT(98*D110),17-SQRT(98*(1-D110)))</f>
        <v>11.82448385560242</v>
      </c>
      <c r="F110" s="81">
        <f t="shared" ca="1" si="7"/>
        <v>43.347616923025093</v>
      </c>
    </row>
    <row r="111" spans="1:9">
      <c r="A111" s="81">
        <v>67</v>
      </c>
      <c r="B111" s="81">
        <f t="shared" ca="1" si="10"/>
        <v>4.4924495418780195</v>
      </c>
      <c r="C111" s="81">
        <f t="shared" ca="1" si="11"/>
        <v>28.088800397717055</v>
      </c>
      <c r="D111" s="81">
        <f t="shared" ca="1" si="12"/>
        <v>0.65327565489451933</v>
      </c>
      <c r="E111" s="81">
        <f t="shared" ca="1" si="13"/>
        <v>11.170850334711151</v>
      </c>
      <c r="F111" s="81">
        <f t="shared" ca="1" si="7"/>
        <v>43.75210027430623</v>
      </c>
    </row>
    <row r="112" spans="1:9">
      <c r="A112" s="81">
        <v>68</v>
      </c>
      <c r="B112" s="81">
        <f t="shared" ca="1" si="10"/>
        <v>10.518364008586509</v>
      </c>
      <c r="C112" s="81">
        <f t="shared" ca="1" si="11"/>
        <v>32.605798745981623</v>
      </c>
      <c r="D112" s="81">
        <f t="shared" ca="1" si="12"/>
        <v>0.67436402327951073</v>
      </c>
      <c r="E112" s="81">
        <f t="shared" ca="1" si="13"/>
        <v>11.350900450637468</v>
      </c>
      <c r="F112" s="81">
        <f t="shared" ca="1" si="7"/>
        <v>54.475063205205601</v>
      </c>
    </row>
    <row r="113" spans="1:6">
      <c r="A113" s="81">
        <v>69</v>
      </c>
      <c r="B113" s="81">
        <f t="shared" ca="1" si="10"/>
        <v>10.773917753217502</v>
      </c>
      <c r="C113" s="81">
        <f t="shared" ca="1" si="11"/>
        <v>25.106995542981661</v>
      </c>
      <c r="D113" s="81">
        <f t="shared" ca="1" si="12"/>
        <v>0.54940205892206251</v>
      </c>
      <c r="E113" s="81">
        <f t="shared" ca="1" si="13"/>
        <v>10.354806381629059</v>
      </c>
      <c r="F113" s="81">
        <f t="shared" ca="1" si="7"/>
        <v>46.235719677828222</v>
      </c>
    </row>
    <row r="114" spans="1:6">
      <c r="A114" s="81">
        <v>70</v>
      </c>
      <c r="B114" s="81">
        <f t="shared" ca="1" si="10"/>
        <v>3.4329278097410043</v>
      </c>
      <c r="C114" s="81">
        <f t="shared" ca="1" si="11"/>
        <v>22.725640352815674</v>
      </c>
      <c r="D114" s="81">
        <f t="shared" ca="1" si="12"/>
        <v>0.80175832877505404</v>
      </c>
      <c r="E114" s="81">
        <f t="shared" ca="1" si="13"/>
        <v>12.592315371984435</v>
      </c>
      <c r="F114" s="81">
        <f t="shared" ca="1" si="7"/>
        <v>38.75088353454111</v>
      </c>
    </row>
    <row r="115" spans="1:6">
      <c r="A115" s="81">
        <v>71</v>
      </c>
      <c r="B115" s="81">
        <f t="shared" ca="1" si="10"/>
        <v>13.367964440815285</v>
      </c>
      <c r="C115" s="81">
        <f t="shared" ca="1" si="11"/>
        <v>30.163135102551415</v>
      </c>
      <c r="D115" s="81">
        <f t="shared" ca="1" si="12"/>
        <v>0.56481655480935711</v>
      </c>
      <c r="E115" s="81">
        <f t="shared" ca="1" si="13"/>
        <v>10.469458090733742</v>
      </c>
      <c r="F115" s="81">
        <f t="shared" ca="1" si="7"/>
        <v>54.000557634100446</v>
      </c>
    </row>
    <row r="116" spans="1:6">
      <c r="A116" s="81">
        <v>72</v>
      </c>
      <c r="B116" s="81">
        <f t="shared" ca="1" si="10"/>
        <v>9.0547100053407874</v>
      </c>
      <c r="C116" s="81">
        <f t="shared" ca="1" si="11"/>
        <v>27.19537504124046</v>
      </c>
      <c r="D116" s="81">
        <f t="shared" ca="1" si="12"/>
        <v>0.27856056158245579</v>
      </c>
      <c r="E116" s="81">
        <f t="shared" ca="1" si="13"/>
        <v>8.2248382783661995</v>
      </c>
      <c r="F116" s="81">
        <f t="shared" ca="1" si="7"/>
        <v>44.474923324947447</v>
      </c>
    </row>
    <row r="117" spans="1:6">
      <c r="A117" s="81">
        <v>73</v>
      </c>
      <c r="B117" s="81">
        <f t="shared" ca="1" si="10"/>
        <v>13.990665076039306</v>
      </c>
      <c r="C117" s="81">
        <f t="shared" ca="1" si="11"/>
        <v>23.792946665614313</v>
      </c>
      <c r="D117" s="81">
        <f t="shared" ca="1" si="12"/>
        <v>0.45877430631400795</v>
      </c>
      <c r="E117" s="81">
        <f t="shared" ca="1" si="13"/>
        <v>9.7052130479778782</v>
      </c>
      <c r="F117" s="81">
        <f t="shared" ca="1" si="7"/>
        <v>47.488824789631494</v>
      </c>
    </row>
    <row r="118" spans="1:6">
      <c r="A118" s="81">
        <v>74</v>
      </c>
      <c r="B118" s="81">
        <f t="shared" ca="1" si="10"/>
        <v>11.284567778998696</v>
      </c>
      <c r="C118" s="81">
        <f t="shared" ca="1" si="11"/>
        <v>28.774238669465667</v>
      </c>
      <c r="D118" s="81">
        <f t="shared" ca="1" si="12"/>
        <v>0.82456725059712332</v>
      </c>
      <c r="E118" s="81">
        <f t="shared" ca="1" si="13"/>
        <v>12.853626953410739</v>
      </c>
      <c r="F118" s="81">
        <f t="shared" ca="1" si="7"/>
        <v>52.912433401875106</v>
      </c>
    </row>
    <row r="119" spans="1:6">
      <c r="A119" s="81">
        <v>75</v>
      </c>
      <c r="B119" s="81">
        <f t="shared" ca="1" si="10"/>
        <v>15.618471422049295</v>
      </c>
      <c r="C119" s="81">
        <f t="shared" ca="1" si="11"/>
        <v>31.610327446461262</v>
      </c>
      <c r="D119" s="81">
        <f t="shared" ca="1" si="12"/>
        <v>0.82529425120582722</v>
      </c>
      <c r="E119" s="81">
        <f t="shared" ca="1" si="13"/>
        <v>12.862227243814743</v>
      </c>
      <c r="F119" s="81">
        <f t="shared" ca="1" si="7"/>
        <v>60.091026112325302</v>
      </c>
    </row>
    <row r="120" spans="1:6">
      <c r="A120" s="81">
        <v>76</v>
      </c>
      <c r="B120" s="81">
        <f t="shared" ca="1" si="10"/>
        <v>16.016510808030731</v>
      </c>
      <c r="C120" s="81">
        <f t="shared" ca="1" si="11"/>
        <v>30.399392479952695</v>
      </c>
      <c r="D120" s="81">
        <f t="shared" ca="1" si="12"/>
        <v>0.16721990722292102</v>
      </c>
      <c r="E120" s="81">
        <f t="shared" ca="1" si="13"/>
        <v>7.048154012367398</v>
      </c>
      <c r="F120" s="81">
        <f t="shared" ca="1" si="7"/>
        <v>53.464057300350824</v>
      </c>
    </row>
    <row r="121" spans="1:6">
      <c r="A121" s="81">
        <v>77</v>
      </c>
      <c r="B121" s="81">
        <f t="shared" ca="1" si="10"/>
        <v>12.586677385310237</v>
      </c>
      <c r="C121" s="81">
        <f t="shared" ca="1" si="11"/>
        <v>27.807856751784396</v>
      </c>
      <c r="D121" s="81">
        <f t="shared" ca="1" si="12"/>
        <v>0.4829922827554487</v>
      </c>
      <c r="E121" s="81">
        <f t="shared" ca="1" si="13"/>
        <v>9.8799159667857843</v>
      </c>
      <c r="F121" s="81">
        <f t="shared" ca="1" si="7"/>
        <v>50.274450103880412</v>
      </c>
    </row>
    <row r="122" spans="1:6">
      <c r="A122" s="81">
        <v>78</v>
      </c>
      <c r="B122" s="81">
        <f t="shared" ca="1" si="10"/>
        <v>4.1070290914374379</v>
      </c>
      <c r="C122" s="81">
        <f t="shared" ca="1" si="11"/>
        <v>28.116406239032795</v>
      </c>
      <c r="D122" s="81">
        <f t="shared" ca="1" si="12"/>
        <v>0.73981714088701978</v>
      </c>
      <c r="E122" s="81">
        <f t="shared" ca="1" si="13"/>
        <v>11.950453466590087</v>
      </c>
      <c r="F122" s="81">
        <f t="shared" ca="1" si="7"/>
        <v>44.173888797060314</v>
      </c>
    </row>
    <row r="123" spans="1:6">
      <c r="A123" s="81">
        <v>79</v>
      </c>
      <c r="B123" s="81">
        <f t="shared" ca="1" si="10"/>
        <v>5.3612693857853664</v>
      </c>
      <c r="C123" s="81">
        <f t="shared" ca="1" si="11"/>
        <v>27.69380668687128</v>
      </c>
      <c r="D123" s="81">
        <f t="shared" ca="1" si="12"/>
        <v>0.35971576803874417</v>
      </c>
      <c r="E123" s="81">
        <f t="shared" ca="1" si="13"/>
        <v>8.9373517049099362</v>
      </c>
      <c r="F123" s="81">
        <f t="shared" ca="1" si="7"/>
        <v>41.992427777566583</v>
      </c>
    </row>
    <row r="124" spans="1:6">
      <c r="A124" s="81">
        <v>80</v>
      </c>
      <c r="B124" s="81">
        <f t="shared" ca="1" si="10"/>
        <v>12.653097840090854</v>
      </c>
      <c r="C124" s="81">
        <f t="shared" ca="1" si="11"/>
        <v>23.859276982617178</v>
      </c>
      <c r="D124" s="81">
        <f t="shared" ca="1" si="12"/>
        <v>0.8726603973786935</v>
      </c>
      <c r="E124" s="81">
        <f t="shared" ca="1" si="13"/>
        <v>13.46739741028119</v>
      </c>
      <c r="F124" s="81">
        <f t="shared" ca="1" si="7"/>
        <v>49.97977223298922</v>
      </c>
    </row>
    <row r="125" spans="1:6">
      <c r="A125" s="81">
        <v>81</v>
      </c>
      <c r="B125" s="81">
        <f t="shared" ca="1" si="10"/>
        <v>10.135086548653181</v>
      </c>
      <c r="C125" s="81">
        <f t="shared" ca="1" si="11"/>
        <v>33.902415302831216</v>
      </c>
      <c r="D125" s="81">
        <f t="shared" ca="1" si="12"/>
        <v>0.68237700496787324</v>
      </c>
      <c r="E125" s="81">
        <f t="shared" ca="1" si="13"/>
        <v>11.420837561681108</v>
      </c>
      <c r="F125" s="81">
        <f t="shared" ca="1" si="7"/>
        <v>55.458339413165504</v>
      </c>
    </row>
    <row r="126" spans="1:6">
      <c r="A126" s="81">
        <v>82</v>
      </c>
      <c r="B126" s="81">
        <f t="shared" ca="1" si="10"/>
        <v>8.2310703597061377</v>
      </c>
      <c r="C126" s="81">
        <f t="shared" ca="1" si="11"/>
        <v>26.809614531998946</v>
      </c>
      <c r="D126" s="81">
        <f t="shared" ca="1" si="12"/>
        <v>0.84582496696152543</v>
      </c>
      <c r="E126" s="81">
        <f t="shared" ca="1" si="13"/>
        <v>13.112950574308258</v>
      </c>
      <c r="F126" s="81">
        <f t="shared" ca="1" si="7"/>
        <v>48.153635466013341</v>
      </c>
    </row>
    <row r="127" spans="1:6">
      <c r="A127" s="81">
        <v>83</v>
      </c>
      <c r="B127" s="81">
        <f t="shared" ca="1" si="10"/>
        <v>11.758241728006698</v>
      </c>
      <c r="C127" s="81">
        <f t="shared" ca="1" si="11"/>
        <v>33.555524112341793</v>
      </c>
      <c r="D127" s="81">
        <f t="shared" ca="1" si="12"/>
        <v>0.20319204381313805</v>
      </c>
      <c r="E127" s="81">
        <f t="shared" ca="1" si="13"/>
        <v>7.4623783225638238</v>
      </c>
      <c r="F127" s="81">
        <f t="shared" ca="1" si="7"/>
        <v>52.776144162912317</v>
      </c>
    </row>
    <row r="128" spans="1:6">
      <c r="A128" s="81">
        <v>84</v>
      </c>
      <c r="B128" s="81">
        <f t="shared" ca="1" si="10"/>
        <v>10.80762751386008</v>
      </c>
      <c r="C128" s="81">
        <f t="shared" ca="1" si="11"/>
        <v>21.498995382283407</v>
      </c>
      <c r="D128" s="81">
        <f t="shared" ca="1" si="12"/>
        <v>0.73476150131112661</v>
      </c>
      <c r="E128" s="81">
        <f t="shared" ca="1" si="13"/>
        <v>11.90163037123537</v>
      </c>
      <c r="F128" s="81">
        <f t="shared" ca="1" si="7"/>
        <v>44.208253267378858</v>
      </c>
    </row>
    <row r="129" spans="1:6">
      <c r="A129" s="81">
        <v>85</v>
      </c>
      <c r="B129" s="81">
        <f t="shared" ca="1" si="10"/>
        <v>8.9086760802800438</v>
      </c>
      <c r="C129" s="81">
        <f t="shared" ca="1" si="11"/>
        <v>29.755401512858434</v>
      </c>
      <c r="D129" s="81">
        <f t="shared" ca="1" si="12"/>
        <v>0.65505973477658852</v>
      </c>
      <c r="E129" s="81">
        <f t="shared" ca="1" si="13"/>
        <v>11.185866703291511</v>
      </c>
      <c r="F129" s="81">
        <f t="shared" ca="1" si="7"/>
        <v>49.849944296429989</v>
      </c>
    </row>
    <row r="130" spans="1:6">
      <c r="A130" s="81">
        <v>86</v>
      </c>
      <c r="B130" s="81">
        <f t="shared" ca="1" si="10"/>
        <v>15.007881037552051</v>
      </c>
      <c r="C130" s="81">
        <f t="shared" ca="1" si="11"/>
        <v>24.766265155698765</v>
      </c>
      <c r="D130" s="81">
        <f t="shared" ca="1" si="12"/>
        <v>0.28750154704740005</v>
      </c>
      <c r="E130" s="81">
        <f t="shared" ca="1" si="13"/>
        <v>8.3080270921167312</v>
      </c>
      <c r="F130" s="81">
        <f t="shared" ca="1" si="7"/>
        <v>48.082173285367546</v>
      </c>
    </row>
    <row r="131" spans="1:6">
      <c r="A131" s="81">
        <v>87</v>
      </c>
      <c r="B131" s="81">
        <f t="shared" ca="1" si="10"/>
        <v>5.1550349622535103</v>
      </c>
      <c r="C131" s="81">
        <f t="shared" ca="1" si="11"/>
        <v>23.544297586451904</v>
      </c>
      <c r="D131" s="81">
        <f t="shared" ca="1" si="12"/>
        <v>0.67415361196714585</v>
      </c>
      <c r="E131" s="81">
        <f t="shared" ca="1" si="13"/>
        <v>11.34907564842532</v>
      </c>
      <c r="F131" s="81">
        <f t="shared" ca="1" si="7"/>
        <v>40.048408197130733</v>
      </c>
    </row>
    <row r="132" spans="1:6">
      <c r="A132" s="81">
        <v>88</v>
      </c>
      <c r="B132" s="81">
        <f t="shared" ca="1" si="10"/>
        <v>12.832921897097043</v>
      </c>
      <c r="C132" s="81">
        <f t="shared" ca="1" si="11"/>
        <v>24.528205577211153</v>
      </c>
      <c r="D132" s="81">
        <f t="shared" ca="1" si="12"/>
        <v>0.93670153393060485</v>
      </c>
      <c r="E132" s="81">
        <f t="shared" ca="1" si="13"/>
        <v>14.509367615483825</v>
      </c>
      <c r="F132" s="81">
        <f t="shared" ca="1" si="7"/>
        <v>51.870495089792023</v>
      </c>
    </row>
    <row r="133" spans="1:6">
      <c r="A133" s="81">
        <v>89</v>
      </c>
      <c r="B133" s="81">
        <f t="shared" ca="1" si="10"/>
        <v>15.852807153920269</v>
      </c>
      <c r="C133" s="81">
        <f t="shared" ca="1" si="11"/>
        <v>24.526345157775012</v>
      </c>
      <c r="D133" s="81">
        <f t="shared" ca="1" si="12"/>
        <v>0.21625405546059007</v>
      </c>
      <c r="E133" s="81">
        <f t="shared" ca="1" si="13"/>
        <v>7.6035744194199602</v>
      </c>
      <c r="F133" s="81">
        <f t="shared" ca="1" si="7"/>
        <v>47.982726731115235</v>
      </c>
    </row>
    <row r="134" spans="1:6">
      <c r="A134" s="81">
        <v>90</v>
      </c>
      <c r="B134" s="81">
        <f t="shared" ca="1" si="10"/>
        <v>3.363427710545257</v>
      </c>
      <c r="C134" s="81">
        <f t="shared" ca="1" si="11"/>
        <v>25.591134935955719</v>
      </c>
      <c r="D134" s="81">
        <f t="shared" ca="1" si="12"/>
        <v>0.14238726127140655</v>
      </c>
      <c r="E134" s="81">
        <f t="shared" ca="1" si="13"/>
        <v>6.7354988428050468</v>
      </c>
      <c r="F134" s="81">
        <f t="shared" ca="1" si="7"/>
        <v>35.690061489306018</v>
      </c>
    </row>
    <row r="135" spans="1:6">
      <c r="A135" s="81">
        <v>91</v>
      </c>
      <c r="B135" s="81">
        <f t="shared" ca="1" si="10"/>
        <v>10.262788303363514</v>
      </c>
      <c r="C135" s="81">
        <f t="shared" ca="1" si="11"/>
        <v>21.191398587524613</v>
      </c>
      <c r="D135" s="81">
        <f t="shared" ca="1" si="12"/>
        <v>0.52091868478982573</v>
      </c>
      <c r="E135" s="81">
        <f t="shared" ca="1" si="13"/>
        <v>10.14799526484423</v>
      </c>
      <c r="F135" s="81">
        <f t="shared" ca="1" si="7"/>
        <v>41.602182155732358</v>
      </c>
    </row>
    <row r="136" spans="1:6">
      <c r="A136" s="81">
        <v>92</v>
      </c>
      <c r="B136" s="81">
        <f t="shared" ca="1" si="10"/>
        <v>3.167320003230536</v>
      </c>
      <c r="C136" s="81">
        <f t="shared" ca="1" si="11"/>
        <v>29.450325029452451</v>
      </c>
      <c r="D136" s="81">
        <f t="shared" ca="1" si="12"/>
        <v>0.73448445364634041</v>
      </c>
      <c r="E136" s="81">
        <f t="shared" ca="1" si="13"/>
        <v>11.898968384467839</v>
      </c>
      <c r="F136" s="81">
        <f t="shared" ca="1" si="7"/>
        <v>44.516613417150822</v>
      </c>
    </row>
    <row r="137" spans="1:6">
      <c r="A137" s="81">
        <v>93</v>
      </c>
      <c r="B137" s="81">
        <f t="shared" ca="1" si="10"/>
        <v>8.1769745744870939</v>
      </c>
      <c r="C137" s="81">
        <f t="shared" ca="1" si="11"/>
        <v>28.416981015087718</v>
      </c>
      <c r="D137" s="81">
        <f t="shared" ca="1" si="12"/>
        <v>7.2153492397273311E-2</v>
      </c>
      <c r="E137" s="81">
        <f t="shared" ca="1" si="13"/>
        <v>5.6591431429941457</v>
      </c>
      <c r="F137" s="81">
        <f t="shared" ca="1" si="7"/>
        <v>42.253098732568958</v>
      </c>
    </row>
    <row r="138" spans="1:6">
      <c r="A138" s="81">
        <v>94</v>
      </c>
      <c r="B138" s="81">
        <f t="shared" ca="1" si="10"/>
        <v>11.073845228851649</v>
      </c>
      <c r="C138" s="81">
        <f t="shared" ca="1" si="11"/>
        <v>28.107963049145916</v>
      </c>
      <c r="D138" s="81">
        <f t="shared" ca="1" si="12"/>
        <v>0.17837684747970783</v>
      </c>
      <c r="E138" s="81">
        <f t="shared" ca="1" si="13"/>
        <v>7.1810203363546758</v>
      </c>
      <c r="F138" s="81">
        <f t="shared" ca="1" si="7"/>
        <v>46.362828614352239</v>
      </c>
    </row>
    <row r="139" spans="1:6">
      <c r="A139" s="81">
        <v>95</v>
      </c>
      <c r="B139" s="81">
        <f t="shared" ca="1" si="10"/>
        <v>6.2732398697133149</v>
      </c>
      <c r="C139" s="81">
        <f t="shared" ca="1" si="11"/>
        <v>31.209298369772334</v>
      </c>
      <c r="D139" s="81">
        <f t="shared" ca="1" si="12"/>
        <v>0.33342127794784737</v>
      </c>
      <c r="E139" s="81">
        <f t="shared" ca="1" si="13"/>
        <v>8.7162299847792202</v>
      </c>
      <c r="F139" s="81">
        <f t="shared" ca="1" si="7"/>
        <v>46.198768224264867</v>
      </c>
    </row>
    <row r="140" spans="1:6">
      <c r="A140" s="81">
        <v>96</v>
      </c>
      <c r="B140" s="81">
        <f t="shared" ca="1" si="10"/>
        <v>7.9145143527499364</v>
      </c>
      <c r="C140" s="81">
        <f t="shared" ca="1" si="11"/>
        <v>23.358438498439263</v>
      </c>
      <c r="D140" s="81">
        <f t="shared" ca="1" si="12"/>
        <v>0.80267016741690256</v>
      </c>
      <c r="E140" s="81">
        <f t="shared" ca="1" si="13"/>
        <v>12.60246391792591</v>
      </c>
      <c r="F140" s="81">
        <f t="shared" ca="1" si="7"/>
        <v>43.875416769115105</v>
      </c>
    </row>
    <row r="141" spans="1:6">
      <c r="A141" s="81">
        <v>97</v>
      </c>
      <c r="B141" s="81">
        <f t="shared" ca="1" si="10"/>
        <v>8.6145519805016431</v>
      </c>
      <c r="C141" s="81">
        <f t="shared" ca="1" si="11"/>
        <v>31.490349980097427</v>
      </c>
      <c r="D141" s="81">
        <f t="shared" ca="1" si="12"/>
        <v>0.50123280931965919</v>
      </c>
      <c r="E141" s="81">
        <f t="shared" ca="1" si="13"/>
        <v>10.008634991171366</v>
      </c>
      <c r="F141" s="81">
        <f t="shared" ca="1" si="7"/>
        <v>50.113536951770442</v>
      </c>
    </row>
    <row r="142" spans="1:6">
      <c r="A142" s="81">
        <v>98</v>
      </c>
      <c r="B142" s="81">
        <f t="shared" ca="1" si="10"/>
        <v>15.900758217827651</v>
      </c>
      <c r="C142" s="81">
        <f t="shared" ca="1" si="11"/>
        <v>25.47631271948655</v>
      </c>
      <c r="D142" s="81">
        <f t="shared" ca="1" si="12"/>
        <v>0.45864080947262575</v>
      </c>
      <c r="E142" s="81">
        <f t="shared" ca="1" si="13"/>
        <v>9.7042374158674694</v>
      </c>
      <c r="F142" s="81">
        <f t="shared" ca="1" si="7"/>
        <v>51.081308353181669</v>
      </c>
    </row>
    <row r="143" spans="1:6">
      <c r="A143" s="81">
        <v>99</v>
      </c>
      <c r="B143" s="81">
        <f t="shared" ca="1" si="10"/>
        <v>14.126660436436797</v>
      </c>
      <c r="C143" s="81">
        <f t="shared" ca="1" si="11"/>
        <v>22.585072656815257</v>
      </c>
      <c r="D143" s="81">
        <f t="shared" ca="1" si="12"/>
        <v>0.57606035188478555</v>
      </c>
      <c r="E143" s="81">
        <f t="shared" ca="1" si="13"/>
        <v>10.554374699434428</v>
      </c>
      <c r="F143" s="81">
        <f t="shared" ref="F143:F206" ca="1" si="14">B143+C143+E143</f>
        <v>47.266107792686476</v>
      </c>
    </row>
    <row r="144" spans="1:6">
      <c r="A144" s="81">
        <v>100</v>
      </c>
      <c r="B144" s="81">
        <f t="shared" ca="1" si="10"/>
        <v>6.7074461719601874</v>
      </c>
      <c r="C144" s="81">
        <f t="shared" ca="1" si="11"/>
        <v>31.496288612555453</v>
      </c>
      <c r="D144" s="81">
        <f t="shared" ca="1" si="12"/>
        <v>0.45524102477953843</v>
      </c>
      <c r="E144" s="81">
        <f t="shared" ca="1" si="13"/>
        <v>9.6793428141093916</v>
      </c>
      <c r="F144" s="81">
        <f t="shared" ca="1" si="14"/>
        <v>47.883077598625029</v>
      </c>
    </row>
    <row r="145" spans="1:6">
      <c r="A145" s="81">
        <v>101</v>
      </c>
      <c r="B145" s="81">
        <f t="shared" ca="1" si="10"/>
        <v>7.2787021338222928</v>
      </c>
      <c r="C145" s="81">
        <f t="shared" ca="1" si="11"/>
        <v>23.670352929147946</v>
      </c>
      <c r="D145" s="81">
        <f t="shared" ca="1" si="12"/>
        <v>7.3961155267658896E-2</v>
      </c>
      <c r="E145" s="81">
        <f t="shared" ca="1" si="13"/>
        <v>5.692246871338245</v>
      </c>
      <c r="F145" s="81">
        <f t="shared" ca="1" si="14"/>
        <v>36.641301934308487</v>
      </c>
    </row>
    <row r="146" spans="1:6">
      <c r="A146" s="81">
        <v>102</v>
      </c>
      <c r="B146" s="81">
        <f t="shared" ca="1" si="10"/>
        <v>15.445575229538678</v>
      </c>
      <c r="C146" s="81">
        <f t="shared" ca="1" si="11"/>
        <v>34.553510072093374</v>
      </c>
      <c r="D146" s="81">
        <f t="shared" ca="1" si="12"/>
        <v>0.72648967354159866</v>
      </c>
      <c r="E146" s="81">
        <f t="shared" ca="1" si="13"/>
        <v>11.82274088026074</v>
      </c>
      <c r="F146" s="81">
        <f t="shared" ca="1" si="14"/>
        <v>61.821826181892789</v>
      </c>
    </row>
    <row r="147" spans="1:6">
      <c r="A147" s="81">
        <v>103</v>
      </c>
      <c r="B147" s="81">
        <f t="shared" ca="1" si="10"/>
        <v>15.74615251678034</v>
      </c>
      <c r="C147" s="81">
        <f t="shared" ca="1" si="11"/>
        <v>26.090356907364768</v>
      </c>
      <c r="D147" s="81">
        <f t="shared" ca="1" si="12"/>
        <v>0.47860111472081623</v>
      </c>
      <c r="E147" s="81">
        <f t="shared" ca="1" si="13"/>
        <v>9.8485698684207037</v>
      </c>
      <c r="F147" s="81">
        <f t="shared" ca="1" si="14"/>
        <v>51.68507929256581</v>
      </c>
    </row>
    <row r="148" spans="1:6">
      <c r="A148" s="81">
        <v>104</v>
      </c>
      <c r="B148" s="81">
        <f t="shared" ca="1" si="10"/>
        <v>7.7167687728016165</v>
      </c>
      <c r="C148" s="81">
        <f t="shared" ca="1" si="11"/>
        <v>30.749622172160862</v>
      </c>
      <c r="D148" s="81">
        <f t="shared" ca="1" si="12"/>
        <v>0.2450989929035412</v>
      </c>
      <c r="E148" s="81">
        <f t="shared" ca="1" si="13"/>
        <v>7.9009898290597418</v>
      </c>
      <c r="F148" s="81">
        <f t="shared" ca="1" si="14"/>
        <v>46.367380774022216</v>
      </c>
    </row>
    <row r="149" spans="1:6">
      <c r="A149" s="81">
        <v>105</v>
      </c>
      <c r="B149" s="81">
        <f t="shared" ca="1" si="10"/>
        <v>5.8506236820944455</v>
      </c>
      <c r="C149" s="81">
        <f t="shared" ca="1" si="11"/>
        <v>21.089899455705297</v>
      </c>
      <c r="D149" s="81">
        <f t="shared" ca="1" si="12"/>
        <v>0.61071168764644423</v>
      </c>
      <c r="E149" s="81">
        <f t="shared" ca="1" si="13"/>
        <v>10.823410762350433</v>
      </c>
      <c r="F149" s="81">
        <f t="shared" ca="1" si="14"/>
        <v>37.763933900150178</v>
      </c>
    </row>
    <row r="150" spans="1:6">
      <c r="A150" s="81">
        <v>106</v>
      </c>
      <c r="B150" s="81">
        <f t="shared" ca="1" si="10"/>
        <v>7.9751766079248565</v>
      </c>
      <c r="C150" s="81">
        <f t="shared" ca="1" si="11"/>
        <v>28.606840209628491</v>
      </c>
      <c r="D150" s="81">
        <f t="shared" ca="1" si="12"/>
        <v>0.87512881812012511</v>
      </c>
      <c r="E150" s="81">
        <f t="shared" ca="1" si="13"/>
        <v>13.501803918556345</v>
      </c>
      <c r="F150" s="81">
        <f t="shared" ca="1" si="14"/>
        <v>50.083820736109686</v>
      </c>
    </row>
    <row r="151" spans="1:6">
      <c r="A151" s="81">
        <v>107</v>
      </c>
      <c r="B151" s="81">
        <f t="shared" ca="1" si="10"/>
        <v>8.8352755928955453</v>
      </c>
      <c r="C151" s="81">
        <f t="shared" ca="1" si="11"/>
        <v>24.008486309238577</v>
      </c>
      <c r="D151" s="81">
        <f t="shared" ca="1" si="12"/>
        <v>0.28228353334283995</v>
      </c>
      <c r="E151" s="81">
        <f t="shared" ca="1" si="13"/>
        <v>8.2596374654151141</v>
      </c>
      <c r="F151" s="81">
        <f t="shared" ca="1" si="14"/>
        <v>41.10339936754923</v>
      </c>
    </row>
    <row r="152" spans="1:6">
      <c r="A152" s="81">
        <v>108</v>
      </c>
      <c r="B152" s="81">
        <f t="shared" ca="1" si="10"/>
        <v>4.4344911549138608</v>
      </c>
      <c r="C152" s="81">
        <f t="shared" ca="1" si="11"/>
        <v>32.97565640244931</v>
      </c>
      <c r="D152" s="81">
        <f t="shared" ca="1" si="12"/>
        <v>0.18954661871220058</v>
      </c>
      <c r="E152" s="81">
        <f t="shared" ca="1" si="13"/>
        <v>7.3099383561479918</v>
      </c>
      <c r="F152" s="81">
        <f t="shared" ca="1" si="14"/>
        <v>44.72008591351117</v>
      </c>
    </row>
    <row r="153" spans="1:6">
      <c r="A153" s="81">
        <v>109</v>
      </c>
      <c r="B153" s="81">
        <f t="shared" ca="1" si="10"/>
        <v>4.162073951245258</v>
      </c>
      <c r="C153" s="81">
        <f t="shared" ca="1" si="11"/>
        <v>21.700645008706502</v>
      </c>
      <c r="D153" s="81">
        <f t="shared" ca="1" si="12"/>
        <v>0.74093656956719278</v>
      </c>
      <c r="E153" s="81">
        <f t="shared" ca="1" si="13"/>
        <v>11.961327934622545</v>
      </c>
      <c r="F153" s="81">
        <f t="shared" ca="1" si="14"/>
        <v>37.824046894574309</v>
      </c>
    </row>
    <row r="154" spans="1:6">
      <c r="A154" s="81">
        <v>110</v>
      </c>
      <c r="B154" s="81">
        <f t="shared" ca="1" si="10"/>
        <v>7.2831150710564643</v>
      </c>
      <c r="C154" s="81">
        <f t="shared" ca="1" si="11"/>
        <v>32.300166205280661</v>
      </c>
      <c r="D154" s="81">
        <f t="shared" ca="1" si="12"/>
        <v>0.67273142927272422</v>
      </c>
      <c r="E154" s="81">
        <f t="shared" ca="1" si="13"/>
        <v>11.336757118816726</v>
      </c>
      <c r="F154" s="81">
        <f t="shared" ca="1" si="14"/>
        <v>50.920038395153853</v>
      </c>
    </row>
    <row r="155" spans="1:6">
      <c r="A155" s="81">
        <v>111</v>
      </c>
      <c r="B155" s="81">
        <f t="shared" ca="1" si="10"/>
        <v>14.463343029618866</v>
      </c>
      <c r="C155" s="81">
        <f t="shared" ca="1" si="11"/>
        <v>23.32212561225851</v>
      </c>
      <c r="D155" s="81">
        <f t="shared" ca="1" si="12"/>
        <v>7.0568926573769453E-2</v>
      </c>
      <c r="E155" s="81">
        <f t="shared" ca="1" si="13"/>
        <v>5.6297822731605383</v>
      </c>
      <c r="F155" s="81">
        <f t="shared" ca="1" si="14"/>
        <v>43.415250915037909</v>
      </c>
    </row>
    <row r="156" spans="1:6">
      <c r="A156" s="81">
        <v>112</v>
      </c>
      <c r="B156" s="81">
        <f t="shared" ca="1" si="10"/>
        <v>16.608038354736252</v>
      </c>
      <c r="C156" s="81">
        <f t="shared" ca="1" si="11"/>
        <v>23.556449874363445</v>
      </c>
      <c r="D156" s="81">
        <f t="shared" ca="1" si="12"/>
        <v>7.3735581361276781E-2</v>
      </c>
      <c r="E156" s="81">
        <f t="shared" ca="1" si="13"/>
        <v>5.6881381983456736</v>
      </c>
      <c r="F156" s="81">
        <f t="shared" ca="1" si="14"/>
        <v>45.852626427445372</v>
      </c>
    </row>
    <row r="157" spans="1:6">
      <c r="A157" s="81">
        <v>113</v>
      </c>
      <c r="B157" s="81">
        <f t="shared" ca="1" si="10"/>
        <v>6.5757830831863426</v>
      </c>
      <c r="C157" s="81">
        <f t="shared" ca="1" si="11"/>
        <v>31.866720238193103</v>
      </c>
      <c r="D157" s="81">
        <f t="shared" ca="1" si="12"/>
        <v>0.72938408211483807</v>
      </c>
      <c r="E157" s="81">
        <f t="shared" ca="1" si="13"/>
        <v>11.850207775769409</v>
      </c>
      <c r="F157" s="81">
        <f t="shared" ca="1" si="14"/>
        <v>50.292711097148853</v>
      </c>
    </row>
    <row r="158" spans="1:6">
      <c r="A158" s="81">
        <v>114</v>
      </c>
      <c r="B158" s="81">
        <f t="shared" ca="1" si="10"/>
        <v>9.4150001740916895</v>
      </c>
      <c r="C158" s="81">
        <f t="shared" ca="1" si="11"/>
        <v>28.488124026024821</v>
      </c>
      <c r="D158" s="81">
        <f t="shared" ca="1" si="12"/>
        <v>0.96363344163908105</v>
      </c>
      <c r="E158" s="81">
        <f t="shared" ca="1" si="13"/>
        <v>15.112164541235106</v>
      </c>
      <c r="F158" s="81">
        <f t="shared" ca="1" si="14"/>
        <v>53.015288741351611</v>
      </c>
    </row>
    <row r="159" spans="1:6">
      <c r="A159" s="81">
        <v>115</v>
      </c>
      <c r="B159" s="81">
        <f t="shared" ca="1" si="10"/>
        <v>3.4297364442410809</v>
      </c>
      <c r="C159" s="81">
        <f t="shared" ca="1" si="11"/>
        <v>27.642861477447994</v>
      </c>
      <c r="D159" s="81">
        <f t="shared" ca="1" si="12"/>
        <v>0.57459972604923593</v>
      </c>
      <c r="E159" s="81">
        <f t="shared" ca="1" si="13"/>
        <v>10.543280488733085</v>
      </c>
      <c r="F159" s="81">
        <f t="shared" ca="1" si="14"/>
        <v>41.615878410422155</v>
      </c>
    </row>
    <row r="160" spans="1:6">
      <c r="A160" s="81">
        <v>116</v>
      </c>
      <c r="B160" s="81">
        <f t="shared" ca="1" si="10"/>
        <v>10.404509035012499</v>
      </c>
      <c r="C160" s="81">
        <f t="shared" ca="1" si="11"/>
        <v>34.667064230332308</v>
      </c>
      <c r="D160" s="81">
        <f t="shared" ca="1" si="12"/>
        <v>0.56432126576262442</v>
      </c>
      <c r="E160" s="81">
        <f t="shared" ca="1" si="13"/>
        <v>10.465742891861172</v>
      </c>
      <c r="F160" s="81">
        <f t="shared" ca="1" si="14"/>
        <v>55.537316157205979</v>
      </c>
    </row>
    <row r="161" spans="1:6">
      <c r="A161" s="81">
        <v>117</v>
      </c>
      <c r="B161" s="81">
        <f t="shared" ca="1" si="10"/>
        <v>3.6530731862553907</v>
      </c>
      <c r="C161" s="81">
        <f t="shared" ca="1" si="11"/>
        <v>21.645013605684014</v>
      </c>
      <c r="D161" s="81">
        <f t="shared" ca="1" si="12"/>
        <v>0.63461859737935988</v>
      </c>
      <c r="E161" s="81">
        <f t="shared" ca="1" si="13"/>
        <v>11.016073408135529</v>
      </c>
      <c r="F161" s="81">
        <f t="shared" ca="1" si="14"/>
        <v>36.314160200074937</v>
      </c>
    </row>
    <row r="162" spans="1:6">
      <c r="A162" s="81">
        <v>118</v>
      </c>
      <c r="B162" s="81">
        <f t="shared" ca="1" si="10"/>
        <v>4.6403964471290386</v>
      </c>
      <c r="C162" s="81">
        <f t="shared" ca="1" si="11"/>
        <v>33.746616960754984</v>
      </c>
      <c r="D162" s="81">
        <f t="shared" ca="1" si="12"/>
        <v>0.26850378578315315</v>
      </c>
      <c r="E162" s="81">
        <f t="shared" ca="1" si="13"/>
        <v>8.1296560320112121</v>
      </c>
      <c r="F162" s="81">
        <f t="shared" ca="1" si="14"/>
        <v>46.516669439895239</v>
      </c>
    </row>
    <row r="163" spans="1:6">
      <c r="A163" s="81">
        <v>119</v>
      </c>
      <c r="B163" s="81">
        <f t="shared" ca="1" si="10"/>
        <v>13.323144000401371</v>
      </c>
      <c r="C163" s="81">
        <f t="shared" ca="1" si="11"/>
        <v>21.386886508743004</v>
      </c>
      <c r="D163" s="81">
        <f t="shared" ca="1" si="12"/>
        <v>0.21757836278796661</v>
      </c>
      <c r="E163" s="81">
        <f t="shared" ca="1" si="13"/>
        <v>7.6176487039640346</v>
      </c>
      <c r="F163" s="81">
        <f t="shared" ca="1" si="14"/>
        <v>42.327679213108411</v>
      </c>
    </row>
    <row r="164" spans="1:6">
      <c r="A164" s="81">
        <v>120</v>
      </c>
      <c r="B164" s="81">
        <f t="shared" ca="1" si="10"/>
        <v>16.904338561984122</v>
      </c>
      <c r="C164" s="81">
        <f t="shared" ca="1" si="11"/>
        <v>25.017206830312119</v>
      </c>
      <c r="D164" s="81">
        <f t="shared" ca="1" si="12"/>
        <v>0.95959234163403817</v>
      </c>
      <c r="E164" s="81">
        <f t="shared" ca="1" si="13"/>
        <v>15.010037558177476</v>
      </c>
      <c r="F164" s="81">
        <f t="shared" ca="1" si="14"/>
        <v>56.931582950473711</v>
      </c>
    </row>
    <row r="165" spans="1:6">
      <c r="A165" s="81">
        <v>121</v>
      </c>
      <c r="B165" s="81">
        <f t="shared" ca="1" si="10"/>
        <v>7.7297401122669935</v>
      </c>
      <c r="C165" s="81">
        <f t="shared" ca="1" si="11"/>
        <v>33.972260317178801</v>
      </c>
      <c r="D165" s="81">
        <f t="shared" ca="1" si="12"/>
        <v>0.94335481905300433</v>
      </c>
      <c r="E165" s="81">
        <f t="shared" ca="1" si="13"/>
        <v>14.643895644754762</v>
      </c>
      <c r="F165" s="81">
        <f t="shared" ca="1" si="14"/>
        <v>56.34589607420056</v>
      </c>
    </row>
    <row r="166" spans="1:6">
      <c r="A166" s="81">
        <v>122</v>
      </c>
      <c r="B166" s="81">
        <f t="shared" ca="1" si="10"/>
        <v>15.524066591359032</v>
      </c>
      <c r="C166" s="81">
        <f t="shared" ca="1" si="11"/>
        <v>28.801066377403497</v>
      </c>
      <c r="D166" s="81">
        <f t="shared" ca="1" si="12"/>
        <v>0.25989530364018876</v>
      </c>
      <c r="E166" s="81">
        <f t="shared" ca="1" si="13"/>
        <v>8.0467553692187721</v>
      </c>
      <c r="F166" s="81">
        <f t="shared" ca="1" si="14"/>
        <v>52.371888337981304</v>
      </c>
    </row>
    <row r="167" spans="1:6">
      <c r="A167" s="81">
        <v>123</v>
      </c>
      <c r="B167" s="81">
        <f t="shared" ca="1" si="10"/>
        <v>7.8345048034606268</v>
      </c>
      <c r="C167" s="81">
        <f t="shared" ca="1" si="11"/>
        <v>34.063106710705185</v>
      </c>
      <c r="D167" s="81">
        <f t="shared" ca="1" si="12"/>
        <v>0.1821646578015601</v>
      </c>
      <c r="E167" s="81">
        <f t="shared" ca="1" si="13"/>
        <v>7.2251788677584869</v>
      </c>
      <c r="F167" s="81">
        <f t="shared" ca="1" si="14"/>
        <v>49.122790381924297</v>
      </c>
    </row>
    <row r="168" spans="1:6">
      <c r="A168" s="81">
        <v>124</v>
      </c>
      <c r="B168" s="81">
        <f t="shared" ca="1" si="10"/>
        <v>12.374435093622409</v>
      </c>
      <c r="C168" s="81">
        <f t="shared" ca="1" si="11"/>
        <v>32.001911973612764</v>
      </c>
      <c r="D168" s="81">
        <f t="shared" ca="1" si="12"/>
        <v>0.10373314359642372</v>
      </c>
      <c r="E168" s="81">
        <f t="shared" ca="1" si="13"/>
        <v>6.1883927098852682</v>
      </c>
      <c r="F168" s="81">
        <f t="shared" ca="1" si="14"/>
        <v>50.564739777120444</v>
      </c>
    </row>
    <row r="169" spans="1:6">
      <c r="A169" s="81">
        <v>125</v>
      </c>
      <c r="B169" s="81">
        <f t="shared" ca="1" si="10"/>
        <v>15.185835993023955</v>
      </c>
      <c r="C169" s="81">
        <f t="shared" ca="1" si="11"/>
        <v>33.147087035412831</v>
      </c>
      <c r="D169" s="81">
        <f t="shared" ca="1" si="12"/>
        <v>0.62147946479596872</v>
      </c>
      <c r="E169" s="81">
        <f t="shared" ca="1" si="13"/>
        <v>10.909432501811093</v>
      </c>
      <c r="F169" s="81">
        <f t="shared" ca="1" si="14"/>
        <v>59.242355530247877</v>
      </c>
    </row>
    <row r="170" spans="1:6">
      <c r="A170" s="81">
        <v>126</v>
      </c>
      <c r="B170" s="81">
        <f t="shared" ca="1" si="10"/>
        <v>5.9689881451141265</v>
      </c>
      <c r="C170" s="81">
        <f t="shared" ca="1" si="11"/>
        <v>27.323606028339562</v>
      </c>
      <c r="D170" s="81">
        <f t="shared" ca="1" si="12"/>
        <v>0.13377397133432023</v>
      </c>
      <c r="E170" s="81">
        <f t="shared" ca="1" si="13"/>
        <v>6.6207525724306793</v>
      </c>
      <c r="F170" s="81">
        <f t="shared" ca="1" si="14"/>
        <v>39.913346745884368</v>
      </c>
    </row>
    <row r="171" spans="1:6">
      <c r="A171" s="81">
        <v>127</v>
      </c>
      <c r="B171" s="81">
        <f t="shared" ca="1" si="10"/>
        <v>8.2416693054890509</v>
      </c>
      <c r="C171" s="81">
        <f t="shared" ca="1" si="11"/>
        <v>32.145424222929485</v>
      </c>
      <c r="D171" s="81">
        <f t="shared" ca="1" si="12"/>
        <v>0.83388164783261942</v>
      </c>
      <c r="E171" s="81">
        <f t="shared" ca="1" si="13"/>
        <v>12.965201552443631</v>
      </c>
      <c r="F171" s="81">
        <f t="shared" ca="1" si="14"/>
        <v>53.352295080862163</v>
      </c>
    </row>
    <row r="172" spans="1:6">
      <c r="A172" s="81">
        <v>128</v>
      </c>
      <c r="B172" s="81">
        <f t="shared" ca="1" si="10"/>
        <v>10.790481184335157</v>
      </c>
      <c r="C172" s="81">
        <f t="shared" ca="1" si="11"/>
        <v>26.161530794440996</v>
      </c>
      <c r="D172" s="81">
        <f t="shared" ca="1" si="12"/>
        <v>0.43261299601797631</v>
      </c>
      <c r="E172" s="81">
        <f t="shared" ca="1" si="13"/>
        <v>9.5112267361659022</v>
      </c>
      <c r="F172" s="81">
        <f t="shared" ca="1" si="14"/>
        <v>46.463238714942058</v>
      </c>
    </row>
    <row r="173" spans="1:6">
      <c r="A173" s="81">
        <v>129</v>
      </c>
      <c r="B173" s="81">
        <f t="shared" ca="1" si="10"/>
        <v>8.9109313447235401</v>
      </c>
      <c r="C173" s="81">
        <f t="shared" ca="1" si="11"/>
        <v>31.024380315813389</v>
      </c>
      <c r="D173" s="81">
        <f t="shared" ca="1" si="12"/>
        <v>0.67917956288837922</v>
      </c>
      <c r="E173" s="81">
        <f t="shared" ca="1" si="13"/>
        <v>11.392825770770198</v>
      </c>
      <c r="F173" s="81">
        <f t="shared" ca="1" si="14"/>
        <v>51.328137431307127</v>
      </c>
    </row>
    <row r="174" spans="1:6">
      <c r="A174" s="81">
        <v>130</v>
      </c>
      <c r="B174" s="81">
        <f t="shared" ref="B174:B237" ca="1" si="15">3+14*RAND()</f>
        <v>14.433057701461358</v>
      </c>
      <c r="C174" s="81">
        <f t="shared" ref="C174:C237" ca="1" si="16">7*(3+2*RAND())</f>
        <v>33.795489394694009</v>
      </c>
      <c r="D174" s="81">
        <f t="shared" ref="D174:D237" ca="1" si="17">RAND()</f>
        <v>0.18104255910179479</v>
      </c>
      <c r="E174" s="81">
        <f t="shared" ref="E174:E237" ca="1" si="18">IF(D174&lt;=0.5,3+SQRT(98*D174),17-SQRT(98*(1-D174)))</f>
        <v>7.2121456280589218</v>
      </c>
      <c r="F174" s="81">
        <f t="shared" ca="1" si="14"/>
        <v>55.440692724214287</v>
      </c>
    </row>
    <row r="175" spans="1:6">
      <c r="A175" s="81">
        <v>131</v>
      </c>
      <c r="B175" s="81">
        <f t="shared" ca="1" si="15"/>
        <v>13.852603669084148</v>
      </c>
      <c r="C175" s="81">
        <f t="shared" ca="1" si="16"/>
        <v>32.494322598590983</v>
      </c>
      <c r="D175" s="81">
        <f t="shared" ca="1" si="17"/>
        <v>0.55676484079421762</v>
      </c>
      <c r="E175" s="81">
        <f t="shared" ca="1" si="18"/>
        <v>10.409321309442655</v>
      </c>
      <c r="F175" s="81">
        <f t="shared" ca="1" si="14"/>
        <v>56.756247577117783</v>
      </c>
    </row>
    <row r="176" spans="1:6">
      <c r="A176" s="81">
        <v>132</v>
      </c>
      <c r="B176" s="81">
        <f t="shared" ca="1" si="15"/>
        <v>3.8674362459668981</v>
      </c>
      <c r="C176" s="81">
        <f t="shared" ca="1" si="16"/>
        <v>32.213372376399924</v>
      </c>
      <c r="D176" s="81">
        <f t="shared" ca="1" si="17"/>
        <v>0.8836025752655694</v>
      </c>
      <c r="E176" s="81">
        <f t="shared" ca="1" si="18"/>
        <v>13.622582699165797</v>
      </c>
      <c r="F176" s="81">
        <f t="shared" ca="1" si="14"/>
        <v>49.703391321532621</v>
      </c>
    </row>
    <row r="177" spans="1:6">
      <c r="A177" s="81">
        <v>133</v>
      </c>
      <c r="B177" s="81">
        <f t="shared" ca="1" si="15"/>
        <v>10.307452999102093</v>
      </c>
      <c r="C177" s="81">
        <f t="shared" ca="1" si="16"/>
        <v>23.021076921108943</v>
      </c>
      <c r="D177" s="81">
        <f t="shared" ca="1" si="17"/>
        <v>0.20475475840033575</v>
      </c>
      <c r="E177" s="81">
        <f t="shared" ca="1" si="18"/>
        <v>7.4795051426728936</v>
      </c>
      <c r="F177" s="81">
        <f t="shared" ca="1" si="14"/>
        <v>40.808035062883931</v>
      </c>
    </row>
    <row r="178" spans="1:6">
      <c r="A178" s="81">
        <v>134</v>
      </c>
      <c r="B178" s="81">
        <f t="shared" ca="1" si="15"/>
        <v>12.289617359632022</v>
      </c>
      <c r="C178" s="81">
        <f t="shared" ca="1" si="16"/>
        <v>32.726939939107837</v>
      </c>
      <c r="D178" s="81">
        <f t="shared" ca="1" si="17"/>
        <v>0.66261679332273715</v>
      </c>
      <c r="E178" s="81">
        <f t="shared" ca="1" si="18"/>
        <v>11.249908326437589</v>
      </c>
      <c r="F178" s="81">
        <f t="shared" ca="1" si="14"/>
        <v>56.266465625177446</v>
      </c>
    </row>
    <row r="179" spans="1:6">
      <c r="A179" s="81">
        <v>135</v>
      </c>
      <c r="B179" s="81">
        <f t="shared" ca="1" si="15"/>
        <v>4.4697141587220734</v>
      </c>
      <c r="C179" s="81">
        <f t="shared" ca="1" si="16"/>
        <v>21.878742083776029</v>
      </c>
      <c r="D179" s="81">
        <f t="shared" ca="1" si="17"/>
        <v>0.79999706153997874</v>
      </c>
      <c r="E179" s="81">
        <f t="shared" ca="1" si="18"/>
        <v>12.572778753091045</v>
      </c>
      <c r="F179" s="81">
        <f t="shared" ca="1" si="14"/>
        <v>38.921234995589145</v>
      </c>
    </row>
    <row r="180" spans="1:6">
      <c r="A180" s="81">
        <v>136</v>
      </c>
      <c r="B180" s="81">
        <f t="shared" ca="1" si="15"/>
        <v>8.9868674525379646</v>
      </c>
      <c r="C180" s="81">
        <f t="shared" ca="1" si="16"/>
        <v>21.382126664918136</v>
      </c>
      <c r="D180" s="81">
        <f t="shared" ca="1" si="17"/>
        <v>6.6583436522058781E-2</v>
      </c>
      <c r="E180" s="81">
        <f t="shared" ca="1" si="18"/>
        <v>5.5544425574206517</v>
      </c>
      <c r="F180" s="81">
        <f t="shared" ca="1" si="14"/>
        <v>35.923436674876754</v>
      </c>
    </row>
    <row r="181" spans="1:6">
      <c r="A181" s="81">
        <v>137</v>
      </c>
      <c r="B181" s="81">
        <f t="shared" ca="1" si="15"/>
        <v>6.5407772499205006</v>
      </c>
      <c r="C181" s="81">
        <f t="shared" ca="1" si="16"/>
        <v>28.27535673158134</v>
      </c>
      <c r="D181" s="81">
        <f t="shared" ca="1" si="17"/>
        <v>0.1908827508818618</v>
      </c>
      <c r="E181" s="81">
        <f t="shared" ca="1" si="18"/>
        <v>7.3251022631173077</v>
      </c>
      <c r="F181" s="81">
        <f t="shared" ca="1" si="14"/>
        <v>42.141236244619151</v>
      </c>
    </row>
    <row r="182" spans="1:6">
      <c r="A182" s="81">
        <v>138</v>
      </c>
      <c r="B182" s="81">
        <f t="shared" ca="1" si="15"/>
        <v>3.7849274346203612</v>
      </c>
      <c r="C182" s="81">
        <f t="shared" ca="1" si="16"/>
        <v>28.902707158790609</v>
      </c>
      <c r="D182" s="81">
        <f t="shared" ca="1" si="17"/>
        <v>0.35246420373610388</v>
      </c>
      <c r="E182" s="81">
        <f t="shared" ca="1" si="18"/>
        <v>8.8772010316253578</v>
      </c>
      <c r="F182" s="81">
        <f t="shared" ca="1" si="14"/>
        <v>41.564835625036324</v>
      </c>
    </row>
    <row r="183" spans="1:6">
      <c r="A183" s="81">
        <v>139</v>
      </c>
      <c r="B183" s="81">
        <f t="shared" ca="1" si="15"/>
        <v>15.143639480957804</v>
      </c>
      <c r="C183" s="81">
        <f t="shared" ca="1" si="16"/>
        <v>30.835088092556198</v>
      </c>
      <c r="D183" s="81">
        <f t="shared" ca="1" si="17"/>
        <v>0.35334719330141451</v>
      </c>
      <c r="E183" s="81">
        <f t="shared" ca="1" si="18"/>
        <v>8.8845581774283282</v>
      </c>
      <c r="F183" s="81">
        <f t="shared" ca="1" si="14"/>
        <v>54.863285750942325</v>
      </c>
    </row>
    <row r="184" spans="1:6">
      <c r="A184" s="81">
        <v>140</v>
      </c>
      <c r="B184" s="81">
        <f t="shared" ca="1" si="15"/>
        <v>15.829581495368297</v>
      </c>
      <c r="C184" s="81">
        <f t="shared" ca="1" si="16"/>
        <v>21.423701291837812</v>
      </c>
      <c r="D184" s="81">
        <f t="shared" ca="1" si="17"/>
        <v>0.38682808407293479</v>
      </c>
      <c r="E184" s="81">
        <f t="shared" ca="1" si="18"/>
        <v>9.1570408671006582</v>
      </c>
      <c r="F184" s="81">
        <f t="shared" ca="1" si="14"/>
        <v>46.410323654306765</v>
      </c>
    </row>
    <row r="185" spans="1:6">
      <c r="A185" s="81">
        <v>141</v>
      </c>
      <c r="B185" s="81">
        <f t="shared" ca="1" si="15"/>
        <v>4.9320228425539163</v>
      </c>
      <c r="C185" s="81">
        <f t="shared" ca="1" si="16"/>
        <v>34.800064036864136</v>
      </c>
      <c r="D185" s="81">
        <f t="shared" ca="1" si="17"/>
        <v>0.32326714127113476</v>
      </c>
      <c r="E185" s="81">
        <f t="shared" ca="1" si="18"/>
        <v>8.6285148880118641</v>
      </c>
      <c r="F185" s="81">
        <f t="shared" ca="1" si="14"/>
        <v>48.360601767429912</v>
      </c>
    </row>
    <row r="186" spans="1:6">
      <c r="A186" s="81">
        <v>142</v>
      </c>
      <c r="B186" s="81">
        <f t="shared" ca="1" si="15"/>
        <v>6.7944984495207024</v>
      </c>
      <c r="C186" s="81">
        <f t="shared" ca="1" si="16"/>
        <v>29.595631192056743</v>
      </c>
      <c r="D186" s="81">
        <f t="shared" ca="1" si="17"/>
        <v>0.69019360467469526</v>
      </c>
      <c r="E186" s="81">
        <f t="shared" ca="1" si="18"/>
        <v>11.489915904282416</v>
      </c>
      <c r="F186" s="81">
        <f t="shared" ca="1" si="14"/>
        <v>47.880045545859858</v>
      </c>
    </row>
    <row r="187" spans="1:6">
      <c r="A187" s="81">
        <v>143</v>
      </c>
      <c r="B187" s="81">
        <f t="shared" ca="1" si="15"/>
        <v>13.506313426074671</v>
      </c>
      <c r="C187" s="81">
        <f t="shared" ca="1" si="16"/>
        <v>23.813022642627896</v>
      </c>
      <c r="D187" s="81">
        <f t="shared" ca="1" si="17"/>
        <v>0.9010538487223434</v>
      </c>
      <c r="E187" s="81">
        <f t="shared" ca="1" si="18"/>
        <v>13.886043862670775</v>
      </c>
      <c r="F187" s="81">
        <f t="shared" ca="1" si="14"/>
        <v>51.205379931373344</v>
      </c>
    </row>
    <row r="188" spans="1:6">
      <c r="A188" s="81">
        <v>144</v>
      </c>
      <c r="B188" s="81">
        <f t="shared" ca="1" si="15"/>
        <v>8.1375473373309113</v>
      </c>
      <c r="C188" s="81">
        <f t="shared" ca="1" si="16"/>
        <v>26.283345715174725</v>
      </c>
      <c r="D188" s="81">
        <f t="shared" ca="1" si="17"/>
        <v>0.86514602782998073</v>
      </c>
      <c r="E188" s="81">
        <f t="shared" ca="1" si="18"/>
        <v>13.364661051200056</v>
      </c>
      <c r="F188" s="81">
        <f t="shared" ca="1" si="14"/>
        <v>47.785554103705692</v>
      </c>
    </row>
    <row r="189" spans="1:6">
      <c r="A189" s="81">
        <v>145</v>
      </c>
      <c r="B189" s="81">
        <f t="shared" ca="1" si="15"/>
        <v>16.4982525114651</v>
      </c>
      <c r="C189" s="81">
        <f t="shared" ca="1" si="16"/>
        <v>23.659595398951865</v>
      </c>
      <c r="D189" s="81">
        <f t="shared" ca="1" si="17"/>
        <v>0.54738644176545836</v>
      </c>
      <c r="E189" s="81">
        <f t="shared" ca="1" si="18"/>
        <v>10.339960307401682</v>
      </c>
      <c r="F189" s="81">
        <f t="shared" ca="1" si="14"/>
        <v>50.497808217818644</v>
      </c>
    </row>
    <row r="190" spans="1:6">
      <c r="A190" s="81">
        <v>146</v>
      </c>
      <c r="B190" s="81">
        <f t="shared" ca="1" si="15"/>
        <v>14.430828936577852</v>
      </c>
      <c r="C190" s="81">
        <f t="shared" ca="1" si="16"/>
        <v>34.678828705118441</v>
      </c>
      <c r="D190" s="81">
        <f t="shared" ca="1" si="17"/>
        <v>0.73911671218520425</v>
      </c>
      <c r="E190" s="81">
        <f t="shared" ca="1" si="18"/>
        <v>11.943661185615625</v>
      </c>
      <c r="F190" s="81">
        <f t="shared" ca="1" si="14"/>
        <v>61.053318827311919</v>
      </c>
    </row>
    <row r="191" spans="1:6">
      <c r="A191" s="81">
        <v>147</v>
      </c>
      <c r="B191" s="81">
        <f t="shared" ca="1" si="15"/>
        <v>6.7650792637108061</v>
      </c>
      <c r="C191" s="81">
        <f t="shared" ca="1" si="16"/>
        <v>26.304727754060089</v>
      </c>
      <c r="D191" s="81">
        <f t="shared" ca="1" si="17"/>
        <v>0.74041332151898898</v>
      </c>
      <c r="E191" s="81">
        <f t="shared" ca="1" si="18"/>
        <v>11.956242026907013</v>
      </c>
      <c r="F191" s="81">
        <f t="shared" ca="1" si="14"/>
        <v>45.026049044677912</v>
      </c>
    </row>
    <row r="192" spans="1:6">
      <c r="A192" s="81">
        <v>148</v>
      </c>
      <c r="B192" s="81">
        <f t="shared" ca="1" si="15"/>
        <v>9.3128904001455837</v>
      </c>
      <c r="C192" s="81">
        <f t="shared" ca="1" si="16"/>
        <v>23.045225804827581</v>
      </c>
      <c r="D192" s="81">
        <f t="shared" ca="1" si="17"/>
        <v>0.57013973485533054</v>
      </c>
      <c r="E192" s="81">
        <f t="shared" ca="1" si="18"/>
        <v>10.509521898644323</v>
      </c>
      <c r="F192" s="81">
        <f t="shared" ca="1" si="14"/>
        <v>42.867638103617487</v>
      </c>
    </row>
    <row r="193" spans="1:6">
      <c r="A193" s="81">
        <v>149</v>
      </c>
      <c r="B193" s="81">
        <f t="shared" ca="1" si="15"/>
        <v>6.3892468951237067</v>
      </c>
      <c r="C193" s="81">
        <f t="shared" ca="1" si="16"/>
        <v>21.937531072358706</v>
      </c>
      <c r="D193" s="81">
        <f t="shared" ca="1" si="17"/>
        <v>0.86050880462365242</v>
      </c>
      <c r="E193" s="81">
        <f t="shared" ca="1" si="18"/>
        <v>13.302685143664114</v>
      </c>
      <c r="F193" s="81">
        <f t="shared" ca="1" si="14"/>
        <v>41.629463111146528</v>
      </c>
    </row>
    <row r="194" spans="1:6">
      <c r="A194" s="81">
        <v>150</v>
      </c>
      <c r="B194" s="81">
        <f t="shared" ca="1" si="15"/>
        <v>14.085107917364551</v>
      </c>
      <c r="C194" s="81">
        <f t="shared" ca="1" si="16"/>
        <v>33.371904396843831</v>
      </c>
      <c r="D194" s="81">
        <f t="shared" ca="1" si="17"/>
        <v>0.43717087186062642</v>
      </c>
      <c r="E194" s="81">
        <f t="shared" ca="1" si="18"/>
        <v>9.5454369939937074</v>
      </c>
      <c r="F194" s="81">
        <f t="shared" ca="1" si="14"/>
        <v>57.002449308202088</v>
      </c>
    </row>
    <row r="195" spans="1:6">
      <c r="A195" s="81">
        <v>151</v>
      </c>
      <c r="B195" s="81">
        <f t="shared" ca="1" si="15"/>
        <v>6.7267280543338916</v>
      </c>
      <c r="C195" s="81">
        <f t="shared" ca="1" si="16"/>
        <v>21.008168156666954</v>
      </c>
      <c r="D195" s="81">
        <f t="shared" ca="1" si="17"/>
        <v>0.11708255191115668</v>
      </c>
      <c r="E195" s="81">
        <f t="shared" ca="1" si="18"/>
        <v>6.3873426291553912</v>
      </c>
      <c r="F195" s="81">
        <f t="shared" ca="1" si="14"/>
        <v>34.122238840156236</v>
      </c>
    </row>
    <row r="196" spans="1:6">
      <c r="A196" s="81">
        <v>152</v>
      </c>
      <c r="B196" s="81">
        <f t="shared" ca="1" si="15"/>
        <v>4.5351853497566896</v>
      </c>
      <c r="C196" s="81">
        <f t="shared" ca="1" si="16"/>
        <v>24.931852099471993</v>
      </c>
      <c r="D196" s="81">
        <f t="shared" ca="1" si="17"/>
        <v>0.82477354886918008</v>
      </c>
      <c r="E196" s="81">
        <f t="shared" ca="1" si="18"/>
        <v>12.856065612148239</v>
      </c>
      <c r="F196" s="81">
        <f t="shared" ca="1" si="14"/>
        <v>42.323103061376926</v>
      </c>
    </row>
    <row r="197" spans="1:6">
      <c r="A197" s="81">
        <v>153</v>
      </c>
      <c r="B197" s="81">
        <f t="shared" ca="1" si="15"/>
        <v>8.4899052361115412</v>
      </c>
      <c r="C197" s="81">
        <f t="shared" ca="1" si="16"/>
        <v>25.899267305222281</v>
      </c>
      <c r="D197" s="81">
        <f t="shared" ca="1" si="17"/>
        <v>0.82405230989237221</v>
      </c>
      <c r="E197" s="81">
        <f t="shared" ca="1" si="18"/>
        <v>12.847546071231189</v>
      </c>
      <c r="F197" s="81">
        <f t="shared" ca="1" si="14"/>
        <v>47.236718612565014</v>
      </c>
    </row>
    <row r="198" spans="1:6">
      <c r="A198" s="81">
        <v>154</v>
      </c>
      <c r="B198" s="81">
        <f t="shared" ca="1" si="15"/>
        <v>7.662083840114704</v>
      </c>
      <c r="C198" s="81">
        <f t="shared" ca="1" si="16"/>
        <v>26.701848509740937</v>
      </c>
      <c r="D198" s="81">
        <f t="shared" ca="1" si="17"/>
        <v>0.28504762843395071</v>
      </c>
      <c r="E198" s="81">
        <f t="shared" ca="1" si="18"/>
        <v>8.2853256840545946</v>
      </c>
      <c r="F198" s="81">
        <f t="shared" ca="1" si="14"/>
        <v>42.649258033910243</v>
      </c>
    </row>
    <row r="199" spans="1:6">
      <c r="A199" s="81">
        <v>155</v>
      </c>
      <c r="B199" s="81">
        <f t="shared" ca="1" si="15"/>
        <v>8.932137700704267</v>
      </c>
      <c r="C199" s="81">
        <f t="shared" ca="1" si="16"/>
        <v>34.535551974220489</v>
      </c>
      <c r="D199" s="81">
        <f t="shared" ca="1" si="17"/>
        <v>0.76467580038430394</v>
      </c>
      <c r="E199" s="81">
        <f t="shared" ca="1" si="18"/>
        <v>12.197732664424208</v>
      </c>
      <c r="F199" s="81">
        <f t="shared" ca="1" si="14"/>
        <v>55.665422339348964</v>
      </c>
    </row>
    <row r="200" spans="1:6">
      <c r="A200" s="81">
        <v>156</v>
      </c>
      <c r="B200" s="81">
        <f t="shared" ca="1" si="15"/>
        <v>6.1731086125618368</v>
      </c>
      <c r="C200" s="81">
        <f t="shared" ca="1" si="16"/>
        <v>28.041719238162287</v>
      </c>
      <c r="D200" s="81">
        <f t="shared" ca="1" si="17"/>
        <v>0.27885632934181404</v>
      </c>
      <c r="E200" s="81">
        <f t="shared" ca="1" si="18"/>
        <v>8.2276113355430098</v>
      </c>
      <c r="F200" s="81">
        <f t="shared" ca="1" si="14"/>
        <v>42.44243918626713</v>
      </c>
    </row>
    <row r="201" spans="1:6">
      <c r="A201" s="81">
        <v>157</v>
      </c>
      <c r="B201" s="81">
        <f t="shared" ca="1" si="15"/>
        <v>7.1832077818225919</v>
      </c>
      <c r="C201" s="81">
        <f t="shared" ca="1" si="16"/>
        <v>25.319746711290808</v>
      </c>
      <c r="D201" s="81">
        <f t="shared" ca="1" si="17"/>
        <v>0.85193364108576053</v>
      </c>
      <c r="E201" s="81">
        <f t="shared" ca="1" si="18"/>
        <v>13.190734562465426</v>
      </c>
      <c r="F201" s="81">
        <f t="shared" ca="1" si="14"/>
        <v>45.69368905557883</v>
      </c>
    </row>
    <row r="202" spans="1:6">
      <c r="A202" s="81">
        <v>158</v>
      </c>
      <c r="B202" s="81">
        <f t="shared" ca="1" si="15"/>
        <v>16.553954968727027</v>
      </c>
      <c r="C202" s="81">
        <f t="shared" ca="1" si="16"/>
        <v>30.41649000213306</v>
      </c>
      <c r="D202" s="81">
        <f t="shared" ca="1" si="17"/>
        <v>0.50123399467107821</v>
      </c>
      <c r="E202" s="81">
        <f t="shared" ca="1" si="18"/>
        <v>10.008643298884376</v>
      </c>
      <c r="F202" s="81">
        <f t="shared" ca="1" si="14"/>
        <v>56.979088269744466</v>
      </c>
    </row>
    <row r="203" spans="1:6">
      <c r="A203" s="81">
        <v>159</v>
      </c>
      <c r="B203" s="81">
        <f t="shared" ca="1" si="15"/>
        <v>8.0334930974999477</v>
      </c>
      <c r="C203" s="81">
        <f t="shared" ca="1" si="16"/>
        <v>22.129618613128272</v>
      </c>
      <c r="D203" s="81">
        <f t="shared" ca="1" si="17"/>
        <v>0.48300057981157996</v>
      </c>
      <c r="E203" s="81">
        <f t="shared" ca="1" si="18"/>
        <v>9.8799750596593618</v>
      </c>
      <c r="F203" s="81">
        <f t="shared" ca="1" si="14"/>
        <v>40.043086770287587</v>
      </c>
    </row>
    <row r="204" spans="1:6">
      <c r="A204" s="81">
        <v>160</v>
      </c>
      <c r="B204" s="81">
        <f t="shared" ca="1" si="15"/>
        <v>5.2381536455103781</v>
      </c>
      <c r="C204" s="81">
        <f t="shared" ca="1" si="16"/>
        <v>34.753297975769257</v>
      </c>
      <c r="D204" s="81">
        <f t="shared" ca="1" si="17"/>
        <v>0.59580154915037387</v>
      </c>
      <c r="E204" s="81">
        <f t="shared" ca="1" si="18"/>
        <v>10.706237358839836</v>
      </c>
      <c r="F204" s="81">
        <f t="shared" ca="1" si="14"/>
        <v>50.697688980119473</v>
      </c>
    </row>
    <row r="205" spans="1:6">
      <c r="A205" s="81">
        <v>161</v>
      </c>
      <c r="B205" s="81">
        <f t="shared" ca="1" si="15"/>
        <v>4.5946728729615369</v>
      </c>
      <c r="C205" s="81">
        <f t="shared" ca="1" si="16"/>
        <v>27.396312215560556</v>
      </c>
      <c r="D205" s="81">
        <f t="shared" ca="1" si="17"/>
        <v>0.72134528909636852</v>
      </c>
      <c r="E205" s="81">
        <f t="shared" ca="1" si="18"/>
        <v>11.774278837465982</v>
      </c>
      <c r="F205" s="81">
        <f t="shared" ca="1" si="14"/>
        <v>43.76526392598808</v>
      </c>
    </row>
    <row r="206" spans="1:6">
      <c r="A206" s="81">
        <v>162</v>
      </c>
      <c r="B206" s="81">
        <f t="shared" ca="1" si="15"/>
        <v>5.8170579263153899</v>
      </c>
      <c r="C206" s="81">
        <f t="shared" ca="1" si="16"/>
        <v>33.525239657244882</v>
      </c>
      <c r="D206" s="81">
        <f t="shared" ca="1" si="17"/>
        <v>0.19629178887230925</v>
      </c>
      <c r="E206" s="81">
        <f t="shared" ca="1" si="18"/>
        <v>7.3859543214090024</v>
      </c>
      <c r="F206" s="81">
        <f t="shared" ca="1" si="14"/>
        <v>46.728251904969277</v>
      </c>
    </row>
    <row r="207" spans="1:6">
      <c r="A207" s="81">
        <v>163</v>
      </c>
      <c r="B207" s="81">
        <f t="shared" ca="1" si="15"/>
        <v>6.8632555674976565</v>
      </c>
      <c r="C207" s="81">
        <f t="shared" ca="1" si="16"/>
        <v>30.826183541226563</v>
      </c>
      <c r="D207" s="81">
        <f t="shared" ca="1" si="17"/>
        <v>0.24844052544183715</v>
      </c>
      <c r="E207" s="81">
        <f t="shared" ca="1" si="18"/>
        <v>7.9342853072456236</v>
      </c>
      <c r="F207" s="81">
        <f t="shared" ref="F207:F244" ca="1" si="19">B207+C207+E207</f>
        <v>45.623724415969839</v>
      </c>
    </row>
    <row r="208" spans="1:6">
      <c r="A208" s="81">
        <v>164</v>
      </c>
      <c r="B208" s="81">
        <f t="shared" ca="1" si="15"/>
        <v>16.905982531130505</v>
      </c>
      <c r="C208" s="81">
        <f t="shared" ca="1" si="16"/>
        <v>25.549267688875481</v>
      </c>
      <c r="D208" s="81">
        <f t="shared" ca="1" si="17"/>
        <v>0.25743385169970878</v>
      </c>
      <c r="E208" s="81">
        <f t="shared" ca="1" si="18"/>
        <v>8.0227997637345112</v>
      </c>
      <c r="F208" s="81">
        <f t="shared" ca="1" si="19"/>
        <v>50.478049983740497</v>
      </c>
    </row>
    <row r="209" spans="1:6">
      <c r="A209" s="81">
        <v>165</v>
      </c>
      <c r="B209" s="81">
        <f t="shared" ca="1" si="15"/>
        <v>8.3136582454779973</v>
      </c>
      <c r="C209" s="81">
        <f t="shared" ca="1" si="16"/>
        <v>31.43136226750098</v>
      </c>
      <c r="D209" s="81">
        <f t="shared" ca="1" si="17"/>
        <v>4.826708145507852E-2</v>
      </c>
      <c r="E209" s="81">
        <f t="shared" ca="1" si="18"/>
        <v>5.174896315367171</v>
      </c>
      <c r="F209" s="81">
        <f t="shared" ca="1" si="19"/>
        <v>44.919916828346146</v>
      </c>
    </row>
    <row r="210" spans="1:6">
      <c r="A210" s="81">
        <v>166</v>
      </c>
      <c r="B210" s="81">
        <f t="shared" ca="1" si="15"/>
        <v>7.4739394443285061</v>
      </c>
      <c r="C210" s="81">
        <f t="shared" ca="1" si="16"/>
        <v>34.073457558677404</v>
      </c>
      <c r="D210" s="81">
        <f t="shared" ca="1" si="17"/>
        <v>0.8616020959122539</v>
      </c>
      <c r="E210" s="81">
        <f t="shared" ca="1" si="18"/>
        <v>13.317202883595254</v>
      </c>
      <c r="F210" s="81">
        <f t="shared" ca="1" si="19"/>
        <v>54.864599886601169</v>
      </c>
    </row>
    <row r="211" spans="1:6">
      <c r="A211" s="81">
        <v>167</v>
      </c>
      <c r="B211" s="81">
        <f t="shared" ca="1" si="15"/>
        <v>5.9804389444338666</v>
      </c>
      <c r="C211" s="81">
        <f t="shared" ca="1" si="16"/>
        <v>23.547558607344158</v>
      </c>
      <c r="D211" s="81">
        <f t="shared" ca="1" si="17"/>
        <v>0.68669199142134607</v>
      </c>
      <c r="E211" s="81">
        <f t="shared" ca="1" si="18"/>
        <v>11.458864300460773</v>
      </c>
      <c r="F211" s="81">
        <f t="shared" ca="1" si="19"/>
        <v>40.986861852238796</v>
      </c>
    </row>
    <row r="212" spans="1:6">
      <c r="A212" s="81">
        <v>168</v>
      </c>
      <c r="B212" s="81">
        <f t="shared" ca="1" si="15"/>
        <v>16.120830017464122</v>
      </c>
      <c r="C212" s="81">
        <f t="shared" ca="1" si="16"/>
        <v>33.618923921453799</v>
      </c>
      <c r="D212" s="81">
        <f t="shared" ca="1" si="17"/>
        <v>0.97209244594386224</v>
      </c>
      <c r="E212" s="81">
        <f t="shared" ca="1" si="18"/>
        <v>15.346234509520318</v>
      </c>
      <c r="F212" s="81">
        <f t="shared" ca="1" si="19"/>
        <v>65.085988448438243</v>
      </c>
    </row>
    <row r="213" spans="1:6">
      <c r="A213" s="81">
        <v>169</v>
      </c>
      <c r="B213" s="81">
        <f t="shared" ca="1" si="15"/>
        <v>9.0543806240012259</v>
      </c>
      <c r="C213" s="81">
        <f t="shared" ca="1" si="16"/>
        <v>23.043311314037656</v>
      </c>
      <c r="D213" s="81">
        <f t="shared" ca="1" si="17"/>
        <v>0.12320361249697376</v>
      </c>
      <c r="E213" s="81">
        <f t="shared" ca="1" si="18"/>
        <v>6.474759563581836</v>
      </c>
      <c r="F213" s="81">
        <f t="shared" ca="1" si="19"/>
        <v>38.572451501620712</v>
      </c>
    </row>
    <row r="214" spans="1:6">
      <c r="A214" s="81">
        <v>170</v>
      </c>
      <c r="B214" s="81">
        <f t="shared" ca="1" si="15"/>
        <v>9.1628089943532416</v>
      </c>
      <c r="C214" s="81">
        <f t="shared" ca="1" si="16"/>
        <v>26.992147621234938</v>
      </c>
      <c r="D214" s="81">
        <f t="shared" ca="1" si="17"/>
        <v>0.8519165195065872</v>
      </c>
      <c r="E214" s="81">
        <f t="shared" ca="1" si="18"/>
        <v>13.190514327582468</v>
      </c>
      <c r="F214" s="81">
        <f t="shared" ca="1" si="19"/>
        <v>49.345470943170646</v>
      </c>
    </row>
    <row r="215" spans="1:6">
      <c r="A215" s="81">
        <v>171</v>
      </c>
      <c r="B215" s="81">
        <f t="shared" ca="1" si="15"/>
        <v>7.6608852559319525</v>
      </c>
      <c r="C215" s="81">
        <f t="shared" ca="1" si="16"/>
        <v>24.69604080053681</v>
      </c>
      <c r="D215" s="81">
        <f t="shared" ca="1" si="17"/>
        <v>6.2854347686766232E-2</v>
      </c>
      <c r="E215" s="81">
        <f t="shared" ca="1" si="18"/>
        <v>5.4818795444789608</v>
      </c>
      <c r="F215" s="81">
        <f t="shared" ca="1" si="19"/>
        <v>37.838805600947722</v>
      </c>
    </row>
    <row r="216" spans="1:6">
      <c r="A216" s="81">
        <v>172</v>
      </c>
      <c r="B216" s="81">
        <f t="shared" ca="1" si="15"/>
        <v>12.72210784678844</v>
      </c>
      <c r="C216" s="81">
        <f t="shared" ca="1" si="16"/>
        <v>29.660677972284795</v>
      </c>
      <c r="D216" s="81">
        <f t="shared" ca="1" si="17"/>
        <v>0.50620987771384462</v>
      </c>
      <c r="E216" s="81">
        <f t="shared" ca="1" si="18"/>
        <v>10.04360495773542</v>
      </c>
      <c r="F216" s="81">
        <f t="shared" ca="1" si="19"/>
        <v>52.426390776808653</v>
      </c>
    </row>
    <row r="217" spans="1:6">
      <c r="A217" s="81">
        <v>173</v>
      </c>
      <c r="B217" s="81">
        <f t="shared" ca="1" si="15"/>
        <v>6.5318249808215807</v>
      </c>
      <c r="C217" s="81">
        <f t="shared" ca="1" si="16"/>
        <v>34.81048483917882</v>
      </c>
      <c r="D217" s="81">
        <f t="shared" ca="1" si="17"/>
        <v>0.17158334482790694</v>
      </c>
      <c r="E217" s="81">
        <f t="shared" ca="1" si="18"/>
        <v>7.100630170246383</v>
      </c>
      <c r="F217" s="81">
        <f t="shared" ca="1" si="19"/>
        <v>48.442939990246785</v>
      </c>
    </row>
    <row r="218" spans="1:6">
      <c r="A218" s="81">
        <v>174</v>
      </c>
      <c r="B218" s="81">
        <f t="shared" ca="1" si="15"/>
        <v>9.5578311499189486</v>
      </c>
      <c r="C218" s="81">
        <f t="shared" ca="1" si="16"/>
        <v>26.942128979524576</v>
      </c>
      <c r="D218" s="81">
        <f t="shared" ca="1" si="17"/>
        <v>0.46952152537282577</v>
      </c>
      <c r="E218" s="81">
        <f t="shared" ca="1" si="18"/>
        <v>9.7832963584482222</v>
      </c>
      <c r="F218" s="81">
        <f t="shared" ca="1" si="19"/>
        <v>46.283256487891748</v>
      </c>
    </row>
    <row r="219" spans="1:6">
      <c r="A219" s="81">
        <v>175</v>
      </c>
      <c r="B219" s="81">
        <f t="shared" ca="1" si="15"/>
        <v>16.099135131114423</v>
      </c>
      <c r="C219" s="81">
        <f t="shared" ca="1" si="16"/>
        <v>25.498974634955161</v>
      </c>
      <c r="D219" s="81">
        <f t="shared" ca="1" si="17"/>
        <v>0.47649166195606352</v>
      </c>
      <c r="E219" s="81">
        <f t="shared" ca="1" si="18"/>
        <v>9.8334605341433132</v>
      </c>
      <c r="F219" s="81">
        <f t="shared" ca="1" si="19"/>
        <v>51.431570300212897</v>
      </c>
    </row>
    <row r="220" spans="1:6">
      <c r="A220" s="81">
        <v>176</v>
      </c>
      <c r="B220" s="81">
        <f t="shared" ca="1" si="15"/>
        <v>6.7241439848670597</v>
      </c>
      <c r="C220" s="81">
        <f t="shared" ca="1" si="16"/>
        <v>26.27086472486701</v>
      </c>
      <c r="D220" s="81">
        <f t="shared" ca="1" si="17"/>
        <v>0.98255743232702319</v>
      </c>
      <c r="E220" s="81">
        <f t="shared" ca="1" si="18"/>
        <v>15.692570601542199</v>
      </c>
      <c r="F220" s="81">
        <f t="shared" ca="1" si="19"/>
        <v>48.687579311276274</v>
      </c>
    </row>
    <row r="221" spans="1:6">
      <c r="A221" s="81">
        <v>177</v>
      </c>
      <c r="B221" s="81">
        <f t="shared" ca="1" si="15"/>
        <v>9.2247593442958031</v>
      </c>
      <c r="C221" s="81">
        <f t="shared" ca="1" si="16"/>
        <v>28.490437362202204</v>
      </c>
      <c r="D221" s="81">
        <f t="shared" ca="1" si="17"/>
        <v>0.24780710722799926</v>
      </c>
      <c r="E221" s="81">
        <f t="shared" ca="1" si="18"/>
        <v>7.9279911229976792</v>
      </c>
      <c r="F221" s="81">
        <f t="shared" ca="1" si="19"/>
        <v>45.643187829495687</v>
      </c>
    </row>
    <row r="222" spans="1:6">
      <c r="A222" s="81">
        <v>178</v>
      </c>
      <c r="B222" s="81">
        <f t="shared" ca="1" si="15"/>
        <v>10.427916685881954</v>
      </c>
      <c r="C222" s="81">
        <f t="shared" ca="1" si="16"/>
        <v>21.3511636197507</v>
      </c>
      <c r="D222" s="81">
        <f t="shared" ca="1" si="17"/>
        <v>0.5564074796285059</v>
      </c>
      <c r="E222" s="81">
        <f t="shared" ca="1" si="18"/>
        <v>10.406664956457437</v>
      </c>
      <c r="F222" s="81">
        <f t="shared" ca="1" si="19"/>
        <v>42.185745262090094</v>
      </c>
    </row>
    <row r="223" spans="1:6">
      <c r="A223" s="81">
        <v>179</v>
      </c>
      <c r="B223" s="81">
        <f t="shared" ca="1" si="15"/>
        <v>7.7404222604886339</v>
      </c>
      <c r="C223" s="81">
        <f t="shared" ca="1" si="16"/>
        <v>26.005615429721097</v>
      </c>
      <c r="D223" s="81">
        <f t="shared" ca="1" si="17"/>
        <v>0.40882611636461075</v>
      </c>
      <c r="E223" s="81">
        <f t="shared" ca="1" si="18"/>
        <v>9.3296887288184926</v>
      </c>
      <c r="F223" s="81">
        <f t="shared" ca="1" si="19"/>
        <v>43.075726419028229</v>
      </c>
    </row>
    <row r="224" spans="1:6">
      <c r="A224" s="81">
        <v>180</v>
      </c>
      <c r="B224" s="81">
        <f t="shared" ca="1" si="15"/>
        <v>12.756862303898824</v>
      </c>
      <c r="C224" s="81">
        <f t="shared" ca="1" si="16"/>
        <v>23.557851186832657</v>
      </c>
      <c r="D224" s="81">
        <f t="shared" ca="1" si="17"/>
        <v>0.1718728177930382</v>
      </c>
      <c r="E224" s="81">
        <f t="shared" ca="1" si="18"/>
        <v>7.1040877358699026</v>
      </c>
      <c r="F224" s="81">
        <f t="shared" ca="1" si="19"/>
        <v>43.418801226601381</v>
      </c>
    </row>
    <row r="225" spans="1:6">
      <c r="A225" s="81">
        <v>181</v>
      </c>
      <c r="B225" s="81">
        <f t="shared" ca="1" si="15"/>
        <v>12.603741515174931</v>
      </c>
      <c r="C225" s="81">
        <f t="shared" ca="1" si="16"/>
        <v>33.699621576979368</v>
      </c>
      <c r="D225" s="81">
        <f t="shared" ca="1" si="17"/>
        <v>0.53347044427333978</v>
      </c>
      <c r="E225" s="81">
        <f t="shared" ca="1" si="18"/>
        <v>10.238351054571622</v>
      </c>
      <c r="F225" s="81">
        <f t="shared" ca="1" si="19"/>
        <v>56.541714146725923</v>
      </c>
    </row>
    <row r="226" spans="1:6">
      <c r="A226" s="81">
        <v>182</v>
      </c>
      <c r="B226" s="81">
        <f t="shared" ca="1" si="15"/>
        <v>3.0697229418954874</v>
      </c>
      <c r="C226" s="81">
        <f t="shared" ca="1" si="16"/>
        <v>22.395968206237825</v>
      </c>
      <c r="D226" s="81">
        <f t="shared" ca="1" si="17"/>
        <v>0.8051277442013689</v>
      </c>
      <c r="E226" s="81">
        <f t="shared" ca="1" si="18"/>
        <v>12.629933516722446</v>
      </c>
      <c r="F226" s="81">
        <f t="shared" ca="1" si="19"/>
        <v>38.095624664855762</v>
      </c>
    </row>
    <row r="227" spans="1:6">
      <c r="A227" s="81">
        <v>183</v>
      </c>
      <c r="B227" s="81">
        <f t="shared" ca="1" si="15"/>
        <v>12.272760059734988</v>
      </c>
      <c r="C227" s="81">
        <f t="shared" ca="1" si="16"/>
        <v>27.97084007547053</v>
      </c>
      <c r="D227" s="81">
        <f t="shared" ca="1" si="17"/>
        <v>0.37331076554145604</v>
      </c>
      <c r="E227" s="81">
        <f t="shared" ca="1" si="18"/>
        <v>9.0485084957419613</v>
      </c>
      <c r="F227" s="81">
        <f t="shared" ca="1" si="19"/>
        <v>49.292108630947482</v>
      </c>
    </row>
    <row r="228" spans="1:6">
      <c r="A228" s="81">
        <v>184</v>
      </c>
      <c r="B228" s="81">
        <f t="shared" ca="1" si="15"/>
        <v>10.644742181143577</v>
      </c>
      <c r="C228" s="81">
        <f t="shared" ca="1" si="16"/>
        <v>22.315862029641021</v>
      </c>
      <c r="D228" s="81">
        <f t="shared" ca="1" si="17"/>
        <v>0.77204077441015073</v>
      </c>
      <c r="E228" s="81">
        <f t="shared" ca="1" si="18"/>
        <v>12.273478646212922</v>
      </c>
      <c r="F228" s="81">
        <f t="shared" ca="1" si="19"/>
        <v>45.234082856997517</v>
      </c>
    </row>
    <row r="229" spans="1:6">
      <c r="A229" s="81">
        <v>185</v>
      </c>
      <c r="B229" s="81">
        <f t="shared" ca="1" si="15"/>
        <v>12.508334878197685</v>
      </c>
      <c r="C229" s="81">
        <f t="shared" ca="1" si="16"/>
        <v>29.4959085072203</v>
      </c>
      <c r="D229" s="81">
        <f t="shared" ca="1" si="17"/>
        <v>0.21003542894746507</v>
      </c>
      <c r="E229" s="81">
        <f t="shared" ca="1" si="18"/>
        <v>7.536901149116165</v>
      </c>
      <c r="F229" s="81">
        <f t="shared" ca="1" si="19"/>
        <v>49.541144534534155</v>
      </c>
    </row>
    <row r="230" spans="1:6">
      <c r="A230" s="81">
        <v>186</v>
      </c>
      <c r="B230" s="81">
        <f t="shared" ca="1" si="15"/>
        <v>5.6975788018331119</v>
      </c>
      <c r="C230" s="81">
        <f t="shared" ca="1" si="16"/>
        <v>34.086524375441272</v>
      </c>
      <c r="D230" s="81">
        <f t="shared" ca="1" si="17"/>
        <v>0.15521657858432114</v>
      </c>
      <c r="E230" s="81">
        <f t="shared" ca="1" si="18"/>
        <v>6.9001570098219727</v>
      </c>
      <c r="F230" s="81">
        <f t="shared" ca="1" si="19"/>
        <v>46.684260187096356</v>
      </c>
    </row>
    <row r="231" spans="1:6">
      <c r="A231" s="81">
        <v>187</v>
      </c>
      <c r="B231" s="81">
        <f t="shared" ca="1" si="15"/>
        <v>6.4607373573022455</v>
      </c>
      <c r="C231" s="81">
        <f t="shared" ca="1" si="16"/>
        <v>33.902824132936182</v>
      </c>
      <c r="D231" s="81">
        <f t="shared" ca="1" si="17"/>
        <v>0.46298768921550004</v>
      </c>
      <c r="E231" s="81">
        <f t="shared" ca="1" si="18"/>
        <v>9.7359330120718255</v>
      </c>
      <c r="F231" s="81">
        <f t="shared" ca="1" si="19"/>
        <v>50.09949450231025</v>
      </c>
    </row>
    <row r="232" spans="1:6">
      <c r="A232" s="81">
        <v>188</v>
      </c>
      <c r="B232" s="81">
        <f t="shared" ca="1" si="15"/>
        <v>15.120257278761557</v>
      </c>
      <c r="C232" s="81">
        <f t="shared" ca="1" si="16"/>
        <v>31.20008558722208</v>
      </c>
      <c r="D232" s="81">
        <f t="shared" ca="1" si="17"/>
        <v>0.22550718903356959</v>
      </c>
      <c r="E232" s="81">
        <f t="shared" ca="1" si="18"/>
        <v>7.7010322829448663</v>
      </c>
      <c r="F232" s="81">
        <f t="shared" ca="1" si="19"/>
        <v>54.021375148928499</v>
      </c>
    </row>
    <row r="233" spans="1:6">
      <c r="A233" s="81">
        <v>189</v>
      </c>
      <c r="B233" s="81">
        <f t="shared" ca="1" si="15"/>
        <v>15.340479042470561</v>
      </c>
      <c r="C233" s="81">
        <f t="shared" ca="1" si="16"/>
        <v>33.940365015808609</v>
      </c>
      <c r="D233" s="81">
        <f t="shared" ca="1" si="17"/>
        <v>0.7048179503761105</v>
      </c>
      <c r="E233" s="81">
        <f t="shared" ca="1" si="18"/>
        <v>11.621539173412046</v>
      </c>
      <c r="F233" s="81">
        <f t="shared" ca="1" si="19"/>
        <v>60.902383231691218</v>
      </c>
    </row>
    <row r="234" spans="1:6">
      <c r="A234" s="81">
        <v>190</v>
      </c>
      <c r="B234" s="81">
        <f t="shared" ca="1" si="15"/>
        <v>11.068934546728626</v>
      </c>
      <c r="C234" s="81">
        <f t="shared" ca="1" si="16"/>
        <v>24.753404631600269</v>
      </c>
      <c r="D234" s="81">
        <f t="shared" ca="1" si="17"/>
        <v>0.11808675276978198</v>
      </c>
      <c r="E234" s="81">
        <f t="shared" ca="1" si="18"/>
        <v>6.4018379989997518</v>
      </c>
      <c r="F234" s="81">
        <f t="shared" ca="1" si="19"/>
        <v>42.224177177328649</v>
      </c>
    </row>
    <row r="235" spans="1:6">
      <c r="A235" s="81">
        <v>191</v>
      </c>
      <c r="B235" s="81">
        <f t="shared" ca="1" si="15"/>
        <v>6.1443404745901624</v>
      </c>
      <c r="C235" s="81">
        <f t="shared" ca="1" si="16"/>
        <v>23.185512100849479</v>
      </c>
      <c r="D235" s="81">
        <f t="shared" ca="1" si="17"/>
        <v>0.74976927126510362</v>
      </c>
      <c r="E235" s="81">
        <f t="shared" ca="1" si="18"/>
        <v>12.047968960515307</v>
      </c>
      <c r="F235" s="81">
        <f t="shared" ca="1" si="19"/>
        <v>41.377821535954951</v>
      </c>
    </row>
    <row r="236" spans="1:6">
      <c r="A236" s="81">
        <v>192</v>
      </c>
      <c r="B236" s="81">
        <f t="shared" ca="1" si="15"/>
        <v>8.1954234304817675</v>
      </c>
      <c r="C236" s="81">
        <f t="shared" ca="1" si="16"/>
        <v>26.694015330144754</v>
      </c>
      <c r="D236" s="81">
        <f t="shared" ca="1" si="17"/>
        <v>0.86974595998983184</v>
      </c>
      <c r="E236" s="81">
        <f t="shared" ca="1" si="18"/>
        <v>13.42720054844993</v>
      </c>
      <c r="F236" s="81">
        <f t="shared" ca="1" si="19"/>
        <v>48.31663930907645</v>
      </c>
    </row>
    <row r="237" spans="1:6">
      <c r="A237" s="81">
        <v>193</v>
      </c>
      <c r="B237" s="81">
        <f t="shared" ca="1" si="15"/>
        <v>15.077918445779062</v>
      </c>
      <c r="C237" s="81">
        <f t="shared" ca="1" si="16"/>
        <v>29.748173192782069</v>
      </c>
      <c r="D237" s="81">
        <f t="shared" ca="1" si="17"/>
        <v>0.26613747015633704</v>
      </c>
      <c r="E237" s="81">
        <f t="shared" ca="1" si="18"/>
        <v>8.1070022591850339</v>
      </c>
      <c r="F237" s="81">
        <f t="shared" ca="1" si="19"/>
        <v>52.933093897746161</v>
      </c>
    </row>
    <row r="238" spans="1:6">
      <c r="A238" s="81">
        <v>194</v>
      </c>
      <c r="B238" s="81">
        <f t="shared" ref="B238:B244" ca="1" si="20">3+14*RAND()</f>
        <v>5.888033912332773</v>
      </c>
      <c r="C238" s="81">
        <f t="shared" ref="C238:C244" ca="1" si="21">7*(3+2*RAND())</f>
        <v>26.289988328443382</v>
      </c>
      <c r="D238" s="81">
        <f t="shared" ref="D238:D244" ca="1" si="22">RAND()</f>
        <v>0.43801846612608397</v>
      </c>
      <c r="E238" s="81">
        <f t="shared" ref="E238:E244" ca="1" si="23">IF(D238&lt;=0.5,3+SQRT(98*D238),17-SQRT(98*(1-D238)))</f>
        <v>9.5517791232882878</v>
      </c>
      <c r="F238" s="81">
        <f t="shared" ca="1" si="19"/>
        <v>41.729801364064443</v>
      </c>
    </row>
    <row r="239" spans="1:6">
      <c r="A239" s="81">
        <v>195</v>
      </c>
      <c r="B239" s="81">
        <f t="shared" ca="1" si="20"/>
        <v>6.1489305699763701</v>
      </c>
      <c r="C239" s="81">
        <f t="shared" ca="1" si="21"/>
        <v>22.749103952578459</v>
      </c>
      <c r="D239" s="81">
        <f t="shared" ca="1" si="22"/>
        <v>2.505559744907826E-2</v>
      </c>
      <c r="E239" s="81">
        <f t="shared" ca="1" si="23"/>
        <v>4.5669870931215959</v>
      </c>
      <c r="F239" s="81">
        <f t="shared" ca="1" si="19"/>
        <v>33.465021615676427</v>
      </c>
    </row>
    <row r="240" spans="1:6">
      <c r="A240" s="81">
        <v>196</v>
      </c>
      <c r="B240" s="81">
        <f t="shared" ca="1" si="20"/>
        <v>6.4232704318699909</v>
      </c>
      <c r="C240" s="81">
        <f t="shared" ca="1" si="21"/>
        <v>33.858848652697091</v>
      </c>
      <c r="D240" s="81">
        <f t="shared" ca="1" si="22"/>
        <v>5.2363722405273094E-3</v>
      </c>
      <c r="E240" s="81">
        <f t="shared" ca="1" si="23"/>
        <v>3.7163549954957222</v>
      </c>
      <c r="F240" s="81">
        <f t="shared" ca="1" si="19"/>
        <v>43.998474080062806</v>
      </c>
    </row>
    <row r="241" spans="1:7">
      <c r="A241" s="81">
        <v>197</v>
      </c>
      <c r="B241" s="81">
        <f t="shared" ca="1" si="20"/>
        <v>16.736163664499436</v>
      </c>
      <c r="C241" s="81">
        <f t="shared" ca="1" si="21"/>
        <v>27.194793291973646</v>
      </c>
      <c r="D241" s="81">
        <f t="shared" ca="1" si="22"/>
        <v>0.54191962711268959</v>
      </c>
      <c r="E241" s="81">
        <f t="shared" ca="1" si="23"/>
        <v>10.299859960944367</v>
      </c>
      <c r="F241" s="81">
        <f t="shared" ca="1" si="19"/>
        <v>54.230816917417449</v>
      </c>
    </row>
    <row r="242" spans="1:7">
      <c r="A242" s="81">
        <v>198</v>
      </c>
      <c r="B242" s="81">
        <f t="shared" ca="1" si="20"/>
        <v>14.82728558692804</v>
      </c>
      <c r="C242" s="81">
        <f t="shared" ca="1" si="21"/>
        <v>23.991714503736581</v>
      </c>
      <c r="D242" s="81">
        <f t="shared" ca="1" si="22"/>
        <v>0.68335918670288831</v>
      </c>
      <c r="E242" s="81">
        <f t="shared" ca="1" si="23"/>
        <v>11.429470428844585</v>
      </c>
      <c r="F242" s="81">
        <f t="shared" ca="1" si="19"/>
        <v>50.248470519509212</v>
      </c>
    </row>
    <row r="243" spans="1:7">
      <c r="A243" s="81">
        <v>199</v>
      </c>
      <c r="B243" s="81">
        <f t="shared" ca="1" si="20"/>
        <v>11.182881533962785</v>
      </c>
      <c r="C243" s="81">
        <f t="shared" ca="1" si="21"/>
        <v>28.505538237568807</v>
      </c>
      <c r="D243" s="81">
        <f t="shared" ca="1" si="22"/>
        <v>0.28761866451886586</v>
      </c>
      <c r="E243" s="81">
        <f t="shared" ca="1" si="23"/>
        <v>8.3091081287584316</v>
      </c>
      <c r="F243" s="81">
        <f t="shared" ca="1" si="19"/>
        <v>47.997527900290024</v>
      </c>
    </row>
    <row r="244" spans="1:7">
      <c r="A244" s="81">
        <v>200</v>
      </c>
      <c r="B244" s="81">
        <f t="shared" ca="1" si="20"/>
        <v>3.0999889338408249</v>
      </c>
      <c r="C244" s="81">
        <f t="shared" ca="1" si="21"/>
        <v>26.283813344621414</v>
      </c>
      <c r="D244" s="81">
        <f t="shared" ca="1" si="22"/>
        <v>0.71435550698389338</v>
      </c>
      <c r="E244" s="81">
        <f t="shared" ca="1" si="23"/>
        <v>11.709143706773123</v>
      </c>
      <c r="F244" s="81">
        <f t="shared" ca="1" si="19"/>
        <v>41.09294598523536</v>
      </c>
    </row>
    <row r="245" spans="1:7" s="67" customFormat="1"/>
    <row r="246" spans="1:7" ht="20.25">
      <c r="A246" s="120" t="s">
        <v>312</v>
      </c>
      <c r="G246" s="44"/>
    </row>
    <row r="250" spans="1:7" ht="18.75">
      <c r="C250" s="41" t="s">
        <v>98</v>
      </c>
      <c r="D250" s="44" t="s">
        <v>167</v>
      </c>
    </row>
    <row r="252" spans="1:7" ht="18.75">
      <c r="C252" s="41" t="s">
        <v>98</v>
      </c>
      <c r="D252" s="44" t="s">
        <v>167</v>
      </c>
    </row>
    <row r="254" spans="1:7" ht="18.75">
      <c r="C254" s="41" t="s">
        <v>98</v>
      </c>
      <c r="D254" s="44" t="s">
        <v>168</v>
      </c>
    </row>
    <row r="257" spans="1:17" ht="18.75">
      <c r="A257" s="44" t="s">
        <v>287</v>
      </c>
    </row>
    <row r="258" spans="1:17" ht="18.75">
      <c r="A258" s="66" t="s">
        <v>195</v>
      </c>
      <c r="G258" s="44" t="s">
        <v>286</v>
      </c>
      <c r="Q258" s="44" t="s">
        <v>305</v>
      </c>
    </row>
    <row r="260" spans="1:17" ht="18.75">
      <c r="N260" s="44" t="s">
        <v>99</v>
      </c>
    </row>
    <row r="263" spans="1:17" ht="18.75">
      <c r="N263" s="44" t="s">
        <v>100</v>
      </c>
    </row>
    <row r="265" spans="1:17" ht="18.75">
      <c r="G265" s="44" t="s">
        <v>289</v>
      </c>
    </row>
    <row r="266" spans="1:17">
      <c r="C266" s="79" t="s">
        <v>103</v>
      </c>
    </row>
    <row r="267" spans="1:17" ht="18.75">
      <c r="K267" s="44" t="s">
        <v>99</v>
      </c>
    </row>
    <row r="269" spans="1:17" ht="18.75">
      <c r="K269" s="44" t="s">
        <v>100</v>
      </c>
    </row>
    <row r="271" spans="1:17" ht="18.75">
      <c r="C271" s="80" t="s">
        <v>293</v>
      </c>
      <c r="D271" s="80" t="s">
        <v>292</v>
      </c>
      <c r="G271" s="44" t="s">
        <v>288</v>
      </c>
    </row>
    <row r="272" spans="1:17">
      <c r="A272">
        <v>0</v>
      </c>
      <c r="B272" s="79" t="s">
        <v>58</v>
      </c>
      <c r="C272" s="124" t="s">
        <v>296</v>
      </c>
      <c r="E272" s="79" t="s">
        <v>51</v>
      </c>
      <c r="F272" s="40" t="s">
        <v>20</v>
      </c>
    </row>
    <row r="275" spans="1:16" ht="18.75">
      <c r="G275" s="44" t="s">
        <v>290</v>
      </c>
    </row>
    <row r="276" spans="1:16" ht="19.5" thickBot="1">
      <c r="A276" s="44" t="s">
        <v>291</v>
      </c>
    </row>
    <row r="277" spans="1:16" ht="17.25" thickTop="1" thickBot="1">
      <c r="A277" s="122" t="s">
        <v>260</v>
      </c>
      <c r="B277" s="122">
        <v>2</v>
      </c>
      <c r="C277" s="122" t="s">
        <v>261</v>
      </c>
      <c r="D277" s="122">
        <v>15</v>
      </c>
      <c r="E277" s="121"/>
      <c r="F277" s="121"/>
      <c r="K277" s="161" t="s">
        <v>271</v>
      </c>
      <c r="L277" s="161"/>
      <c r="M277" s="161"/>
      <c r="N277" s="161"/>
    </row>
    <row r="278" spans="1:16" ht="17.25" thickTop="1" thickBot="1">
      <c r="A278" s="122" t="s">
        <v>262</v>
      </c>
      <c r="B278" s="122">
        <v>5</v>
      </c>
      <c r="C278" s="122" t="s">
        <v>263</v>
      </c>
      <c r="D278" s="122">
        <v>8</v>
      </c>
      <c r="E278" s="122" t="s">
        <v>295</v>
      </c>
      <c r="F278" s="122">
        <v>6</v>
      </c>
      <c r="K278" s="123" t="s">
        <v>260</v>
      </c>
      <c r="L278" s="123">
        <f ca="1">INT(1+RAND()*(6-1))</f>
        <v>1</v>
      </c>
      <c r="M278" s="123" t="s">
        <v>261</v>
      </c>
      <c r="N278" s="123">
        <f ca="1">INT(13+RAND()*(21-13))</f>
        <v>14</v>
      </c>
    </row>
    <row r="279" spans="1:16" ht="17.25" thickTop="1" thickBot="1">
      <c r="A279" s="122" t="s">
        <v>264</v>
      </c>
      <c r="B279" s="122">
        <v>5</v>
      </c>
      <c r="C279" s="122" t="s">
        <v>265</v>
      </c>
      <c r="D279" s="122">
        <v>15</v>
      </c>
      <c r="E279" s="122" t="s">
        <v>266</v>
      </c>
      <c r="F279" s="122">
        <v>12</v>
      </c>
      <c r="K279" s="123" t="s">
        <v>262</v>
      </c>
      <c r="L279" s="123">
        <f t="shared" ref="L279:L280" ca="1" si="24">INT(1+RAND()*(6-1))</f>
        <v>4</v>
      </c>
      <c r="M279" s="123" t="s">
        <v>263</v>
      </c>
      <c r="N279" s="123">
        <f ca="1">INT(3+RAND()*(9-3))</f>
        <v>3</v>
      </c>
      <c r="O279" s="123" t="s">
        <v>295</v>
      </c>
      <c r="P279" s="123">
        <f ca="1">INT(5+RAND()*(10-5))</f>
        <v>8</v>
      </c>
    </row>
    <row r="280" spans="1:16" ht="17.25" thickTop="1" thickBot="1">
      <c r="K280" s="123" t="s">
        <v>264</v>
      </c>
      <c r="L280" s="123">
        <f t="shared" ca="1" si="24"/>
        <v>2</v>
      </c>
      <c r="M280" s="123" t="s">
        <v>265</v>
      </c>
      <c r="N280" s="123">
        <f ca="1">INT(13+RAND()*(21-13))</f>
        <v>20</v>
      </c>
      <c r="O280" s="123" t="s">
        <v>266</v>
      </c>
      <c r="P280" s="123">
        <f ca="1">INT(L280+2+RAND()*(N280-L280-4))</f>
        <v>10</v>
      </c>
    </row>
    <row r="281" spans="1:16" ht="15.75" thickTop="1"/>
    <row r="282" spans="1:16" ht="18.75">
      <c r="A282" s="82" t="s">
        <v>3</v>
      </c>
      <c r="B282" s="82" t="s">
        <v>129</v>
      </c>
      <c r="C282" s="82" t="s">
        <v>130</v>
      </c>
      <c r="D282" s="82" t="s">
        <v>131</v>
      </c>
      <c r="E282" s="82" t="s">
        <v>132</v>
      </c>
    </row>
    <row r="283" spans="1:16" ht="18.75">
      <c r="A283" s="50">
        <v>1</v>
      </c>
      <c r="B283" s="138">
        <v>11.546084403991699</v>
      </c>
      <c r="C283" s="138">
        <v>24</v>
      </c>
      <c r="D283" s="138">
        <v>3.5635536051480847</v>
      </c>
      <c r="E283" s="138">
        <v>39.109638009139786</v>
      </c>
    </row>
    <row r="284" spans="1:16" ht="18.75">
      <c r="A284" s="50">
        <v>2</v>
      </c>
      <c r="B284" s="138">
        <v>16.104434967041016</v>
      </c>
      <c r="C284" s="138">
        <v>24</v>
      </c>
      <c r="D284" s="138">
        <v>5.1195186161021393</v>
      </c>
      <c r="E284" s="138">
        <v>45.223953583143157</v>
      </c>
    </row>
    <row r="285" spans="1:16" ht="18.75">
      <c r="A285" s="50">
        <v>3</v>
      </c>
      <c r="B285" s="138">
        <v>8.7626123428344727</v>
      </c>
      <c r="C285" s="138">
        <v>24</v>
      </c>
      <c r="D285" s="138">
        <v>3.5401268826166978</v>
      </c>
      <c r="E285" s="138">
        <v>36.30273922545117</v>
      </c>
    </row>
    <row r="286" spans="1:16" ht="18.75">
      <c r="A286" s="50">
        <v>4</v>
      </c>
      <c r="B286" s="138">
        <v>19.549684524536133</v>
      </c>
      <c r="C286" s="138">
        <v>24</v>
      </c>
      <c r="D286" s="138">
        <v>5.6462910683223075</v>
      </c>
      <c r="E286" s="138">
        <v>49.195975592858439</v>
      </c>
    </row>
    <row r="287" spans="1:16" ht="18.75">
      <c r="A287" s="50">
        <v>5</v>
      </c>
      <c r="B287" s="138">
        <v>16.794096946716309</v>
      </c>
      <c r="C287" s="138">
        <v>24</v>
      </c>
      <c r="D287" s="138">
        <v>5.7080227136886226</v>
      </c>
      <c r="E287" s="138">
        <v>46.502119660404929</v>
      </c>
    </row>
    <row r="288" spans="1:16" ht="18.75">
      <c r="A288" s="50">
        <v>6</v>
      </c>
      <c r="B288" s="138">
        <v>4.9718170166015625</v>
      </c>
      <c r="C288" s="138">
        <v>24</v>
      </c>
      <c r="D288" s="138">
        <v>2.2392175546153839</v>
      </c>
      <c r="E288" s="138">
        <v>31.211034571216945</v>
      </c>
    </row>
    <row r="289" spans="1:8" ht="18.75">
      <c r="A289" s="50">
        <v>7</v>
      </c>
      <c r="B289" s="138">
        <v>4.327916145324707</v>
      </c>
      <c r="C289" s="138">
        <v>24</v>
      </c>
      <c r="D289" s="138">
        <v>6.764480903743479</v>
      </c>
      <c r="E289" s="138">
        <v>35.092397049068182</v>
      </c>
    </row>
    <row r="290" spans="1:8" ht="18.75">
      <c r="A290" s="50">
        <v>8</v>
      </c>
      <c r="B290" s="138">
        <v>13.750593185424805</v>
      </c>
      <c r="C290" s="138">
        <v>24</v>
      </c>
      <c r="D290" s="138">
        <v>5.4872018448982125</v>
      </c>
      <c r="E290" s="138">
        <v>43.237795030323014</v>
      </c>
    </row>
    <row r="291" spans="1:8" ht="18.75">
      <c r="A291" s="50">
        <v>9</v>
      </c>
      <c r="B291" s="138">
        <v>4.755793571472168</v>
      </c>
      <c r="C291" s="138">
        <v>24</v>
      </c>
      <c r="D291" s="138">
        <v>5.3746644030085147</v>
      </c>
      <c r="E291" s="138">
        <v>34.130457974480684</v>
      </c>
    </row>
    <row r="292" spans="1:8" ht="18.75">
      <c r="A292" s="50">
        <v>10</v>
      </c>
      <c r="B292" s="138">
        <v>12.588039398193359</v>
      </c>
      <c r="C292" s="138">
        <v>24</v>
      </c>
      <c r="D292" s="138">
        <v>3.1881712020010369</v>
      </c>
      <c r="E292" s="138">
        <v>39.776210600194396</v>
      </c>
    </row>
    <row r="293" spans="1:8" ht="18.75">
      <c r="A293" s="50">
        <v>11</v>
      </c>
      <c r="B293" s="138">
        <v>8.9906930923461914</v>
      </c>
      <c r="C293" s="138">
        <v>24</v>
      </c>
      <c r="D293" s="138">
        <v>6.7684036466414108</v>
      </c>
      <c r="E293" s="138">
        <v>39.759096738987601</v>
      </c>
    </row>
    <row r="294" spans="1:8" ht="18.75">
      <c r="A294" s="50">
        <v>12</v>
      </c>
      <c r="B294" s="138">
        <v>6.1483402252197266</v>
      </c>
      <c r="C294" s="138">
        <v>24</v>
      </c>
      <c r="D294" s="138">
        <v>6.5651899121135422</v>
      </c>
      <c r="E294" s="138">
        <v>36.713530137333265</v>
      </c>
    </row>
    <row r="295" spans="1:8" ht="18.75">
      <c r="A295" s="50">
        <v>13</v>
      </c>
      <c r="B295" s="138">
        <v>19.949728965759277</v>
      </c>
      <c r="C295" s="138">
        <v>24</v>
      </c>
      <c r="D295" s="138">
        <v>2.835156587135411</v>
      </c>
      <c r="E295" s="138">
        <v>46.784885552894686</v>
      </c>
    </row>
    <row r="296" spans="1:8" ht="18.75">
      <c r="A296" s="50">
        <v>14</v>
      </c>
      <c r="B296" s="138">
        <v>18.474586486816406</v>
      </c>
      <c r="C296" s="138">
        <v>24</v>
      </c>
      <c r="D296" s="138">
        <v>6.4965037706625699</v>
      </c>
      <c r="E296" s="138">
        <v>48.971090257478977</v>
      </c>
    </row>
    <row r="297" spans="1:8" ht="18.75">
      <c r="A297" s="50">
        <v>15</v>
      </c>
      <c r="B297" s="138">
        <v>6.3024568557739258</v>
      </c>
      <c r="C297" s="138">
        <v>24</v>
      </c>
      <c r="D297" s="138">
        <v>5.199947836066011</v>
      </c>
      <c r="E297" s="138">
        <v>35.502404691839935</v>
      </c>
    </row>
    <row r="298" spans="1:8" ht="18.75">
      <c r="A298" s="50">
        <v>16</v>
      </c>
      <c r="B298" s="138">
        <v>11.444341659545898</v>
      </c>
      <c r="C298" s="138">
        <v>24</v>
      </c>
      <c r="D298" s="138">
        <v>4.1100024381665659</v>
      </c>
      <c r="E298" s="138">
        <v>39.554344097712466</v>
      </c>
    </row>
    <row r="299" spans="1:8" ht="18.75">
      <c r="A299" s="50">
        <v>17</v>
      </c>
      <c r="B299" s="138">
        <v>12.167651176452637</v>
      </c>
      <c r="C299" s="138">
        <v>24</v>
      </c>
      <c r="D299" s="138">
        <v>6.5631729959391585</v>
      </c>
      <c r="E299" s="138">
        <v>42.730824172391792</v>
      </c>
    </row>
    <row r="300" spans="1:8" ht="18.75">
      <c r="A300" s="50">
        <v>18</v>
      </c>
      <c r="B300" s="138">
        <v>12.613880157470703</v>
      </c>
      <c r="C300" s="138">
        <v>24</v>
      </c>
      <c r="D300" s="138">
        <v>6.2872600864771755</v>
      </c>
      <c r="E300" s="138">
        <v>42.901140243947879</v>
      </c>
    </row>
    <row r="301" spans="1:8" ht="18.75">
      <c r="A301" s="50">
        <v>19</v>
      </c>
      <c r="B301" s="138">
        <v>8.8640375137329102</v>
      </c>
      <c r="C301" s="138">
        <v>24</v>
      </c>
      <c r="D301" s="138">
        <v>6.258482830223592</v>
      </c>
      <c r="E301" s="138">
        <v>39.122520343956502</v>
      </c>
    </row>
    <row r="302" spans="1:8" ht="18.75">
      <c r="A302" s="50">
        <v>20</v>
      </c>
      <c r="B302" s="138">
        <v>5.6151599884033203</v>
      </c>
      <c r="C302" s="138">
        <v>24</v>
      </c>
      <c r="D302" s="138">
        <v>3.9627783294500145</v>
      </c>
      <c r="E302" s="138">
        <v>33.577938317853338</v>
      </c>
    </row>
    <row r="303" spans="1:8" ht="18.75">
      <c r="A303" s="50">
        <v>21</v>
      </c>
      <c r="B303" s="138">
        <v>9.2603902816772461</v>
      </c>
      <c r="C303" s="138">
        <v>24</v>
      </c>
      <c r="D303" s="138">
        <v>2.9932734951422537</v>
      </c>
      <c r="E303" s="138">
        <v>36.253663776819501</v>
      </c>
    </row>
    <row r="304" spans="1:8" ht="30">
      <c r="A304" s="50">
        <v>22</v>
      </c>
      <c r="B304" s="138">
        <v>13.36114501953125</v>
      </c>
      <c r="C304" s="138">
        <v>24</v>
      </c>
      <c r="D304" s="138">
        <v>11.003253038136297</v>
      </c>
      <c r="E304" s="138">
        <v>48.364398057667543</v>
      </c>
      <c r="G304" s="2" t="s">
        <v>315</v>
      </c>
      <c r="H304" s="30">
        <f>AVERAGE(E283:E482)</f>
        <v>41.847369486888027</v>
      </c>
    </row>
    <row r="305" spans="1:8" ht="18.75">
      <c r="A305" s="50">
        <v>23</v>
      </c>
      <c r="B305" s="138">
        <v>5.6607866287231445</v>
      </c>
      <c r="C305" s="138">
        <v>24</v>
      </c>
      <c r="D305" s="138">
        <v>2.3653775905426353</v>
      </c>
      <c r="E305" s="138">
        <v>32.02616421926578</v>
      </c>
      <c r="G305" s="2" t="s">
        <v>268</v>
      </c>
      <c r="H305" s="30">
        <f>_xlfn.VAR.S(E283:E482)</f>
        <v>29.468186258799374</v>
      </c>
    </row>
    <row r="306" spans="1:8" ht="18.75">
      <c r="A306" s="50">
        <v>24</v>
      </c>
      <c r="B306" s="138">
        <v>16.191068649291992</v>
      </c>
      <c r="C306" s="138">
        <v>24</v>
      </c>
      <c r="D306" s="138">
        <v>3.9811296642656782</v>
      </c>
      <c r="E306" s="138">
        <v>44.172198313557672</v>
      </c>
      <c r="G306" s="1" t="s">
        <v>214</v>
      </c>
      <c r="H306" s="30">
        <f>MIN(E283:E482)</f>
        <v>30.162811369595122</v>
      </c>
    </row>
    <row r="307" spans="1:8" ht="18.75">
      <c r="A307" s="50">
        <v>25</v>
      </c>
      <c r="B307" s="138">
        <v>16.949381828308105</v>
      </c>
      <c r="C307" s="138">
        <v>24</v>
      </c>
      <c r="D307" s="138">
        <v>9.1978275710045931</v>
      </c>
      <c r="E307" s="138">
        <v>50.1472093993127</v>
      </c>
      <c r="G307" s="1" t="s">
        <v>215</v>
      </c>
      <c r="H307" s="30">
        <f>MAX(E283:E482)</f>
        <v>54.99211506570667</v>
      </c>
    </row>
    <row r="308" spans="1:8" ht="18.75">
      <c r="A308" s="50">
        <v>26</v>
      </c>
      <c r="B308" s="138">
        <v>14.994945526123047</v>
      </c>
      <c r="C308" s="138">
        <v>24</v>
      </c>
      <c r="D308" s="138">
        <v>7.1628787820349009</v>
      </c>
      <c r="E308" s="138">
        <v>46.157824308157949</v>
      </c>
      <c r="G308" s="1" t="s">
        <v>216</v>
      </c>
      <c r="H308" s="1">
        <f>COUNT(E283:E482)</f>
        <v>200</v>
      </c>
    </row>
    <row r="309" spans="1:8" ht="18.75">
      <c r="A309" s="50">
        <v>27</v>
      </c>
      <c r="B309" s="138">
        <v>7.8809366226196289</v>
      </c>
      <c r="C309" s="138">
        <v>24</v>
      </c>
      <c r="D309" s="138">
        <v>5.3672247494771916</v>
      </c>
      <c r="E309" s="138">
        <v>37.248161372096817</v>
      </c>
      <c r="G309" s="1" t="s">
        <v>62</v>
      </c>
      <c r="H309" s="1">
        <f>INT(SQRT($H$308)+1)</f>
        <v>15</v>
      </c>
    </row>
    <row r="310" spans="1:8" ht="18.75">
      <c r="A310" s="50">
        <v>28</v>
      </c>
      <c r="B310" s="138">
        <v>18.418893814086914</v>
      </c>
      <c r="C310" s="138">
        <v>24</v>
      </c>
      <c r="D310" s="138">
        <v>7.8485121580608528</v>
      </c>
      <c r="E310" s="138">
        <v>50.26740597214777</v>
      </c>
      <c r="G310" s="1" t="s">
        <v>103</v>
      </c>
      <c r="H310" s="30">
        <f>($H$307-$H$306)/($H$309-1)</f>
        <v>1.7735216925793964</v>
      </c>
    </row>
    <row r="311" spans="1:8" ht="18.75">
      <c r="A311" s="50">
        <v>29</v>
      </c>
      <c r="B311" s="138">
        <v>17.327887535095215</v>
      </c>
      <c r="C311" s="138">
        <v>24</v>
      </c>
      <c r="D311" s="138">
        <v>6.3964604893296961</v>
      </c>
      <c r="E311" s="138">
        <v>47.724348024424913</v>
      </c>
      <c r="G311" s="141">
        <f>$H$306</f>
        <v>30.162811369595122</v>
      </c>
      <c r="H311" s="1">
        <f t="array" ref="H311:H326">FREQUENCY(E283:E482,G311:G325)</f>
        <v>1</v>
      </c>
    </row>
    <row r="312" spans="1:8" ht="18.75">
      <c r="A312" s="50">
        <v>30</v>
      </c>
      <c r="B312" s="138">
        <v>13.045555114746094</v>
      </c>
      <c r="C312" s="138">
        <v>24</v>
      </c>
      <c r="D312" s="138">
        <v>9.7396378058175017</v>
      </c>
      <c r="E312" s="138">
        <v>46.785192920563595</v>
      </c>
      <c r="G312" s="141">
        <f t="shared" ref="G312:G325" si="25">G311+$H$310</f>
        <v>31.936333062174519</v>
      </c>
      <c r="H312" s="1">
        <v>5</v>
      </c>
    </row>
    <row r="313" spans="1:8" ht="18.75">
      <c r="A313" s="50">
        <v>31</v>
      </c>
      <c r="B313" s="138">
        <v>19.600171089172363</v>
      </c>
      <c r="C313" s="138">
        <v>24</v>
      </c>
      <c r="D313" s="138">
        <v>9.8606352654707781</v>
      </c>
      <c r="E313" s="138">
        <v>53.46080635464314</v>
      </c>
      <c r="G313" s="141">
        <f t="shared" si="25"/>
        <v>33.709854754753913</v>
      </c>
      <c r="H313" s="1">
        <v>7</v>
      </c>
    </row>
    <row r="314" spans="1:8" ht="18.75">
      <c r="A314" s="50">
        <v>32</v>
      </c>
      <c r="B314" s="138">
        <v>4.4893093109130859</v>
      </c>
      <c r="C314" s="138">
        <v>24</v>
      </c>
      <c r="D314" s="138">
        <v>3.6504147331024042</v>
      </c>
      <c r="E314" s="138">
        <v>32.139724044015487</v>
      </c>
      <c r="G314" s="141">
        <f t="shared" si="25"/>
        <v>35.483376447333306</v>
      </c>
      <c r="H314" s="1">
        <v>11</v>
      </c>
    </row>
    <row r="315" spans="1:8" ht="18.75">
      <c r="A315" s="50">
        <v>33</v>
      </c>
      <c r="B315" s="138">
        <v>9.1239347457885742</v>
      </c>
      <c r="C315" s="138">
        <v>24</v>
      </c>
      <c r="D315" s="138">
        <v>1.817200889988273</v>
      </c>
      <c r="E315" s="138">
        <v>34.941135635776845</v>
      </c>
      <c r="G315" s="141">
        <f t="shared" si="25"/>
        <v>37.2568981399127</v>
      </c>
      <c r="H315" s="1">
        <v>21</v>
      </c>
    </row>
    <row r="316" spans="1:8" ht="18.75">
      <c r="A316" s="50">
        <v>34</v>
      </c>
      <c r="B316" s="138">
        <v>13.481479644775391</v>
      </c>
      <c r="C316" s="138">
        <v>24</v>
      </c>
      <c r="D316" s="138">
        <v>3.9912642008105199</v>
      </c>
      <c r="E316" s="138">
        <v>41.47274384558591</v>
      </c>
      <c r="G316" s="141">
        <f t="shared" si="25"/>
        <v>39.030419832492093</v>
      </c>
      <c r="H316" s="1">
        <v>23</v>
      </c>
    </row>
    <row r="317" spans="1:8" ht="18.75">
      <c r="A317" s="50">
        <v>35</v>
      </c>
      <c r="B317" s="138">
        <v>19.076790809631348</v>
      </c>
      <c r="C317" s="138">
        <v>24</v>
      </c>
      <c r="D317" s="138">
        <v>6.3048640624807062</v>
      </c>
      <c r="E317" s="138">
        <v>49.381654872112051</v>
      </c>
      <c r="G317" s="141">
        <f t="shared" si="25"/>
        <v>40.803941525071487</v>
      </c>
      <c r="H317" s="1">
        <v>20</v>
      </c>
    </row>
    <row r="318" spans="1:8" ht="18.75">
      <c r="A318" s="50">
        <v>36</v>
      </c>
      <c r="B318" s="138">
        <v>11.950166702270508</v>
      </c>
      <c r="C318" s="138">
        <v>24</v>
      </c>
      <c r="D318" s="138">
        <v>12.762851980925543</v>
      </c>
      <c r="E318" s="138">
        <v>48.713018683196054</v>
      </c>
      <c r="G318" s="141">
        <f t="shared" si="25"/>
        <v>42.57746321765088</v>
      </c>
      <c r="H318" s="1">
        <v>25</v>
      </c>
    </row>
    <row r="319" spans="1:8" ht="18.75">
      <c r="A319" s="50">
        <v>37</v>
      </c>
      <c r="B319" s="138">
        <v>19.319212913513184</v>
      </c>
      <c r="C319" s="138">
        <v>24</v>
      </c>
      <c r="D319" s="138">
        <v>4.9024388345697396</v>
      </c>
      <c r="E319" s="138">
        <v>48.22165174808292</v>
      </c>
      <c r="G319" s="141">
        <f t="shared" si="25"/>
        <v>44.350984910230274</v>
      </c>
      <c r="H319" s="1">
        <v>19</v>
      </c>
    </row>
    <row r="320" spans="1:8" ht="18.75">
      <c r="A320" s="50">
        <v>38</v>
      </c>
      <c r="B320" s="138">
        <v>9.5981292724609375</v>
      </c>
      <c r="C320" s="138">
        <v>24</v>
      </c>
      <c r="D320" s="138">
        <v>4.6569627121447912</v>
      </c>
      <c r="E320" s="138">
        <v>38.255091984605727</v>
      </c>
      <c r="G320" s="141">
        <f t="shared" si="25"/>
        <v>46.124506602809667</v>
      </c>
      <c r="H320" s="1">
        <v>18</v>
      </c>
    </row>
    <row r="321" spans="1:16" ht="18.75">
      <c r="A321" s="50">
        <v>39</v>
      </c>
      <c r="B321" s="138">
        <v>16.823735237121582</v>
      </c>
      <c r="C321" s="138">
        <v>24</v>
      </c>
      <c r="D321" s="138">
        <v>5.0097716118308107</v>
      </c>
      <c r="E321" s="138">
        <v>45.833506848952396</v>
      </c>
      <c r="G321" s="141">
        <f t="shared" si="25"/>
        <v>47.898028295389061</v>
      </c>
      <c r="H321" s="1">
        <v>17</v>
      </c>
    </row>
    <row r="322" spans="1:16" ht="18.75">
      <c r="A322" s="50">
        <v>40</v>
      </c>
      <c r="B322" s="138">
        <v>9.2829113006591797</v>
      </c>
      <c r="C322" s="138">
        <v>24</v>
      </c>
      <c r="D322" s="138">
        <v>3.5238275846484584</v>
      </c>
      <c r="E322" s="138">
        <v>36.806738885307638</v>
      </c>
      <c r="G322" s="141">
        <f t="shared" si="25"/>
        <v>49.671549987968454</v>
      </c>
      <c r="H322" s="1">
        <v>18</v>
      </c>
    </row>
    <row r="323" spans="1:16" ht="18.75">
      <c r="A323" s="50">
        <v>41</v>
      </c>
      <c r="B323" s="138">
        <v>19.386378288269043</v>
      </c>
      <c r="C323" s="138">
        <v>24</v>
      </c>
      <c r="D323" s="138">
        <v>4.7521400671964198</v>
      </c>
      <c r="E323" s="138">
        <v>48.138518355465465</v>
      </c>
      <c r="G323" s="141">
        <f t="shared" si="25"/>
        <v>51.445071680547848</v>
      </c>
      <c r="H323" s="1">
        <v>10</v>
      </c>
    </row>
    <row r="324" spans="1:16" ht="18.75">
      <c r="A324" s="50">
        <v>42</v>
      </c>
      <c r="B324" s="138">
        <v>7.3373985290527344</v>
      </c>
      <c r="C324" s="138">
        <v>24</v>
      </c>
      <c r="D324" s="138">
        <v>6.1752670693193839</v>
      </c>
      <c r="E324" s="138">
        <v>37.512665598372116</v>
      </c>
      <c r="G324" s="141">
        <f t="shared" si="25"/>
        <v>53.218593373127241</v>
      </c>
      <c r="H324" s="1">
        <v>2</v>
      </c>
      <c r="L324" s="82" t="s">
        <v>3</v>
      </c>
      <c r="M324" s="82" t="s">
        <v>129</v>
      </c>
      <c r="N324" s="82" t="s">
        <v>130</v>
      </c>
      <c r="O324" s="82" t="s">
        <v>131</v>
      </c>
      <c r="P324" s="82" t="s">
        <v>132</v>
      </c>
    </row>
    <row r="325" spans="1:16" ht="18.75">
      <c r="A325" s="50">
        <v>43</v>
      </c>
      <c r="B325" s="138">
        <v>5.9882211685180664</v>
      </c>
      <c r="C325" s="138">
        <v>24</v>
      </c>
      <c r="D325" s="138">
        <v>7.5064823764967628</v>
      </c>
      <c r="E325" s="138">
        <v>37.494703545014829</v>
      </c>
      <c r="G325" s="141">
        <f t="shared" si="25"/>
        <v>54.992115065706635</v>
      </c>
      <c r="H325" s="1">
        <v>2</v>
      </c>
      <c r="L325" s="50">
        <v>1</v>
      </c>
      <c r="M325" s="139">
        <v>6.8173167109489441</v>
      </c>
      <c r="N325" s="139">
        <v>7.442086935043335</v>
      </c>
      <c r="O325" s="139">
        <v>10.715913319185404</v>
      </c>
      <c r="P325" s="139">
        <v>24.975316965177683</v>
      </c>
    </row>
    <row r="326" spans="1:16" ht="18.75">
      <c r="A326" s="50">
        <v>44</v>
      </c>
      <c r="B326" s="138">
        <v>6.2441349029541016</v>
      </c>
      <c r="C326" s="138">
        <v>24</v>
      </c>
      <c r="D326" s="138">
        <v>6.6177192354702168</v>
      </c>
      <c r="E326" s="138">
        <v>36.86185413842432</v>
      </c>
      <c r="H326" s="1">
        <v>1</v>
      </c>
      <c r="L326" s="50">
        <v>2</v>
      </c>
      <c r="M326" s="139">
        <v>15.13907790184021</v>
      </c>
      <c r="N326" s="139">
        <v>18.787925839424133</v>
      </c>
      <c r="O326" s="139">
        <v>6.3649836625179947</v>
      </c>
      <c r="P326" s="139">
        <v>40.291987403782336</v>
      </c>
    </row>
    <row r="327" spans="1:16" ht="18.75">
      <c r="A327" s="50">
        <v>45</v>
      </c>
      <c r="B327" s="138">
        <v>4.0790929794311523</v>
      </c>
      <c r="C327" s="138">
        <v>24</v>
      </c>
      <c r="D327" s="138">
        <v>4.8787270998526697</v>
      </c>
      <c r="E327" s="138">
        <v>32.95782007928382</v>
      </c>
      <c r="L327" s="50">
        <v>3</v>
      </c>
      <c r="M327" s="139">
        <v>15.077929556369781</v>
      </c>
      <c r="N327" s="139">
        <v>6.3766670227050781</v>
      </c>
      <c r="O327" s="139">
        <v>8.7603096863101992</v>
      </c>
      <c r="P327" s="139">
        <v>30.214906265385061</v>
      </c>
    </row>
    <row r="328" spans="1:16" ht="18.75">
      <c r="A328" s="50">
        <v>46</v>
      </c>
      <c r="B328" s="138">
        <v>13.725654602050781</v>
      </c>
      <c r="C328" s="138">
        <v>24</v>
      </c>
      <c r="D328" s="138">
        <v>6.2306867642541208</v>
      </c>
      <c r="E328" s="138">
        <v>43.956341366304905</v>
      </c>
      <c r="L328" s="50">
        <v>4</v>
      </c>
      <c r="M328" s="139">
        <v>7.8486553430557251</v>
      </c>
      <c r="N328" s="139">
        <v>16.306399703025818</v>
      </c>
      <c r="O328" s="139">
        <v>9.9848488609336314</v>
      </c>
      <c r="P328" s="139">
        <v>34.139903907015174</v>
      </c>
    </row>
    <row r="329" spans="1:16" ht="18.75">
      <c r="A329" s="50">
        <v>47</v>
      </c>
      <c r="B329" s="138">
        <v>17.399594306945801</v>
      </c>
      <c r="C329" s="138">
        <v>24</v>
      </c>
      <c r="D329" s="138">
        <v>4.9032216018569414</v>
      </c>
      <c r="E329" s="138">
        <v>46.302815908802742</v>
      </c>
      <c r="L329" s="50">
        <v>5</v>
      </c>
      <c r="M329" s="139">
        <v>8.6127132773399353</v>
      </c>
      <c r="N329" s="139">
        <v>10.17581582069397</v>
      </c>
      <c r="O329" s="139">
        <v>11.084752903986111</v>
      </c>
      <c r="P329" s="139">
        <v>29.873282002020016</v>
      </c>
    </row>
    <row r="330" spans="1:16" ht="18.75">
      <c r="A330" s="50">
        <v>48</v>
      </c>
      <c r="B330" s="138">
        <v>9.4522457122802734</v>
      </c>
      <c r="C330" s="138">
        <v>24</v>
      </c>
      <c r="D330" s="138">
        <v>3.1910387026747502</v>
      </c>
      <c r="E330" s="138">
        <v>36.643284414955026</v>
      </c>
      <c r="L330" s="50">
        <v>6</v>
      </c>
      <c r="M330" s="139">
        <v>3.0353188514709473</v>
      </c>
      <c r="N330" s="139">
        <v>18.669872879981995</v>
      </c>
      <c r="O330" s="139">
        <v>10.989431192428446</v>
      </c>
      <c r="P330" s="139">
        <v>32.69462292388139</v>
      </c>
    </row>
    <row r="331" spans="1:16" ht="18.75">
      <c r="A331" s="50">
        <v>49</v>
      </c>
      <c r="B331" s="138">
        <v>9.2120542526245117</v>
      </c>
      <c r="C331" s="138">
        <v>24</v>
      </c>
      <c r="D331" s="138">
        <v>5.0937875112687738</v>
      </c>
      <c r="E331" s="138">
        <v>38.305841763893284</v>
      </c>
      <c r="L331" s="50">
        <v>7</v>
      </c>
      <c r="M331" s="139">
        <v>16.636915981769562</v>
      </c>
      <c r="N331" s="139">
        <v>11.592447757720947</v>
      </c>
      <c r="O331" s="139">
        <v>6.8381253132176187</v>
      </c>
      <c r="P331" s="139">
        <v>35.067489052708126</v>
      </c>
    </row>
    <row r="332" spans="1:16" ht="18.75">
      <c r="A332" s="50">
        <v>50</v>
      </c>
      <c r="B332" s="138">
        <v>4.7799873352050781</v>
      </c>
      <c r="C332" s="138">
        <v>24</v>
      </c>
      <c r="D332" s="138">
        <v>2.4349143366881236</v>
      </c>
      <c r="E332" s="138">
        <v>31.214901671893202</v>
      </c>
      <c r="L332" s="50">
        <v>8</v>
      </c>
      <c r="M332" s="139">
        <v>13.376047492027283</v>
      </c>
      <c r="N332" s="139">
        <v>10.561801791191101</v>
      </c>
      <c r="O332" s="139">
        <v>9.6048816568781152</v>
      </c>
      <c r="P332" s="139">
        <v>33.542730940096497</v>
      </c>
    </row>
    <row r="333" spans="1:16" ht="18.75">
      <c r="A333" s="50">
        <v>51</v>
      </c>
      <c r="B333" s="138">
        <v>6.3100519180297852</v>
      </c>
      <c r="C333" s="138">
        <v>24</v>
      </c>
      <c r="D333" s="138">
        <v>5.0176717352887383</v>
      </c>
      <c r="E333" s="138">
        <v>35.327723653318522</v>
      </c>
      <c r="L333" s="137" t="s">
        <v>313</v>
      </c>
      <c r="M333" s="137" t="s">
        <v>313</v>
      </c>
      <c r="N333" s="137" t="s">
        <v>313</v>
      </c>
      <c r="O333" s="137" t="s">
        <v>313</v>
      </c>
      <c r="P333" s="137" t="s">
        <v>313</v>
      </c>
    </row>
    <row r="334" spans="1:16" ht="18.75">
      <c r="A334" s="50">
        <v>52</v>
      </c>
      <c r="B334" s="138">
        <v>17.910173416137695</v>
      </c>
      <c r="C334" s="138">
        <v>24</v>
      </c>
      <c r="D334" s="138">
        <v>13.081941649568972</v>
      </c>
      <c r="E334" s="138">
        <v>54.99211506570667</v>
      </c>
      <c r="L334" s="140">
        <v>193</v>
      </c>
      <c r="M334" s="139">
        <v>12.822737395763397</v>
      </c>
      <c r="N334" s="139">
        <v>29.672120809555054</v>
      </c>
      <c r="O334" s="139">
        <v>11.11958589535829</v>
      </c>
      <c r="P334" s="139">
        <v>53.614444100676742</v>
      </c>
    </row>
    <row r="335" spans="1:16" ht="18.75">
      <c r="A335" s="50">
        <v>53</v>
      </c>
      <c r="B335" s="138">
        <v>12.240340232849121</v>
      </c>
      <c r="C335" s="138">
        <v>24</v>
      </c>
      <c r="D335" s="138">
        <v>6.3829920472007178</v>
      </c>
      <c r="E335" s="138">
        <v>42.623332280049837</v>
      </c>
      <c r="L335" s="140">
        <v>194</v>
      </c>
      <c r="M335" s="139">
        <v>5.2038857936859131</v>
      </c>
      <c r="N335" s="139">
        <v>29.784439206123352</v>
      </c>
      <c r="O335" s="139">
        <v>9.929942685155833</v>
      </c>
      <c r="P335" s="139">
        <v>44.918267684965102</v>
      </c>
    </row>
    <row r="336" spans="1:16" ht="18.75">
      <c r="A336" s="50">
        <v>54</v>
      </c>
      <c r="B336" s="138">
        <v>13.456939697265625</v>
      </c>
      <c r="C336" s="138">
        <v>24</v>
      </c>
      <c r="D336" s="138">
        <v>3.8101497366911654</v>
      </c>
      <c r="E336" s="138">
        <v>41.267089433956791</v>
      </c>
      <c r="L336" s="140">
        <v>195</v>
      </c>
      <c r="M336" s="139">
        <v>5.1427374482154846</v>
      </c>
      <c r="N336" s="139">
        <v>17.373180389404297</v>
      </c>
      <c r="O336" s="139">
        <v>11.048820864208578</v>
      </c>
      <c r="P336" s="139">
        <v>33.564738701828361</v>
      </c>
    </row>
    <row r="337" spans="1:16" ht="18.75">
      <c r="A337" s="50">
        <v>55</v>
      </c>
      <c r="B337" s="138">
        <v>6.4122209548950195</v>
      </c>
      <c r="C337" s="138">
        <v>24</v>
      </c>
      <c r="D337" s="138">
        <v>4.8810576008836861</v>
      </c>
      <c r="E337" s="138">
        <v>35.293278555778706</v>
      </c>
      <c r="L337" s="140">
        <v>196</v>
      </c>
      <c r="M337" s="139">
        <v>15.112681984901428</v>
      </c>
      <c r="N337" s="139">
        <v>26.248225569725037</v>
      </c>
      <c r="O337" s="139">
        <v>12.25682547436176</v>
      </c>
      <c r="P337" s="139">
        <v>53.617733028988226</v>
      </c>
    </row>
    <row r="338" spans="1:16" ht="18.75">
      <c r="A338" s="50">
        <v>56</v>
      </c>
      <c r="B338" s="138">
        <v>14.058347702026367</v>
      </c>
      <c r="C338" s="138">
        <v>24</v>
      </c>
      <c r="D338" s="138">
        <v>2.9205797994889027</v>
      </c>
      <c r="E338" s="138">
        <v>40.978927501515273</v>
      </c>
      <c r="L338" s="140">
        <v>197</v>
      </c>
      <c r="M338" s="139">
        <v>16.936127126216888</v>
      </c>
      <c r="N338" s="139">
        <v>8.8841211795806885</v>
      </c>
      <c r="O338" s="139">
        <v>8.0727427524986766</v>
      </c>
      <c r="P338" s="139">
        <v>33.892991058296253</v>
      </c>
    </row>
    <row r="339" spans="1:16" ht="18.75">
      <c r="A339" s="50">
        <v>57</v>
      </c>
      <c r="B339" s="138">
        <v>11.12293529510498</v>
      </c>
      <c r="C339" s="138">
        <v>24</v>
      </c>
      <c r="D339" s="138">
        <v>3.7426609054523312</v>
      </c>
      <c r="E339" s="138">
        <v>38.865596200557313</v>
      </c>
      <c r="L339" s="140">
        <v>198</v>
      </c>
      <c r="M339" s="139">
        <v>10.29934549331665</v>
      </c>
      <c r="N339" s="139">
        <v>28.611698746681213</v>
      </c>
      <c r="O339" s="139">
        <v>7.2242421156014709</v>
      </c>
      <c r="P339" s="139">
        <v>46.135286355599334</v>
      </c>
    </row>
    <row r="340" spans="1:16" ht="18.75">
      <c r="A340" s="50">
        <v>58</v>
      </c>
      <c r="B340" s="138">
        <v>11.008708953857422</v>
      </c>
      <c r="C340" s="138">
        <v>24</v>
      </c>
      <c r="D340" s="138">
        <v>5.1042482780370513</v>
      </c>
      <c r="E340" s="138">
        <v>40.11295723189447</v>
      </c>
      <c r="L340" s="140">
        <v>199</v>
      </c>
      <c r="M340" s="139">
        <v>19.186877071857452</v>
      </c>
      <c r="N340" s="139">
        <v>10.397341251373291</v>
      </c>
      <c r="O340" s="139">
        <v>10.081324546520507</v>
      </c>
      <c r="P340" s="139">
        <v>39.665542869751249</v>
      </c>
    </row>
    <row r="341" spans="1:16" ht="18.75">
      <c r="A341" s="50">
        <v>59</v>
      </c>
      <c r="B341" s="138">
        <v>17.010544776916504</v>
      </c>
      <c r="C341" s="138">
        <v>24</v>
      </c>
      <c r="D341" s="138">
        <v>8.0947445995416381</v>
      </c>
      <c r="E341" s="138">
        <v>49.105289376458146</v>
      </c>
      <c r="L341" s="140">
        <v>200</v>
      </c>
      <c r="M341" s="139">
        <v>3.4408553838729858</v>
      </c>
      <c r="N341" s="139">
        <v>21.55831515789032</v>
      </c>
      <c r="O341" s="139">
        <v>10.41339186441007</v>
      </c>
      <c r="P341" s="139">
        <v>35.412562406173379</v>
      </c>
    </row>
    <row r="342" spans="1:16" ht="18.75">
      <c r="A342" s="50">
        <v>60</v>
      </c>
      <c r="B342" s="138">
        <v>4.2275791168212891</v>
      </c>
      <c r="C342" s="138">
        <v>24</v>
      </c>
      <c r="D342" s="138">
        <v>9.1890505526654778</v>
      </c>
      <c r="E342" s="138">
        <v>37.416629669486767</v>
      </c>
    </row>
    <row r="343" spans="1:16" ht="18.75">
      <c r="A343" s="50">
        <v>61</v>
      </c>
      <c r="B343" s="138">
        <v>16.43991756439209</v>
      </c>
      <c r="C343" s="138">
        <v>24</v>
      </c>
      <c r="D343" s="138">
        <v>4.0223315261253081</v>
      </c>
      <c r="E343" s="138">
        <v>44.462249090517396</v>
      </c>
    </row>
    <row r="344" spans="1:16" ht="18.75">
      <c r="A344" s="50">
        <v>62</v>
      </c>
      <c r="B344" s="138">
        <v>13.000724792480469</v>
      </c>
      <c r="C344" s="138">
        <v>24</v>
      </c>
      <c r="D344" s="138">
        <v>9.6971018610676225</v>
      </c>
      <c r="E344" s="138">
        <v>46.697826653548091</v>
      </c>
    </row>
    <row r="345" spans="1:16" ht="18.75">
      <c r="A345" s="50">
        <v>63</v>
      </c>
      <c r="B345" s="138">
        <v>11.612347602844238</v>
      </c>
      <c r="C345" s="138">
        <v>24</v>
      </c>
      <c r="D345" s="138">
        <v>4.9426600907396558</v>
      </c>
      <c r="E345" s="138">
        <v>40.555007693583896</v>
      </c>
    </row>
    <row r="346" spans="1:16" ht="18.75">
      <c r="A346" s="50">
        <v>64</v>
      </c>
      <c r="B346" s="138">
        <v>6.6261196136474609</v>
      </c>
      <c r="C346" s="138">
        <v>24</v>
      </c>
      <c r="D346" s="138">
        <v>4.5542202316521845</v>
      </c>
      <c r="E346" s="138">
        <v>35.180339845299642</v>
      </c>
    </row>
    <row r="347" spans="1:16" ht="18.75">
      <c r="A347" s="50">
        <v>65</v>
      </c>
      <c r="B347" s="138">
        <v>5.3853788375854492</v>
      </c>
      <c r="C347" s="138">
        <v>24</v>
      </c>
      <c r="D347" s="138">
        <v>6.0832450980368691</v>
      </c>
      <c r="E347" s="138">
        <v>35.468623935622318</v>
      </c>
    </row>
    <row r="348" spans="1:16" ht="18.75">
      <c r="A348" s="50">
        <v>66</v>
      </c>
      <c r="B348" s="138">
        <v>15.618289947509766</v>
      </c>
      <c r="C348" s="138">
        <v>24</v>
      </c>
      <c r="D348" s="138">
        <v>4.8998418753601936</v>
      </c>
      <c r="E348" s="138">
        <v>44.518131822869961</v>
      </c>
    </row>
    <row r="349" spans="1:16" ht="18.75">
      <c r="A349" s="50">
        <v>67</v>
      </c>
      <c r="B349" s="138">
        <v>19.921975135803223</v>
      </c>
      <c r="C349" s="138">
        <v>24</v>
      </c>
      <c r="D349" s="138">
        <v>9.7783065750236169</v>
      </c>
      <c r="E349" s="138">
        <v>53.700281710826843</v>
      </c>
    </row>
    <row r="350" spans="1:16" ht="18.75">
      <c r="A350" s="50">
        <v>68</v>
      </c>
      <c r="B350" s="138">
        <v>14.709047317504883</v>
      </c>
      <c r="C350" s="138">
        <v>24</v>
      </c>
      <c r="D350" s="138">
        <v>5.3634884849231561</v>
      </c>
      <c r="E350" s="138">
        <v>44.072535802428035</v>
      </c>
    </row>
    <row r="351" spans="1:16" ht="18.75">
      <c r="A351" s="50">
        <v>69</v>
      </c>
      <c r="B351" s="138">
        <v>16.202727317810059</v>
      </c>
      <c r="C351" s="138">
        <v>24</v>
      </c>
      <c r="D351" s="138">
        <v>3.5639579974816651</v>
      </c>
      <c r="E351" s="138">
        <v>43.766685315291724</v>
      </c>
    </row>
    <row r="352" spans="1:16" ht="18.75">
      <c r="A352" s="50">
        <v>70</v>
      </c>
      <c r="B352" s="138">
        <v>12.357009887695313</v>
      </c>
      <c r="C352" s="138">
        <v>24</v>
      </c>
      <c r="D352" s="138">
        <v>5.9454087153056907</v>
      </c>
      <c r="E352" s="138">
        <v>42.302418603001001</v>
      </c>
    </row>
    <row r="353" spans="1:5" ht="18.75">
      <c r="A353" s="50">
        <v>71</v>
      </c>
      <c r="B353" s="138">
        <v>8.460911750793457</v>
      </c>
      <c r="C353" s="138">
        <v>24</v>
      </c>
      <c r="D353" s="138">
        <v>9.6673163861344324</v>
      </c>
      <c r="E353" s="138">
        <v>42.128228136927888</v>
      </c>
    </row>
    <row r="354" spans="1:5" ht="18.75">
      <c r="A354" s="50">
        <v>72</v>
      </c>
      <c r="B354" s="138">
        <v>12.041791915893555</v>
      </c>
      <c r="C354" s="138">
        <v>24</v>
      </c>
      <c r="D354" s="138">
        <v>4.7074361587102445</v>
      </c>
      <c r="E354" s="138">
        <v>40.749228074603799</v>
      </c>
    </row>
    <row r="355" spans="1:5" ht="18.75">
      <c r="A355" s="50">
        <v>73</v>
      </c>
      <c r="B355" s="138">
        <v>12.020625114440918</v>
      </c>
      <c r="C355" s="138">
        <v>24</v>
      </c>
      <c r="D355" s="138">
        <v>10.079584476856137</v>
      </c>
      <c r="E355" s="138">
        <v>46.100209591297059</v>
      </c>
    </row>
    <row r="356" spans="1:5" ht="18.75">
      <c r="A356" s="50">
        <v>74</v>
      </c>
      <c r="B356" s="138">
        <v>15.307216644287109</v>
      </c>
      <c r="C356" s="138">
        <v>24</v>
      </c>
      <c r="D356" s="138">
        <v>2.0288333319544476</v>
      </c>
      <c r="E356" s="138">
        <v>41.336049976241554</v>
      </c>
    </row>
    <row r="357" spans="1:5" ht="18.75">
      <c r="A357" s="50">
        <v>75</v>
      </c>
      <c r="B357" s="138">
        <v>16.246735572814941</v>
      </c>
      <c r="C357" s="138">
        <v>24</v>
      </c>
      <c r="D357" s="138">
        <v>4.5758108257614527</v>
      </c>
      <c r="E357" s="138">
        <v>44.822546398576392</v>
      </c>
    </row>
    <row r="358" spans="1:5" ht="18.75">
      <c r="A358" s="50">
        <v>76</v>
      </c>
      <c r="B358" s="138">
        <v>6.3780155181884766</v>
      </c>
      <c r="C358" s="138">
        <v>24</v>
      </c>
      <c r="D358" s="138">
        <v>6.6917656518440012</v>
      </c>
      <c r="E358" s="138">
        <v>37.069781170032478</v>
      </c>
    </row>
    <row r="359" spans="1:5" ht="18.75">
      <c r="A359" s="50">
        <v>77</v>
      </c>
      <c r="B359" s="138">
        <v>6.3610448837280273</v>
      </c>
      <c r="C359" s="138">
        <v>24</v>
      </c>
      <c r="D359" s="138">
        <v>4.0409810137335516</v>
      </c>
      <c r="E359" s="138">
        <v>34.402025897461577</v>
      </c>
    </row>
    <row r="360" spans="1:5" ht="18.75">
      <c r="A360" s="50">
        <v>78</v>
      </c>
      <c r="B360" s="138">
        <v>13.859535217285156</v>
      </c>
      <c r="C360" s="138">
        <v>24</v>
      </c>
      <c r="D360" s="138">
        <v>6.3010099262074108</v>
      </c>
      <c r="E360" s="138">
        <v>44.16054514349257</v>
      </c>
    </row>
    <row r="361" spans="1:5" ht="18.75">
      <c r="A361" s="50">
        <v>79</v>
      </c>
      <c r="B361" s="138">
        <v>11.658108711242676</v>
      </c>
      <c r="C361" s="138">
        <v>24</v>
      </c>
      <c r="D361" s="138">
        <v>1.4239288772860121</v>
      </c>
      <c r="E361" s="138">
        <v>37.082037588528685</v>
      </c>
    </row>
    <row r="362" spans="1:5" ht="18.75">
      <c r="A362" s="50">
        <v>80</v>
      </c>
      <c r="B362" s="138">
        <v>13.647893905639648</v>
      </c>
      <c r="C362" s="138">
        <v>24</v>
      </c>
      <c r="D362" s="138">
        <v>3.1610074840806179</v>
      </c>
      <c r="E362" s="138">
        <v>40.808901389720269</v>
      </c>
    </row>
    <row r="363" spans="1:5" ht="18.75">
      <c r="A363" s="50">
        <v>81</v>
      </c>
      <c r="B363" s="138">
        <v>11.119006156921387</v>
      </c>
      <c r="C363" s="138">
        <v>24</v>
      </c>
      <c r="D363" s="138">
        <v>6.0108425555619469</v>
      </c>
      <c r="E363" s="138">
        <v>41.129848712483337</v>
      </c>
    </row>
    <row r="364" spans="1:5" ht="18.75">
      <c r="A364" s="50">
        <v>82</v>
      </c>
      <c r="B364" s="138">
        <v>4.5388679504394531</v>
      </c>
      <c r="C364" s="138">
        <v>24</v>
      </c>
      <c r="D364" s="138">
        <v>2.2129512163590532</v>
      </c>
      <c r="E364" s="138">
        <v>30.751819166798505</v>
      </c>
    </row>
    <row r="365" spans="1:5" ht="18.75">
      <c r="A365" s="50">
        <v>83</v>
      </c>
      <c r="B365" s="138">
        <v>10.94722843170166</v>
      </c>
      <c r="C365" s="138">
        <v>24</v>
      </c>
      <c r="D365" s="138">
        <v>7.4421678977388543</v>
      </c>
      <c r="E365" s="138">
        <v>42.389396329440515</v>
      </c>
    </row>
    <row r="366" spans="1:5" ht="18.75">
      <c r="A366" s="50">
        <v>84</v>
      </c>
      <c r="B366" s="138">
        <v>16.67198371887207</v>
      </c>
      <c r="C366" s="138">
        <v>24</v>
      </c>
      <c r="D366" s="138">
        <v>10.698012352373294</v>
      </c>
      <c r="E366" s="138">
        <v>51.369996071245367</v>
      </c>
    </row>
    <row r="367" spans="1:5" ht="18.75">
      <c r="A367" s="50">
        <v>85</v>
      </c>
      <c r="B367" s="138">
        <v>5.1267843246459961</v>
      </c>
      <c r="C367" s="138">
        <v>24</v>
      </c>
      <c r="D367" s="138">
        <v>3.0627807512803269</v>
      </c>
      <c r="E367" s="138">
        <v>32.189565075926325</v>
      </c>
    </row>
    <row r="368" spans="1:5" ht="18.75">
      <c r="A368" s="50">
        <v>86</v>
      </c>
      <c r="B368" s="138">
        <v>13.4033203125</v>
      </c>
      <c r="C368" s="138">
        <v>24</v>
      </c>
      <c r="D368" s="138">
        <v>3.7867982152031057</v>
      </c>
      <c r="E368" s="138">
        <v>41.190118527703106</v>
      </c>
    </row>
    <row r="369" spans="1:5" ht="18.75">
      <c r="A369" s="50">
        <v>87</v>
      </c>
      <c r="B369" s="138">
        <v>16.670735359191895</v>
      </c>
      <c r="C369" s="138">
        <v>24</v>
      </c>
      <c r="D369" s="138">
        <v>1.2420655220250865</v>
      </c>
      <c r="E369" s="138">
        <v>41.912800881216981</v>
      </c>
    </row>
    <row r="370" spans="1:5" ht="18.75">
      <c r="A370" s="50">
        <v>88</v>
      </c>
      <c r="B370" s="138">
        <v>6.2156658172607422</v>
      </c>
      <c r="C370" s="138">
        <v>24</v>
      </c>
      <c r="D370" s="138">
        <v>6.8287819891105954</v>
      </c>
      <c r="E370" s="138">
        <v>37.044447806371338</v>
      </c>
    </row>
    <row r="371" spans="1:5" ht="18.75">
      <c r="A371" s="50">
        <v>89</v>
      </c>
      <c r="B371" s="138">
        <v>5.3814496994018555</v>
      </c>
      <c r="C371" s="138">
        <v>24</v>
      </c>
      <c r="D371" s="138">
        <v>9.355044924067343</v>
      </c>
      <c r="E371" s="138">
        <v>38.736494623469198</v>
      </c>
    </row>
    <row r="372" spans="1:5" ht="18.75">
      <c r="A372" s="50">
        <v>90</v>
      </c>
      <c r="B372" s="138">
        <v>10.145519256591797</v>
      </c>
      <c r="C372" s="138">
        <v>24</v>
      </c>
      <c r="D372" s="138">
        <v>4.7184152759838494</v>
      </c>
      <c r="E372" s="138">
        <v>38.863934532575648</v>
      </c>
    </row>
    <row r="373" spans="1:5" ht="18.75">
      <c r="A373" s="50">
        <v>91</v>
      </c>
      <c r="B373" s="138">
        <v>10.271988868713379</v>
      </c>
      <c r="C373" s="138">
        <v>24</v>
      </c>
      <c r="D373" s="138">
        <v>4.5330676510924075</v>
      </c>
      <c r="E373" s="138">
        <v>38.805056519805788</v>
      </c>
    </row>
    <row r="374" spans="1:5" ht="18.75">
      <c r="A374" s="50">
        <v>92</v>
      </c>
      <c r="B374" s="138">
        <v>4.1739597320556641</v>
      </c>
      <c r="C374" s="138">
        <v>24</v>
      </c>
      <c r="D374" s="138">
        <v>9.1439839285656141</v>
      </c>
      <c r="E374" s="138">
        <v>37.317943660621282</v>
      </c>
    </row>
    <row r="375" spans="1:5" ht="18.75">
      <c r="A375" s="50">
        <v>93</v>
      </c>
      <c r="B375" s="138">
        <v>6.0741643905639648</v>
      </c>
      <c r="C375" s="138">
        <v>24</v>
      </c>
      <c r="D375" s="138">
        <v>9.6124820638952588</v>
      </c>
      <c r="E375" s="138">
        <v>39.686646454459222</v>
      </c>
    </row>
    <row r="376" spans="1:5" ht="18.75">
      <c r="A376" s="50">
        <v>94</v>
      </c>
      <c r="B376" s="138">
        <v>12.759605407714844</v>
      </c>
      <c r="C376" s="138">
        <v>24</v>
      </c>
      <c r="D376" s="138">
        <v>9.4751765343553558</v>
      </c>
      <c r="E376" s="138">
        <v>46.2347819420702</v>
      </c>
    </row>
    <row r="377" spans="1:5" ht="18.75">
      <c r="A377" s="50">
        <v>95</v>
      </c>
      <c r="B377" s="138">
        <v>13.519299507141113</v>
      </c>
      <c r="C377" s="138">
        <v>24</v>
      </c>
      <c r="D377" s="138">
        <v>5.8427074338682647</v>
      </c>
      <c r="E377" s="138">
        <v>43.362006941009376</v>
      </c>
    </row>
    <row r="378" spans="1:5" ht="18.75">
      <c r="A378" s="50">
        <v>96</v>
      </c>
      <c r="B378" s="138">
        <v>10.634267807006836</v>
      </c>
      <c r="C378" s="138">
        <v>24</v>
      </c>
      <c r="D378" s="138">
        <v>6.4729453727846522</v>
      </c>
      <c r="E378" s="138">
        <v>41.107213179791486</v>
      </c>
    </row>
    <row r="379" spans="1:5" ht="18.75">
      <c r="A379" s="50">
        <v>97</v>
      </c>
      <c r="B379" s="138">
        <v>11.019625663757324</v>
      </c>
      <c r="C379" s="138">
        <v>24</v>
      </c>
      <c r="D379" s="138">
        <v>3.2996877847104491</v>
      </c>
      <c r="E379" s="138">
        <v>38.319313448467774</v>
      </c>
    </row>
    <row r="380" spans="1:5" ht="18.75">
      <c r="A380" s="50">
        <v>98</v>
      </c>
      <c r="B380" s="138">
        <v>19.626438140869141</v>
      </c>
      <c r="C380" s="138">
        <v>24</v>
      </c>
      <c r="D380" s="138">
        <v>4.7928303537586228</v>
      </c>
      <c r="E380" s="138">
        <v>48.419268494627765</v>
      </c>
    </row>
    <row r="381" spans="1:5" ht="18.75">
      <c r="A381" s="50">
        <v>99</v>
      </c>
      <c r="B381" s="138">
        <v>13.183419227600098</v>
      </c>
      <c r="C381" s="138">
        <v>24</v>
      </c>
      <c r="D381" s="138">
        <v>5.4809940645261186</v>
      </c>
      <c r="E381" s="138">
        <v>42.664413292126213</v>
      </c>
    </row>
    <row r="382" spans="1:5" ht="18.75">
      <c r="A382" s="50">
        <v>100</v>
      </c>
      <c r="B382" s="138">
        <v>13.845857620239258</v>
      </c>
      <c r="C382" s="138">
        <v>24</v>
      </c>
      <c r="D382" s="138">
        <v>4.9665760953922824</v>
      </c>
      <c r="E382" s="138">
        <v>42.812433715631542</v>
      </c>
    </row>
    <row r="383" spans="1:5" ht="18.75">
      <c r="A383" s="50">
        <v>101</v>
      </c>
      <c r="B383" s="138">
        <v>6.2119741439819336</v>
      </c>
      <c r="C383" s="138">
        <v>24</v>
      </c>
      <c r="D383" s="138">
        <v>6.301822672788953</v>
      </c>
      <c r="E383" s="138">
        <v>36.513796816770885</v>
      </c>
    </row>
    <row r="384" spans="1:5" ht="18.75">
      <c r="A384" s="50">
        <v>102</v>
      </c>
      <c r="B384" s="138">
        <v>4.5143280029296875</v>
      </c>
      <c r="C384" s="138">
        <v>24</v>
      </c>
      <c r="D384" s="138">
        <v>1.6484833666654342</v>
      </c>
      <c r="E384" s="138">
        <v>30.162811369595122</v>
      </c>
    </row>
    <row r="385" spans="1:5" ht="18.75">
      <c r="A385" s="50">
        <v>103</v>
      </c>
      <c r="B385" s="138">
        <v>18.719426155090332</v>
      </c>
      <c r="C385" s="138">
        <v>24</v>
      </c>
      <c r="D385" s="138">
        <v>5.9116307105234682</v>
      </c>
      <c r="E385" s="138">
        <v>48.6310568656138</v>
      </c>
    </row>
    <row r="386" spans="1:5" ht="18.75">
      <c r="A386" s="50">
        <v>104</v>
      </c>
      <c r="B386" s="138">
        <v>11.17860221862793</v>
      </c>
      <c r="C386" s="138">
        <v>24</v>
      </c>
      <c r="D386" s="138">
        <v>4.3374351730646072</v>
      </c>
      <c r="E386" s="138">
        <v>39.516037391692535</v>
      </c>
    </row>
    <row r="387" spans="1:5" ht="18.75">
      <c r="A387" s="50">
        <v>105</v>
      </c>
      <c r="B387" s="138">
        <v>5.094569206237793</v>
      </c>
      <c r="C387" s="138">
        <v>24</v>
      </c>
      <c r="D387" s="138">
        <v>5.5357302660975094</v>
      </c>
      <c r="E387" s="138">
        <v>34.630299472335302</v>
      </c>
    </row>
    <row r="388" spans="1:5" ht="18.75">
      <c r="A388" s="50">
        <v>106</v>
      </c>
      <c r="B388" s="138">
        <v>17.069026947021484</v>
      </c>
      <c r="C388" s="138">
        <v>24</v>
      </c>
      <c r="D388" s="138">
        <v>3.3136358049303114</v>
      </c>
      <c r="E388" s="138">
        <v>44.382662751951798</v>
      </c>
    </row>
    <row r="389" spans="1:5" ht="18.75">
      <c r="A389" s="50">
        <v>107</v>
      </c>
      <c r="B389" s="138">
        <v>8.8809823989868164</v>
      </c>
      <c r="C389" s="138">
        <v>24</v>
      </c>
      <c r="D389" s="138">
        <v>9.6800363277929584</v>
      </c>
      <c r="E389" s="138">
        <v>42.561018726779778</v>
      </c>
    </row>
    <row r="390" spans="1:5" ht="18.75">
      <c r="A390" s="50">
        <v>108</v>
      </c>
      <c r="B390" s="138">
        <v>9.1368961334228516</v>
      </c>
      <c r="C390" s="138">
        <v>24</v>
      </c>
      <c r="D390" s="138">
        <v>8.4327399657652204</v>
      </c>
      <c r="E390" s="138">
        <v>41.569636099188074</v>
      </c>
    </row>
    <row r="391" spans="1:5" ht="18.75">
      <c r="A391" s="50">
        <v>109</v>
      </c>
      <c r="B391" s="138">
        <v>13.998221397399902</v>
      </c>
      <c r="C391" s="138">
        <v>24</v>
      </c>
      <c r="D391" s="138">
        <v>12.386091414309348</v>
      </c>
      <c r="E391" s="138">
        <v>50.38431281170925</v>
      </c>
    </row>
    <row r="392" spans="1:5" ht="18.75">
      <c r="A392" s="50">
        <v>110</v>
      </c>
      <c r="B392" s="138">
        <v>19.870613098144531</v>
      </c>
      <c r="C392" s="138">
        <v>24</v>
      </c>
      <c r="D392" s="138">
        <v>7.2947975834699808</v>
      </c>
      <c r="E392" s="138">
        <v>51.16541068161451</v>
      </c>
    </row>
    <row r="393" spans="1:5" ht="18.75">
      <c r="A393" s="50">
        <v>111</v>
      </c>
      <c r="B393" s="138">
        <v>7.7320528030395508</v>
      </c>
      <c r="C393" s="138">
        <v>24</v>
      </c>
      <c r="D393" s="138">
        <v>5.8867114548768775</v>
      </c>
      <c r="E393" s="138">
        <v>37.618764257916425</v>
      </c>
    </row>
    <row r="394" spans="1:5" ht="18.75">
      <c r="A394" s="50">
        <v>112</v>
      </c>
      <c r="B394" s="138">
        <v>15.784704208374023</v>
      </c>
      <c r="C394" s="138">
        <v>24</v>
      </c>
      <c r="D394" s="138">
        <v>4.1474924442501244</v>
      </c>
      <c r="E394" s="138">
        <v>43.93219665262415</v>
      </c>
    </row>
    <row r="395" spans="1:5" ht="18.75">
      <c r="A395" s="50">
        <v>113</v>
      </c>
      <c r="B395" s="138">
        <v>7.3804502487182617</v>
      </c>
      <c r="C395" s="138">
        <v>24</v>
      </c>
      <c r="D395" s="138">
        <v>4.2942077383569384</v>
      </c>
      <c r="E395" s="138">
        <v>35.6746579870752</v>
      </c>
    </row>
    <row r="396" spans="1:5" ht="18.75">
      <c r="A396" s="50">
        <v>114</v>
      </c>
      <c r="B396" s="138">
        <v>7.6727485656738281</v>
      </c>
      <c r="C396" s="138">
        <v>24</v>
      </c>
      <c r="D396" s="138">
        <v>4.0183643045341668</v>
      </c>
      <c r="E396" s="138">
        <v>35.691112870207995</v>
      </c>
    </row>
    <row r="397" spans="1:5" ht="18.75">
      <c r="A397" s="50">
        <v>115</v>
      </c>
      <c r="B397" s="138">
        <v>8.2057428359985352</v>
      </c>
      <c r="C397" s="138">
        <v>24</v>
      </c>
      <c r="D397" s="138">
        <v>5.9204126128536281</v>
      </c>
      <c r="E397" s="138">
        <v>38.12615544885216</v>
      </c>
    </row>
    <row r="398" spans="1:5" ht="18.75">
      <c r="A398" s="50">
        <v>116</v>
      </c>
      <c r="B398" s="138">
        <v>16.078569412231445</v>
      </c>
      <c r="C398" s="138">
        <v>24</v>
      </c>
      <c r="D398" s="138">
        <v>6.9112827155542416</v>
      </c>
      <c r="E398" s="138">
        <v>46.989852127785689</v>
      </c>
    </row>
    <row r="399" spans="1:5" ht="18.75">
      <c r="A399" s="50">
        <v>117</v>
      </c>
      <c r="B399" s="138">
        <v>18.197798728942871</v>
      </c>
      <c r="C399" s="138">
        <v>24</v>
      </c>
      <c r="D399" s="138">
        <v>7.3562240446782514</v>
      </c>
      <c r="E399" s="138">
        <v>49.554022773621121</v>
      </c>
    </row>
    <row r="400" spans="1:5" ht="18.75">
      <c r="A400" s="50">
        <v>118</v>
      </c>
      <c r="B400" s="138">
        <v>15.165130615234375</v>
      </c>
      <c r="C400" s="138">
        <v>24</v>
      </c>
      <c r="D400" s="138">
        <v>4.5238293432375425</v>
      </c>
      <c r="E400" s="138">
        <v>43.688959958471919</v>
      </c>
    </row>
    <row r="401" spans="1:5" ht="18.75">
      <c r="A401" s="50">
        <v>119</v>
      </c>
      <c r="B401" s="138">
        <v>12.55717945098877</v>
      </c>
      <c r="C401" s="138">
        <v>24</v>
      </c>
      <c r="D401" s="138">
        <v>5.7688019237838102</v>
      </c>
      <c r="E401" s="138">
        <v>42.325981374772581</v>
      </c>
    </row>
    <row r="402" spans="1:5" ht="18.75">
      <c r="A402" s="50">
        <v>120</v>
      </c>
      <c r="B402" s="138">
        <v>7.9774761199951172</v>
      </c>
      <c r="C402" s="138">
        <v>24</v>
      </c>
      <c r="D402" s="138">
        <v>7.9080660665115721</v>
      </c>
      <c r="E402" s="138">
        <v>39.88554218650669</v>
      </c>
    </row>
    <row r="403" spans="1:5" ht="18.75">
      <c r="A403" s="50">
        <v>121</v>
      </c>
      <c r="B403" s="138">
        <v>13.01862621307373</v>
      </c>
      <c r="C403" s="138">
        <v>24</v>
      </c>
      <c r="D403" s="138">
        <v>6.5839195384905009</v>
      </c>
      <c r="E403" s="138">
        <v>43.602545751564229</v>
      </c>
    </row>
    <row r="404" spans="1:5" ht="18.75">
      <c r="A404" s="50">
        <v>122</v>
      </c>
      <c r="B404" s="138">
        <v>11.907329559326172</v>
      </c>
      <c r="C404" s="138">
        <v>24</v>
      </c>
      <c r="D404" s="138">
        <v>5.5245586380783003</v>
      </c>
      <c r="E404" s="138">
        <v>41.431888197404476</v>
      </c>
    </row>
    <row r="405" spans="1:5" ht="18.75">
      <c r="A405" s="50">
        <v>123</v>
      </c>
      <c r="B405" s="138">
        <v>11.117173194885254</v>
      </c>
      <c r="C405" s="138">
        <v>24</v>
      </c>
      <c r="D405" s="138">
        <v>7.0551899683014421</v>
      </c>
      <c r="E405" s="138">
        <v>42.172363163186695</v>
      </c>
    </row>
    <row r="406" spans="1:5" ht="18.75">
      <c r="A406" s="50">
        <v>124</v>
      </c>
      <c r="B406" s="138">
        <v>10.560037612915039</v>
      </c>
      <c r="C406" s="138">
        <v>24</v>
      </c>
      <c r="D406" s="138">
        <v>11.50614587910354</v>
      </c>
      <c r="E406" s="138">
        <v>46.066183492018581</v>
      </c>
    </row>
    <row r="407" spans="1:5" ht="18.75">
      <c r="A407" s="50">
        <v>125</v>
      </c>
      <c r="B407" s="138">
        <v>18.33560848236084</v>
      </c>
      <c r="C407" s="138">
        <v>24</v>
      </c>
      <c r="D407" s="138">
        <v>6.9554219151328018</v>
      </c>
      <c r="E407" s="138">
        <v>49.291030397493643</v>
      </c>
    </row>
    <row r="408" spans="1:5" ht="18.75">
      <c r="A408" s="50">
        <v>126</v>
      </c>
      <c r="B408" s="138">
        <v>14.896415710449219</v>
      </c>
      <c r="C408" s="138">
        <v>24</v>
      </c>
      <c r="D408" s="138">
        <v>12.235788083723609</v>
      </c>
      <c r="E408" s="138">
        <v>51.132203794172824</v>
      </c>
    </row>
    <row r="409" spans="1:5" ht="18.75">
      <c r="A409" s="50">
        <v>127</v>
      </c>
      <c r="B409" s="138">
        <v>9.7807435989379883</v>
      </c>
      <c r="C409" s="138">
        <v>24</v>
      </c>
      <c r="D409" s="138">
        <v>4.1553471994377347</v>
      </c>
      <c r="E409" s="138">
        <v>37.936090798375723</v>
      </c>
    </row>
    <row r="410" spans="1:5" ht="18.75">
      <c r="A410" s="50">
        <v>128</v>
      </c>
      <c r="B410" s="138">
        <v>12.771078109741211</v>
      </c>
      <c r="C410" s="138">
        <v>24</v>
      </c>
      <c r="D410" s="138">
        <v>7.7314301749627781</v>
      </c>
      <c r="E410" s="138">
        <v>44.502508284703993</v>
      </c>
    </row>
    <row r="411" spans="1:5" ht="18.75">
      <c r="A411" s="50">
        <v>129</v>
      </c>
      <c r="B411" s="138">
        <v>8.2781400680541992</v>
      </c>
      <c r="C411" s="138">
        <v>24</v>
      </c>
      <c r="D411" s="138">
        <v>11.844536219758485</v>
      </c>
      <c r="E411" s="138">
        <v>44.122676287812681</v>
      </c>
    </row>
    <row r="412" spans="1:5" ht="18.75">
      <c r="A412" s="50">
        <v>130</v>
      </c>
      <c r="B412" s="138">
        <v>14.596256256103516</v>
      </c>
      <c r="C412" s="138">
        <v>24</v>
      </c>
      <c r="D412" s="138">
        <v>4.4544826417776786</v>
      </c>
      <c r="E412" s="138">
        <v>43.050738897881196</v>
      </c>
    </row>
    <row r="413" spans="1:5" ht="18.75">
      <c r="A413" s="50">
        <v>131</v>
      </c>
      <c r="B413" s="138">
        <v>10.066933631896973</v>
      </c>
      <c r="C413" s="138">
        <v>24</v>
      </c>
      <c r="D413" s="138">
        <v>12.444298657841829</v>
      </c>
      <c r="E413" s="138">
        <v>46.5112322897388</v>
      </c>
    </row>
    <row r="414" spans="1:5" ht="18.75">
      <c r="A414" s="50">
        <v>132</v>
      </c>
      <c r="B414" s="138">
        <v>4.8540058135986328</v>
      </c>
      <c r="C414" s="138">
        <v>24</v>
      </c>
      <c r="D414" s="138">
        <v>6.3067014589606076</v>
      </c>
      <c r="E414" s="138">
        <v>35.160707272559243</v>
      </c>
    </row>
    <row r="415" spans="1:5" ht="18.75">
      <c r="A415" s="50">
        <v>133</v>
      </c>
      <c r="B415" s="138">
        <v>18.098418235778809</v>
      </c>
      <c r="C415" s="138">
        <v>24</v>
      </c>
      <c r="D415" s="138">
        <v>4.3727171062995858</v>
      </c>
      <c r="E415" s="138">
        <v>46.471135342078398</v>
      </c>
    </row>
    <row r="416" spans="1:5" ht="18.75">
      <c r="A416" s="50">
        <v>134</v>
      </c>
      <c r="B416" s="138">
        <v>6.2761383056640625</v>
      </c>
      <c r="C416" s="138">
        <v>24</v>
      </c>
      <c r="D416" s="138">
        <v>3.1713920166005893</v>
      </c>
      <c r="E416" s="138">
        <v>33.447530322264655</v>
      </c>
    </row>
    <row r="417" spans="1:5" ht="18.75">
      <c r="A417" s="50">
        <v>135</v>
      </c>
      <c r="B417" s="138">
        <v>10.356602668762207</v>
      </c>
      <c r="C417" s="138">
        <v>24</v>
      </c>
      <c r="D417" s="138">
        <v>4.0579499338870022</v>
      </c>
      <c r="E417" s="138">
        <v>38.414552602649209</v>
      </c>
    </row>
    <row r="418" spans="1:5" ht="18.75">
      <c r="A418" s="50">
        <v>136</v>
      </c>
      <c r="B418" s="138">
        <v>14.124982833862305</v>
      </c>
      <c r="C418" s="138">
        <v>24</v>
      </c>
      <c r="D418" s="138">
        <v>8.0923340087912834</v>
      </c>
      <c r="E418" s="138">
        <v>46.217316842653588</v>
      </c>
    </row>
    <row r="419" spans="1:5" ht="18.75">
      <c r="A419" s="50">
        <v>137</v>
      </c>
      <c r="B419" s="138">
        <v>10.376521110534668</v>
      </c>
      <c r="C419" s="138">
        <v>24</v>
      </c>
      <c r="D419" s="138">
        <v>6.0468055488306289</v>
      </c>
      <c r="E419" s="138">
        <v>40.423326659365294</v>
      </c>
    </row>
    <row r="420" spans="1:5" ht="18.75">
      <c r="A420" s="50">
        <v>138</v>
      </c>
      <c r="B420" s="138">
        <v>4.2029075622558594</v>
      </c>
      <c r="C420" s="138">
        <v>24</v>
      </c>
      <c r="D420" s="138">
        <v>4.6890288078148217</v>
      </c>
      <c r="E420" s="138">
        <v>32.891936370070681</v>
      </c>
    </row>
    <row r="421" spans="1:5" ht="18.75">
      <c r="A421" s="50">
        <v>139</v>
      </c>
      <c r="B421" s="138">
        <v>5.1424264907836914</v>
      </c>
      <c r="C421" s="138">
        <v>24</v>
      </c>
      <c r="D421" s="138">
        <v>6.9972967445893488</v>
      </c>
      <c r="E421" s="138">
        <v>36.13972323537304</v>
      </c>
    </row>
    <row r="422" spans="1:5" ht="18.75">
      <c r="A422" s="50">
        <v>140</v>
      </c>
      <c r="B422" s="138">
        <v>15.522974014282227</v>
      </c>
      <c r="C422" s="138">
        <v>24</v>
      </c>
      <c r="D422" s="138">
        <v>10.307737742376492</v>
      </c>
      <c r="E422" s="138">
        <v>49.830711756658715</v>
      </c>
    </row>
    <row r="423" spans="1:5" ht="18.75">
      <c r="A423" s="50">
        <v>141</v>
      </c>
      <c r="B423" s="138">
        <v>10.259665489196777</v>
      </c>
      <c r="C423" s="138">
        <v>24</v>
      </c>
      <c r="D423" s="138">
        <v>8.2571376755909967</v>
      </c>
      <c r="E423" s="138">
        <v>42.516803164787774</v>
      </c>
    </row>
    <row r="424" spans="1:5" ht="18.75">
      <c r="A424" s="50">
        <v>142</v>
      </c>
      <c r="B424" s="138">
        <v>5.8199234008789062</v>
      </c>
      <c r="C424" s="138">
        <v>24</v>
      </c>
      <c r="D424" s="138">
        <v>8.6035573535037706</v>
      </c>
      <c r="E424" s="138">
        <v>38.42348075438268</v>
      </c>
    </row>
    <row r="425" spans="1:5" ht="18.75">
      <c r="A425" s="50">
        <v>143</v>
      </c>
      <c r="B425" s="138">
        <v>16.366299629211426</v>
      </c>
      <c r="C425" s="138">
        <v>24</v>
      </c>
      <c r="D425" s="138">
        <v>4.4529116228289798</v>
      </c>
      <c r="E425" s="138">
        <v>44.819211252040404</v>
      </c>
    </row>
    <row r="426" spans="1:5" ht="18.75">
      <c r="A426" s="50">
        <v>144</v>
      </c>
      <c r="B426" s="138">
        <v>10.567022323608398</v>
      </c>
      <c r="C426" s="138">
        <v>24</v>
      </c>
      <c r="D426" s="138">
        <v>10.923383278692469</v>
      </c>
      <c r="E426" s="138">
        <v>45.490405602300868</v>
      </c>
    </row>
    <row r="427" spans="1:5" ht="18.75">
      <c r="A427" s="50">
        <v>145</v>
      </c>
      <c r="B427" s="138">
        <v>16.014697074890137</v>
      </c>
      <c r="C427" s="138">
        <v>24</v>
      </c>
      <c r="D427" s="138">
        <v>9.0960069368397498</v>
      </c>
      <c r="E427" s="138">
        <v>49.110704011729887</v>
      </c>
    </row>
    <row r="428" spans="1:5" ht="18.75">
      <c r="A428" s="50">
        <v>146</v>
      </c>
      <c r="B428" s="138">
        <v>9.4345588684082031</v>
      </c>
      <c r="C428" s="138">
        <v>24</v>
      </c>
      <c r="D428" s="138">
        <v>6.8730761632373776</v>
      </c>
      <c r="E428" s="138">
        <v>40.307635031645582</v>
      </c>
    </row>
    <row r="429" spans="1:5" ht="18.75">
      <c r="A429" s="50">
        <v>147</v>
      </c>
      <c r="B429" s="138">
        <v>15.84291934967041</v>
      </c>
      <c r="C429" s="138">
        <v>24</v>
      </c>
      <c r="D429" s="138">
        <v>4.0650931508803207</v>
      </c>
      <c r="E429" s="138">
        <v>43.908012500550733</v>
      </c>
    </row>
    <row r="430" spans="1:5" ht="18.75">
      <c r="A430" s="50">
        <v>148</v>
      </c>
      <c r="B430" s="138">
        <v>19.02495002746582</v>
      </c>
      <c r="C430" s="138">
        <v>24</v>
      </c>
      <c r="D430" s="138">
        <v>8.8706169727714084</v>
      </c>
      <c r="E430" s="138">
        <v>51.895567000237229</v>
      </c>
    </row>
    <row r="431" spans="1:5" ht="18.75">
      <c r="A431" s="50">
        <v>149</v>
      </c>
      <c r="B431" s="138">
        <v>11.207045555114746</v>
      </c>
      <c r="C431" s="138">
        <v>24</v>
      </c>
      <c r="D431" s="138">
        <v>5.850501278630734</v>
      </c>
      <c r="E431" s="138">
        <v>41.057546833745477</v>
      </c>
    </row>
    <row r="432" spans="1:5" ht="18.75">
      <c r="A432" s="50">
        <v>150</v>
      </c>
      <c r="B432" s="138">
        <v>18.29901123046875</v>
      </c>
      <c r="C432" s="138">
        <v>24</v>
      </c>
      <c r="D432" s="138">
        <v>5.9790879373161978</v>
      </c>
      <c r="E432" s="138">
        <v>48.278099167784944</v>
      </c>
    </row>
    <row r="433" spans="1:5" ht="18.75">
      <c r="A433" s="50">
        <v>151</v>
      </c>
      <c r="B433" s="138">
        <v>13.589863777160645</v>
      </c>
      <c r="C433" s="138">
        <v>24</v>
      </c>
      <c r="D433" s="138">
        <v>9.0163504790672739</v>
      </c>
      <c r="E433" s="138">
        <v>46.606214256227915</v>
      </c>
    </row>
    <row r="434" spans="1:5" ht="18.75">
      <c r="A434" s="50">
        <v>152</v>
      </c>
      <c r="B434" s="138">
        <v>11.111356735229492</v>
      </c>
      <c r="C434" s="138">
        <v>24</v>
      </c>
      <c r="D434" s="138">
        <v>10.586954578209001</v>
      </c>
      <c r="E434" s="138">
        <v>45.698311313438495</v>
      </c>
    </row>
    <row r="435" spans="1:5" ht="18.75">
      <c r="A435" s="50">
        <v>153</v>
      </c>
      <c r="B435" s="138">
        <v>10.277140617370605</v>
      </c>
      <c r="C435" s="138">
        <v>24</v>
      </c>
      <c r="D435" s="138">
        <v>3.3367850383206115</v>
      </c>
      <c r="E435" s="138">
        <v>37.613925655691219</v>
      </c>
    </row>
    <row r="436" spans="1:5" ht="18.75">
      <c r="A436" s="50">
        <v>154</v>
      </c>
      <c r="B436" s="138">
        <v>12.123485565185547</v>
      </c>
      <c r="C436" s="138">
        <v>24</v>
      </c>
      <c r="D436" s="138">
        <v>3.7603185792206282</v>
      </c>
      <c r="E436" s="138">
        <v>39.883804144406177</v>
      </c>
    </row>
    <row r="437" spans="1:5" ht="18.75">
      <c r="A437" s="50">
        <v>155</v>
      </c>
      <c r="B437" s="138">
        <v>8.0006875991821289</v>
      </c>
      <c r="C437" s="138">
        <v>24</v>
      </c>
      <c r="D437" s="138">
        <v>3.564539086440226</v>
      </c>
      <c r="E437" s="138">
        <v>35.565226685622356</v>
      </c>
    </row>
    <row r="438" spans="1:5" ht="18.75">
      <c r="A438" s="50">
        <v>156</v>
      </c>
      <c r="B438" s="138">
        <v>13.318918228149414</v>
      </c>
      <c r="C438" s="138">
        <v>24</v>
      </c>
      <c r="D438" s="138">
        <v>5.0961747374924666</v>
      </c>
      <c r="E438" s="138">
        <v>42.415092965641882</v>
      </c>
    </row>
    <row r="439" spans="1:5" ht="18.75">
      <c r="A439" s="50">
        <v>157</v>
      </c>
      <c r="B439" s="138">
        <v>10.969855308532715</v>
      </c>
      <c r="C439" s="138">
        <v>24</v>
      </c>
      <c r="D439" s="138">
        <v>3.4815625159678296</v>
      </c>
      <c r="E439" s="138">
        <v>38.451417824500545</v>
      </c>
    </row>
    <row r="440" spans="1:5" ht="18.75">
      <c r="A440" s="50">
        <v>158</v>
      </c>
      <c r="B440" s="138">
        <v>9.6787338256835938</v>
      </c>
      <c r="C440" s="138">
        <v>24</v>
      </c>
      <c r="D440" s="138">
        <v>7.2541784044304638</v>
      </c>
      <c r="E440" s="138">
        <v>40.932912230114056</v>
      </c>
    </row>
    <row r="441" spans="1:5" ht="18.75">
      <c r="A441" s="50">
        <v>159</v>
      </c>
      <c r="B441" s="138">
        <v>18.414990425109863</v>
      </c>
      <c r="C441" s="138">
        <v>24</v>
      </c>
      <c r="D441" s="138">
        <v>8.8266129759149088</v>
      </c>
      <c r="E441" s="138">
        <v>51.241603401024776</v>
      </c>
    </row>
    <row r="442" spans="1:5" ht="18.75">
      <c r="A442" s="50">
        <v>160</v>
      </c>
      <c r="B442" s="138">
        <v>15.529958724975586</v>
      </c>
      <c r="C442" s="138">
        <v>24</v>
      </c>
      <c r="D442" s="138">
        <v>9.8915863581440711</v>
      </c>
      <c r="E442" s="138">
        <v>49.421545083119653</v>
      </c>
    </row>
    <row r="443" spans="1:5" ht="18.75">
      <c r="A443" s="50">
        <v>161</v>
      </c>
      <c r="B443" s="138">
        <v>4.3520841598510742</v>
      </c>
      <c r="C443" s="138">
        <v>24</v>
      </c>
      <c r="D443" s="138">
        <v>5.5696662323281014</v>
      </c>
      <c r="E443" s="138">
        <v>33.921750392179177</v>
      </c>
    </row>
    <row r="444" spans="1:5" ht="18.75">
      <c r="A444" s="50">
        <v>162</v>
      </c>
      <c r="B444" s="138">
        <v>17.730136871337891</v>
      </c>
      <c r="C444" s="138">
        <v>24</v>
      </c>
      <c r="D444" s="138">
        <v>5.8972768998722191</v>
      </c>
      <c r="E444" s="138">
        <v>47.627413771210108</v>
      </c>
    </row>
    <row r="445" spans="1:5" ht="18.75">
      <c r="A445" s="50">
        <v>163</v>
      </c>
      <c r="B445" s="138">
        <v>19.076180458068848</v>
      </c>
      <c r="C445" s="138">
        <v>24</v>
      </c>
      <c r="D445" s="138">
        <v>9.0306160209659154</v>
      </c>
      <c r="E445" s="138">
        <v>52.106796479034763</v>
      </c>
    </row>
    <row r="446" spans="1:5" ht="18.75">
      <c r="A446" s="50">
        <v>164</v>
      </c>
      <c r="B446" s="138">
        <v>7.9878864288330078</v>
      </c>
      <c r="C446" s="138">
        <v>24</v>
      </c>
      <c r="D446" s="138">
        <v>8.1927577592475487</v>
      </c>
      <c r="E446" s="138">
        <v>40.180644188080556</v>
      </c>
    </row>
    <row r="447" spans="1:5" ht="18.75">
      <c r="A447" s="50">
        <v>165</v>
      </c>
      <c r="B447" s="138">
        <v>7.3803701400756836</v>
      </c>
      <c r="C447" s="138">
        <v>24</v>
      </c>
      <c r="D447" s="138">
        <v>6.9453053437498449</v>
      </c>
      <c r="E447" s="138">
        <v>38.325675483825528</v>
      </c>
    </row>
    <row r="448" spans="1:5" ht="18.75">
      <c r="A448" s="50">
        <v>166</v>
      </c>
      <c r="B448" s="138">
        <v>9.4100189208984375</v>
      </c>
      <c r="C448" s="138">
        <v>24</v>
      </c>
      <c r="D448" s="138">
        <v>4.575524292105257</v>
      </c>
      <c r="E448" s="138">
        <v>37.985543213003695</v>
      </c>
    </row>
    <row r="449" spans="1:5" ht="18.75">
      <c r="A449" s="50">
        <v>167</v>
      </c>
      <c r="B449" s="138">
        <v>7.427617073059082</v>
      </c>
      <c r="C449" s="138">
        <v>24</v>
      </c>
      <c r="D449" s="138">
        <v>8.7877388251881516</v>
      </c>
      <c r="E449" s="138">
        <v>40.215355898247232</v>
      </c>
    </row>
    <row r="450" spans="1:5" ht="18.75">
      <c r="A450" s="50">
        <v>168</v>
      </c>
      <c r="B450" s="138">
        <v>8.9073009490966797</v>
      </c>
      <c r="C450" s="138">
        <v>24</v>
      </c>
      <c r="D450" s="138">
        <v>5.2082889732768862</v>
      </c>
      <c r="E450" s="138">
        <v>38.115589922373566</v>
      </c>
    </row>
    <row r="451" spans="1:5" ht="18.75">
      <c r="A451" s="50">
        <v>169</v>
      </c>
      <c r="B451" s="138">
        <v>19.010767936706543</v>
      </c>
      <c r="C451" s="138">
        <v>24</v>
      </c>
      <c r="D451" s="138">
        <v>4.5885841956058933</v>
      </c>
      <c r="E451" s="138">
        <v>47.599352132312433</v>
      </c>
    </row>
    <row r="452" spans="1:5" ht="18.75">
      <c r="A452" s="50">
        <v>170</v>
      </c>
      <c r="B452" s="138">
        <v>6.9617881774902344</v>
      </c>
      <c r="C452" s="138">
        <v>24</v>
      </c>
      <c r="D452" s="138">
        <v>5.9826263937045461</v>
      </c>
      <c r="E452" s="138">
        <v>36.944414571194784</v>
      </c>
    </row>
    <row r="453" spans="1:5" ht="18.75">
      <c r="A453" s="50">
        <v>171</v>
      </c>
      <c r="B453" s="138">
        <v>18.025940895080566</v>
      </c>
      <c r="C453" s="138">
        <v>24</v>
      </c>
      <c r="D453" s="138">
        <v>3.5168672539075767</v>
      </c>
      <c r="E453" s="138">
        <v>45.542808148988144</v>
      </c>
    </row>
    <row r="454" spans="1:5" ht="18.75">
      <c r="A454" s="50">
        <v>172</v>
      </c>
      <c r="B454" s="138">
        <v>10.305292129516602</v>
      </c>
      <c r="C454" s="138">
        <v>24</v>
      </c>
      <c r="D454" s="138">
        <v>6.5149171084889286</v>
      </c>
      <c r="E454" s="138">
        <v>40.820209238005532</v>
      </c>
    </row>
    <row r="455" spans="1:5" ht="18.75">
      <c r="A455" s="50">
        <v>173</v>
      </c>
      <c r="B455" s="138">
        <v>4.3306798934936523</v>
      </c>
      <c r="C455" s="138">
        <v>24</v>
      </c>
      <c r="D455" s="138">
        <v>3.072768097414428</v>
      </c>
      <c r="E455" s="138">
        <v>31.403447990908081</v>
      </c>
    </row>
    <row r="456" spans="1:5" ht="18.75">
      <c r="A456" s="50">
        <v>174</v>
      </c>
      <c r="B456" s="138">
        <v>5.9538040161132812</v>
      </c>
      <c r="C456" s="138">
        <v>24</v>
      </c>
      <c r="D456" s="138">
        <v>9.5354040553392281</v>
      </c>
      <c r="E456" s="138">
        <v>39.489208071452509</v>
      </c>
    </row>
    <row r="457" spans="1:5" ht="18.75">
      <c r="A457" s="50">
        <v>175</v>
      </c>
      <c r="B457" s="138">
        <v>18.648251533508301</v>
      </c>
      <c r="C457" s="138">
        <v>24</v>
      </c>
      <c r="D457" s="138">
        <v>3.6192745370788746</v>
      </c>
      <c r="E457" s="138">
        <v>46.267526070587174</v>
      </c>
    </row>
    <row r="458" spans="1:5" ht="18.75">
      <c r="A458" s="50">
        <v>176</v>
      </c>
      <c r="B458" s="138">
        <v>10.700902938842773</v>
      </c>
      <c r="C458" s="138">
        <v>24</v>
      </c>
      <c r="D458" s="138">
        <v>11.105558697943625</v>
      </c>
      <c r="E458" s="138">
        <v>45.806461636786395</v>
      </c>
    </row>
    <row r="459" spans="1:5" ht="18.75">
      <c r="A459" s="50">
        <v>177</v>
      </c>
      <c r="B459" s="138">
        <v>10.273211479187012</v>
      </c>
      <c r="C459" s="138">
        <v>24</v>
      </c>
      <c r="D459" s="138">
        <v>5.5917470049592488</v>
      </c>
      <c r="E459" s="138">
        <v>39.864958484146257</v>
      </c>
    </row>
    <row r="460" spans="1:5" ht="18.75">
      <c r="A460" s="50">
        <v>178</v>
      </c>
      <c r="B460" s="138">
        <v>9.5684394836425781</v>
      </c>
      <c r="C460" s="138">
        <v>24</v>
      </c>
      <c r="D460" s="138">
        <v>6.9498040185938121</v>
      </c>
      <c r="E460" s="138">
        <v>40.518243502236388</v>
      </c>
    </row>
    <row r="461" spans="1:5" ht="18.75">
      <c r="A461" s="50">
        <v>179</v>
      </c>
      <c r="B461" s="138">
        <v>17.937371253967285</v>
      </c>
      <c r="C461" s="138">
        <v>24</v>
      </c>
      <c r="D461" s="138">
        <v>3.0339431075716963</v>
      </c>
      <c r="E461" s="138">
        <v>44.97131436153898</v>
      </c>
    </row>
    <row r="462" spans="1:5" ht="18.75">
      <c r="A462" s="50">
        <v>180</v>
      </c>
      <c r="B462" s="138">
        <v>17.786760330200195</v>
      </c>
      <c r="C462" s="138">
        <v>24</v>
      </c>
      <c r="D462" s="138">
        <v>7.9691740590277389</v>
      </c>
      <c r="E462" s="138">
        <v>49.755934389227932</v>
      </c>
    </row>
    <row r="463" spans="1:5" ht="18.75">
      <c r="A463" s="50">
        <v>181</v>
      </c>
      <c r="B463" s="138">
        <v>4.0934896469116211</v>
      </c>
      <c r="C463" s="138">
        <v>24</v>
      </c>
      <c r="D463" s="138">
        <v>2.3177285953014346</v>
      </c>
      <c r="E463" s="138">
        <v>30.411218242213057</v>
      </c>
    </row>
    <row r="464" spans="1:5" ht="18.75">
      <c r="A464" s="50">
        <v>182</v>
      </c>
      <c r="B464" s="138">
        <v>14.330596923828125</v>
      </c>
      <c r="C464" s="138">
        <v>24</v>
      </c>
      <c r="D464" s="138">
        <v>12.94943080616876</v>
      </c>
      <c r="E464" s="138">
        <v>51.280027729996888</v>
      </c>
    </row>
    <row r="465" spans="1:5" ht="18.75">
      <c r="A465" s="50">
        <v>183</v>
      </c>
      <c r="B465" s="138">
        <v>7.4733781814575195</v>
      </c>
      <c r="C465" s="138">
        <v>24</v>
      </c>
      <c r="D465" s="138">
        <v>5.366738274986627</v>
      </c>
      <c r="E465" s="138">
        <v>36.84011645644415</v>
      </c>
    </row>
    <row r="466" spans="1:5" ht="18.75">
      <c r="A466" s="50">
        <v>184</v>
      </c>
      <c r="B466" s="138">
        <v>10.870237350463867</v>
      </c>
      <c r="C466" s="138">
        <v>24</v>
      </c>
      <c r="D466" s="138">
        <v>10.311101241233477</v>
      </c>
      <c r="E466" s="138">
        <v>45.18133859169734</v>
      </c>
    </row>
    <row r="467" spans="1:5" ht="18.75">
      <c r="A467" s="50">
        <v>185</v>
      </c>
      <c r="B467" s="138">
        <v>4.1606550216674805</v>
      </c>
      <c r="C467" s="138">
        <v>24</v>
      </c>
      <c r="D467" s="138">
        <v>8.3879981812169415</v>
      </c>
      <c r="E467" s="138">
        <v>36.548653202884424</v>
      </c>
    </row>
    <row r="468" spans="1:5" ht="18.75">
      <c r="A468" s="50">
        <v>186</v>
      </c>
      <c r="B468" s="138">
        <v>11.260295867919922</v>
      </c>
      <c r="C468" s="138">
        <v>24</v>
      </c>
      <c r="D468" s="138">
        <v>3.3484747756162143</v>
      </c>
      <c r="E468" s="138">
        <v>38.608770643536133</v>
      </c>
    </row>
    <row r="469" spans="1:5" ht="18.75">
      <c r="A469" s="50">
        <v>187</v>
      </c>
      <c r="B469" s="138">
        <v>13.012864112854004</v>
      </c>
      <c r="C469" s="138">
        <v>24</v>
      </c>
      <c r="D469" s="138">
        <v>8.2704365203023684</v>
      </c>
      <c r="E469" s="138">
        <v>45.283300633156372</v>
      </c>
    </row>
    <row r="470" spans="1:5" ht="18.75">
      <c r="A470" s="50">
        <v>188</v>
      </c>
      <c r="B470" s="138">
        <v>12.455728530883789</v>
      </c>
      <c r="C470" s="138">
        <v>24</v>
      </c>
      <c r="D470" s="138">
        <v>4.7106770647398353</v>
      </c>
      <c r="E470" s="138">
        <v>41.166405595623623</v>
      </c>
    </row>
    <row r="471" spans="1:5" ht="18.75">
      <c r="A471" s="50">
        <v>189</v>
      </c>
      <c r="B471" s="138">
        <v>4.2312994003295898</v>
      </c>
      <c r="C471" s="138">
        <v>24</v>
      </c>
      <c r="D471" s="138">
        <v>8.1499066943086191</v>
      </c>
      <c r="E471" s="138">
        <v>36.381206094638209</v>
      </c>
    </row>
    <row r="472" spans="1:5" ht="18.75">
      <c r="A472" s="50">
        <v>190</v>
      </c>
      <c r="B472" s="138">
        <v>9.8126144409179687</v>
      </c>
      <c r="C472" s="138">
        <v>24</v>
      </c>
      <c r="D472" s="138">
        <v>7.335292279441429</v>
      </c>
      <c r="E472" s="138">
        <v>41.147906720359401</v>
      </c>
    </row>
    <row r="473" spans="1:5" ht="18.75">
      <c r="A473" s="50">
        <v>191</v>
      </c>
      <c r="B473" s="138">
        <v>12.673504829406738</v>
      </c>
      <c r="C473" s="138">
        <v>24</v>
      </c>
      <c r="D473" s="138">
        <v>5.4318319480731549</v>
      </c>
      <c r="E473" s="138">
        <v>42.105336777479891</v>
      </c>
    </row>
    <row r="474" spans="1:5" ht="18.75">
      <c r="A474" s="50">
        <v>192</v>
      </c>
      <c r="B474" s="138">
        <v>15.476339340209961</v>
      </c>
      <c r="C474" s="138">
        <v>24</v>
      </c>
      <c r="D474" s="138">
        <v>9.8389039720515221</v>
      </c>
      <c r="E474" s="138">
        <v>49.315243312261487</v>
      </c>
    </row>
    <row r="475" spans="1:5" ht="18.75">
      <c r="A475" s="50">
        <v>193</v>
      </c>
      <c r="B475" s="138">
        <v>18.009768486022949</v>
      </c>
      <c r="C475" s="138">
        <v>24</v>
      </c>
      <c r="D475" s="138">
        <v>6.5450323131527286</v>
      </c>
      <c r="E475" s="138">
        <v>48.55480079917568</v>
      </c>
    </row>
    <row r="476" spans="1:5" ht="18.75">
      <c r="A476" s="50">
        <v>194</v>
      </c>
      <c r="B476" s="138">
        <v>16.491947174072266</v>
      </c>
      <c r="C476" s="138">
        <v>24</v>
      </c>
      <c r="D476" s="138">
        <v>5.298597071297781</v>
      </c>
      <c r="E476" s="138">
        <v>45.790544245370043</v>
      </c>
    </row>
    <row r="477" spans="1:5" ht="18.75">
      <c r="A477" s="50">
        <v>195</v>
      </c>
      <c r="B477" s="138">
        <v>12.959694862365723</v>
      </c>
      <c r="C477" s="138">
        <v>24</v>
      </c>
      <c r="D477" s="138">
        <v>3.5149639161367219</v>
      </c>
      <c r="E477" s="138">
        <v>40.474658778502445</v>
      </c>
    </row>
    <row r="478" spans="1:5" ht="18.75">
      <c r="A478" s="50">
        <v>196</v>
      </c>
      <c r="B478" s="138">
        <v>15.770204544067383</v>
      </c>
      <c r="C478" s="138">
        <v>24</v>
      </c>
      <c r="D478" s="138">
        <v>3.9752616142198196</v>
      </c>
      <c r="E478" s="138">
        <v>43.745466158287201</v>
      </c>
    </row>
    <row r="479" spans="1:5" ht="18.75">
      <c r="A479" s="50">
        <v>197</v>
      </c>
      <c r="B479" s="138">
        <v>13.014616966247559</v>
      </c>
      <c r="C479" s="138">
        <v>24</v>
      </c>
      <c r="D479" s="138">
        <v>12.00238611581767</v>
      </c>
      <c r="E479" s="138">
        <v>49.01700308206523</v>
      </c>
    </row>
    <row r="480" spans="1:5" ht="18.75">
      <c r="A480" s="50">
        <v>198</v>
      </c>
      <c r="B480" s="138">
        <v>9.3563995361328125</v>
      </c>
      <c r="C480" s="138">
        <v>24</v>
      </c>
      <c r="D480" s="138">
        <v>4.5524394751915551</v>
      </c>
      <c r="E480" s="138">
        <v>37.908839011324368</v>
      </c>
    </row>
    <row r="481" spans="1:5" ht="18.75">
      <c r="A481" s="50">
        <v>199</v>
      </c>
      <c r="B481" s="138">
        <v>17.686131477355957</v>
      </c>
      <c r="C481" s="138">
        <v>24</v>
      </c>
      <c r="D481" s="138">
        <v>5.4083041825528486</v>
      </c>
      <c r="E481" s="138">
        <v>47.094435659908804</v>
      </c>
    </row>
    <row r="482" spans="1:5" ht="18.75">
      <c r="A482" s="50">
        <v>200</v>
      </c>
      <c r="B482" s="138">
        <v>8.0441112518310547</v>
      </c>
      <c r="C482" s="138">
        <v>24</v>
      </c>
      <c r="D482" s="138">
        <v>4.8180830395996281</v>
      </c>
      <c r="E482" s="138">
        <v>36.862194291430683</v>
      </c>
    </row>
  </sheetData>
  <mergeCells count="1">
    <mergeCell ref="K277:N277"/>
  </mergeCells>
  <pageMargins left="0.7" right="0.7" top="0.75" bottom="0.75" header="0.3" footer="0.3"/>
  <pageSetup paperSize="9" orientation="portrait" r:id="rId1"/>
  <drawing r:id="rId2"/>
  <legacyDrawing r:id="rId3"/>
  <controls>
    <control shapeId="6147" r:id="rId4" name="CommandButton3"/>
    <control shapeId="6145" r:id="rId5" name="CommandButton1"/>
    <control shapeId="6146" r:id="rId6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2:Y225"/>
  <sheetViews>
    <sheetView topLeftCell="G16" workbookViewId="0">
      <selection activeCell="W28" sqref="W28:Y33"/>
    </sheetView>
  </sheetViews>
  <sheetFormatPr defaultRowHeight="15"/>
  <cols>
    <col min="19" max="19" width="10.28515625" customWidth="1"/>
    <col min="23" max="23" width="9.85546875" customWidth="1"/>
    <col min="24" max="24" width="10.140625" customWidth="1"/>
  </cols>
  <sheetData>
    <row r="2" spans="1:21" ht="24" thickBot="1">
      <c r="A2" s="39" t="s">
        <v>119</v>
      </c>
      <c r="S2">
        <f ca="1">RAND()</f>
        <v>0.73092518116158645</v>
      </c>
    </row>
    <row r="3" spans="1:21" ht="15.75" thickBot="1">
      <c r="K3" s="90">
        <v>1</v>
      </c>
      <c r="P3" s="90">
        <v>2</v>
      </c>
    </row>
    <row r="4" spans="1:21">
      <c r="I4">
        <v>0</v>
      </c>
      <c r="J4" s="67"/>
      <c r="K4" s="67">
        <v>0.4</v>
      </c>
      <c r="L4" s="67"/>
      <c r="M4" s="67"/>
      <c r="N4" s="68"/>
      <c r="O4" s="68"/>
      <c r="P4" s="68"/>
      <c r="Q4" s="68">
        <v>0.6</v>
      </c>
      <c r="R4" s="68"/>
      <c r="S4" s="68"/>
      <c r="T4" s="17">
        <v>1</v>
      </c>
    </row>
    <row r="6" spans="1:21">
      <c r="L6">
        <v>2</v>
      </c>
      <c r="Q6">
        <v>1</v>
      </c>
      <c r="U6" t="s">
        <v>211</v>
      </c>
    </row>
    <row r="7" spans="1:21">
      <c r="I7">
        <v>0</v>
      </c>
      <c r="J7" s="68"/>
      <c r="K7" s="68"/>
      <c r="L7" s="68"/>
      <c r="M7" s="68">
        <v>0.6</v>
      </c>
      <c r="N7" s="68"/>
      <c r="O7" s="68"/>
      <c r="P7" s="67"/>
      <c r="Q7" s="67">
        <v>0.4</v>
      </c>
      <c r="R7" s="67"/>
      <c r="S7" s="67"/>
      <c r="T7" s="17">
        <v>1</v>
      </c>
    </row>
    <row r="8" spans="1:21" ht="15.75" thickBot="1"/>
    <row r="9" spans="1:21" ht="15.75" thickBot="1">
      <c r="J9">
        <v>1</v>
      </c>
      <c r="K9" s="90">
        <v>3</v>
      </c>
      <c r="P9" s="90">
        <v>4</v>
      </c>
    </row>
    <row r="10" spans="1:21" ht="15.75" thickBot="1">
      <c r="J10" s="67"/>
      <c r="K10" s="67">
        <v>0.3</v>
      </c>
      <c r="L10" s="67"/>
      <c r="M10" s="68"/>
      <c r="N10" s="68"/>
      <c r="O10" s="68"/>
      <c r="P10" s="68">
        <v>0.7</v>
      </c>
      <c r="Q10" s="68"/>
      <c r="R10" s="68"/>
      <c r="S10" s="68"/>
    </row>
    <row r="11" spans="1:21" ht="15.75" thickBot="1">
      <c r="J11">
        <v>2</v>
      </c>
      <c r="M11" s="90">
        <v>5</v>
      </c>
      <c r="R11" s="90">
        <v>6</v>
      </c>
    </row>
    <row r="12" spans="1:21">
      <c r="J12" s="67"/>
      <c r="K12" s="67"/>
      <c r="L12" s="67"/>
      <c r="M12" s="67">
        <v>0.8</v>
      </c>
      <c r="N12" s="67"/>
      <c r="O12" s="67"/>
      <c r="P12" s="67"/>
      <c r="Q12" s="67"/>
      <c r="R12" s="68">
        <v>0.2</v>
      </c>
      <c r="S12" s="68"/>
    </row>
    <row r="13" spans="1:21" ht="18.75">
      <c r="A13" s="44" t="s">
        <v>115</v>
      </c>
    </row>
    <row r="14" spans="1:21" ht="18.75">
      <c r="A14" s="44" t="s">
        <v>116</v>
      </c>
    </row>
    <row r="15" spans="1:21" ht="18.75">
      <c r="A15" s="44" t="s">
        <v>117</v>
      </c>
    </row>
    <row r="16" spans="1:21" ht="19.5" thickBot="1">
      <c r="A16" s="44" t="s">
        <v>118</v>
      </c>
      <c r="S16">
        <f>COLUMN()</f>
        <v>19</v>
      </c>
    </row>
    <row r="17" spans="1:25" ht="20.25" thickTop="1" thickBot="1">
      <c r="A17" s="44"/>
      <c r="S17" s="164" t="s">
        <v>303</v>
      </c>
      <c r="T17" s="165"/>
      <c r="W17" s="162" t="s">
        <v>271</v>
      </c>
      <c r="X17" s="163"/>
    </row>
    <row r="18" spans="1:25" ht="18.75" thickTop="1" thickBot="1">
      <c r="A18" s="1" t="s">
        <v>3</v>
      </c>
      <c r="B18" s="1">
        <v>12</v>
      </c>
      <c r="C18" s="1" t="s">
        <v>203</v>
      </c>
      <c r="D18" s="1">
        <v>3456</v>
      </c>
      <c r="F18" s="1">
        <v>2.5</v>
      </c>
      <c r="G18" s="1">
        <f t="array" aca="1" ref="G18:G23" ca="1">FREQUENCY(D19:D218,F18:F22)</f>
        <v>0</v>
      </c>
      <c r="R18" s="126"/>
      <c r="S18" s="125" t="s">
        <v>297</v>
      </c>
      <c r="T18" s="125">
        <v>0.65900000000000003</v>
      </c>
      <c r="W18" s="128" t="s">
        <v>297</v>
      </c>
      <c r="X18" s="129">
        <f ca="1">ROUND(0.1+RAND()*(0.7-0.1),3)</f>
        <v>0.34300000000000003</v>
      </c>
    </row>
    <row r="19" spans="1:25" ht="18.75" thickTop="1" thickBot="1">
      <c r="A19" s="1">
        <v>1</v>
      </c>
      <c r="B19" s="1">
        <f ca="1">IF(RAND()&lt;=0.4,1,2)</f>
        <v>2</v>
      </c>
      <c r="C19" s="1">
        <f ca="1">RAND()</f>
        <v>9.1757030526657957E-3</v>
      </c>
      <c r="D19" s="1">
        <f ca="1">IF(B19=1,IF(C19&lt;=0.3,3,4),IF(C19&lt;=0.8,5,6))</f>
        <v>5</v>
      </c>
      <c r="F19" s="1">
        <v>3.5</v>
      </c>
      <c r="G19" s="1">
        <f ca="1"/>
        <v>30</v>
      </c>
      <c r="H19" s="1">
        <v>3</v>
      </c>
      <c r="R19" s="126"/>
      <c r="S19" s="125" t="s">
        <v>298</v>
      </c>
      <c r="T19" s="125">
        <v>0.34099999999999997</v>
      </c>
      <c r="W19" s="128" t="s">
        <v>298</v>
      </c>
      <c r="X19" s="130">
        <f ca="1">1-X18</f>
        <v>0.65700000000000003</v>
      </c>
    </row>
    <row r="20" spans="1:25" ht="18.75" thickTop="1" thickBot="1">
      <c r="A20" s="1">
        <v>2</v>
      </c>
      <c r="B20" s="1">
        <f t="shared" ref="B20:B83" ca="1" si="0">IF(RAND()&lt;=0.4,1,2)</f>
        <v>2</v>
      </c>
      <c r="C20" s="1">
        <f t="shared" ref="C20:C83" ca="1" si="1">RAND()</f>
        <v>0.49616943796393942</v>
      </c>
      <c r="D20" s="1">
        <f t="shared" ref="D20:D39" ca="1" si="2">IF(B20=1,IF(C20&lt;=0.3,3,4),IF(C20&lt;=0.8,5,6))</f>
        <v>5</v>
      </c>
      <c r="F20" s="1">
        <v>4.5</v>
      </c>
      <c r="G20" s="1">
        <f ca="1"/>
        <v>44</v>
      </c>
      <c r="H20" s="1">
        <v>4</v>
      </c>
      <c r="R20" s="126"/>
      <c r="S20" s="127" t="s">
        <v>299</v>
      </c>
      <c r="T20" s="125">
        <v>0.45800000000000002</v>
      </c>
      <c r="W20" s="128" t="s">
        <v>299</v>
      </c>
      <c r="X20" s="129">
        <f ca="1">ROUND(0.1+RAND()*(0.7-0.1),3)</f>
        <v>0.25900000000000001</v>
      </c>
    </row>
    <row r="21" spans="1:25" ht="18.75" thickTop="1" thickBot="1">
      <c r="A21" s="1">
        <v>3</v>
      </c>
      <c r="B21" s="1">
        <f t="shared" ca="1" si="0"/>
        <v>1</v>
      </c>
      <c r="C21" s="1">
        <f t="shared" ca="1" si="1"/>
        <v>0.30438866381178986</v>
      </c>
      <c r="D21" s="1">
        <f t="shared" ca="1" si="2"/>
        <v>4</v>
      </c>
      <c r="F21" s="1">
        <v>5.5</v>
      </c>
      <c r="G21" s="1">
        <f ca="1"/>
        <v>101</v>
      </c>
      <c r="H21" s="1">
        <v>5</v>
      </c>
      <c r="R21" s="126"/>
      <c r="S21" s="125" t="s">
        <v>300</v>
      </c>
      <c r="T21" s="125">
        <v>0.54200000000000004</v>
      </c>
      <c r="W21" s="128" t="s">
        <v>300</v>
      </c>
      <c r="X21" s="130">
        <f ca="1">1-X20</f>
        <v>0.74099999999999999</v>
      </c>
    </row>
    <row r="22" spans="1:25" ht="18.75" thickTop="1" thickBot="1">
      <c r="A22" s="1">
        <v>4</v>
      </c>
      <c r="B22" s="1">
        <f t="shared" ca="1" si="0"/>
        <v>1</v>
      </c>
      <c r="C22" s="1">
        <f t="shared" ca="1" si="1"/>
        <v>0.54263382319517928</v>
      </c>
      <c r="D22" s="1">
        <f t="shared" ca="1" si="2"/>
        <v>4</v>
      </c>
      <c r="F22" s="1">
        <v>6.5</v>
      </c>
      <c r="G22" s="1">
        <f ca="1"/>
        <v>25</v>
      </c>
      <c r="H22" s="1">
        <v>6</v>
      </c>
      <c r="R22" s="126"/>
      <c r="S22" s="127" t="s">
        <v>301</v>
      </c>
      <c r="T22" s="125">
        <v>0.52900000000000003</v>
      </c>
      <c r="W22" s="128" t="s">
        <v>301</v>
      </c>
      <c r="X22" s="129">
        <f ca="1">ROUND(0.1+RAND()*(0.7-0.1),3)</f>
        <v>0.27300000000000002</v>
      </c>
    </row>
    <row r="23" spans="1:25" ht="18.75" thickTop="1" thickBot="1">
      <c r="A23" s="1">
        <v>5</v>
      </c>
      <c r="B23" s="1">
        <f t="shared" ca="1" si="0"/>
        <v>1</v>
      </c>
      <c r="C23" s="1">
        <f t="shared" ca="1" si="1"/>
        <v>0.56619461361944134</v>
      </c>
      <c r="D23" s="1">
        <f t="shared" ca="1" si="2"/>
        <v>4</v>
      </c>
      <c r="G23" s="1">
        <f ca="1"/>
        <v>0</v>
      </c>
      <c r="R23" s="126"/>
      <c r="S23" s="125" t="s">
        <v>302</v>
      </c>
      <c r="T23" s="125">
        <v>0.47099999999999997</v>
      </c>
      <c r="W23" s="131" t="s">
        <v>302</v>
      </c>
      <c r="X23" s="132">
        <f ca="1">1-X22</f>
        <v>0.72699999999999998</v>
      </c>
    </row>
    <row r="24" spans="1:25" ht="15.75" thickTop="1">
      <c r="A24" s="1">
        <v>6</v>
      </c>
      <c r="B24" s="1">
        <f t="shared" ca="1" si="0"/>
        <v>2</v>
      </c>
      <c r="C24" s="1">
        <f t="shared" ca="1" si="1"/>
        <v>0.31857830717814184</v>
      </c>
      <c r="D24" s="1">
        <f t="shared" ca="1" si="2"/>
        <v>5</v>
      </c>
    </row>
    <row r="25" spans="1:25" ht="15.75">
      <c r="A25" s="1">
        <v>7</v>
      </c>
      <c r="B25" s="1">
        <f t="shared" ca="1" si="0"/>
        <v>2</v>
      </c>
      <c r="C25" s="1">
        <f t="shared" ca="1" si="1"/>
        <v>0.48097230835784299</v>
      </c>
      <c r="D25" s="1">
        <f t="shared" ca="1" si="2"/>
        <v>5</v>
      </c>
      <c r="S25" s="133" t="s">
        <v>3</v>
      </c>
      <c r="T25" s="133">
        <v>1</v>
      </c>
      <c r="U25" s="133">
        <v>2</v>
      </c>
    </row>
    <row r="26" spans="1:25" ht="18.75">
      <c r="A26" s="1">
        <v>8</v>
      </c>
      <c r="B26" s="1">
        <f t="shared" ca="1" si="0"/>
        <v>2</v>
      </c>
      <c r="C26" s="1">
        <f t="shared" ca="1" si="1"/>
        <v>0.46832861051201524</v>
      </c>
      <c r="D26" s="1">
        <f t="shared" ca="1" si="2"/>
        <v>5</v>
      </c>
      <c r="S26" s="50">
        <v>1</v>
      </c>
      <c r="T26" s="50">
        <v>2</v>
      </c>
      <c r="U26" s="50">
        <v>6</v>
      </c>
    </row>
    <row r="27" spans="1:25" ht="18.75">
      <c r="A27" s="1">
        <v>9</v>
      </c>
      <c r="B27" s="1">
        <f t="shared" ca="1" si="0"/>
        <v>2</v>
      </c>
      <c r="C27" s="1">
        <f t="shared" ca="1" si="1"/>
        <v>0.73441769923278977</v>
      </c>
      <c r="D27" s="1">
        <f t="shared" ca="1" si="2"/>
        <v>5</v>
      </c>
      <c r="S27" s="50">
        <v>2</v>
      </c>
      <c r="T27" s="50">
        <v>2</v>
      </c>
      <c r="U27" s="50">
        <v>5</v>
      </c>
    </row>
    <row r="28" spans="1:25" ht="18.75">
      <c r="A28" s="1">
        <v>10</v>
      </c>
      <c r="B28" s="1">
        <f t="shared" ca="1" si="0"/>
        <v>2</v>
      </c>
      <c r="C28" s="1">
        <f t="shared" ca="1" si="1"/>
        <v>0.36425892605616195</v>
      </c>
      <c r="D28" s="1">
        <f t="shared" ca="1" si="2"/>
        <v>5</v>
      </c>
      <c r="S28" s="50">
        <v>3</v>
      </c>
      <c r="T28" s="50">
        <v>2</v>
      </c>
      <c r="U28" s="50">
        <v>6</v>
      </c>
      <c r="W28" s="1">
        <v>2.5</v>
      </c>
      <c r="X28">
        <f t="array" ref="X28:X33">FREQUENCY(U26:U225,W28:W32)</f>
        <v>0</v>
      </c>
    </row>
    <row r="29" spans="1:25" ht="18.75">
      <c r="A29" s="1">
        <v>11</v>
      </c>
      <c r="B29" s="1">
        <f t="shared" ca="1" si="0"/>
        <v>2</v>
      </c>
      <c r="C29" s="1">
        <f t="shared" ca="1" si="1"/>
        <v>0.50144392693463913</v>
      </c>
      <c r="D29" s="1">
        <f t="shared" ca="1" si="2"/>
        <v>5</v>
      </c>
      <c r="S29" s="50">
        <v>4</v>
      </c>
      <c r="T29" s="50">
        <v>2</v>
      </c>
      <c r="U29" s="50">
        <v>6</v>
      </c>
      <c r="W29" s="1">
        <v>3.5</v>
      </c>
      <c r="X29" s="1">
        <v>28</v>
      </c>
      <c r="Y29" s="1">
        <v>3</v>
      </c>
    </row>
    <row r="30" spans="1:25" ht="18.75">
      <c r="A30" s="1">
        <v>12</v>
      </c>
      <c r="B30" s="1">
        <f t="shared" ca="1" si="0"/>
        <v>2</v>
      </c>
      <c r="C30" s="1">
        <f t="shared" ca="1" si="1"/>
        <v>0.67981786066442762</v>
      </c>
      <c r="D30" s="1">
        <f t="shared" ca="1" si="2"/>
        <v>5</v>
      </c>
      <c r="S30" s="50">
        <v>5</v>
      </c>
      <c r="T30" s="50">
        <v>2</v>
      </c>
      <c r="U30" s="50">
        <v>6</v>
      </c>
      <c r="W30" s="1">
        <v>4.5</v>
      </c>
      <c r="X30" s="1">
        <v>38</v>
      </c>
      <c r="Y30" s="1">
        <v>4</v>
      </c>
    </row>
    <row r="31" spans="1:25" ht="18.75">
      <c r="A31" s="1">
        <v>13</v>
      </c>
      <c r="B31" s="1">
        <f t="shared" ca="1" si="0"/>
        <v>2</v>
      </c>
      <c r="C31" s="1">
        <f t="shared" ca="1" si="1"/>
        <v>0.91507991215450968</v>
      </c>
      <c r="D31" s="1">
        <f t="shared" ca="1" si="2"/>
        <v>6</v>
      </c>
      <c r="S31" s="50">
        <v>6</v>
      </c>
      <c r="T31" s="50">
        <v>2</v>
      </c>
      <c r="U31" s="50">
        <v>6</v>
      </c>
      <c r="W31" s="1">
        <v>5.5</v>
      </c>
      <c r="X31" s="1">
        <v>64</v>
      </c>
      <c r="Y31" s="1">
        <v>5</v>
      </c>
    </row>
    <row r="32" spans="1:25" ht="18.75">
      <c r="A32" s="1">
        <v>14</v>
      </c>
      <c r="B32" s="1">
        <f t="shared" ca="1" si="0"/>
        <v>1</v>
      </c>
      <c r="C32" s="1">
        <f t="shared" ca="1" si="1"/>
        <v>0.31333437713885326</v>
      </c>
      <c r="D32" s="1">
        <f t="shared" ca="1" si="2"/>
        <v>4</v>
      </c>
      <c r="S32" s="50">
        <v>7</v>
      </c>
      <c r="T32" s="50">
        <v>2</v>
      </c>
      <c r="U32" s="50">
        <v>6</v>
      </c>
      <c r="W32" s="1">
        <v>6.5</v>
      </c>
      <c r="X32" s="1">
        <v>70</v>
      </c>
      <c r="Y32" s="1">
        <v>6</v>
      </c>
    </row>
    <row r="33" spans="1:24" ht="18.75">
      <c r="A33" s="1">
        <v>15</v>
      </c>
      <c r="B33" s="1">
        <f t="shared" ca="1" si="0"/>
        <v>1</v>
      </c>
      <c r="C33" s="1">
        <f t="shared" ca="1" si="1"/>
        <v>0.69158144295733415</v>
      </c>
      <c r="D33" s="1">
        <f t="shared" ca="1" si="2"/>
        <v>4</v>
      </c>
      <c r="S33" s="50">
        <v>8</v>
      </c>
      <c r="T33" s="50">
        <v>1</v>
      </c>
      <c r="U33" s="50">
        <v>4</v>
      </c>
      <c r="X33">
        <v>0</v>
      </c>
    </row>
    <row r="34" spans="1:24" ht="18.75">
      <c r="A34" s="1">
        <v>16</v>
      </c>
      <c r="B34" s="1">
        <f t="shared" ca="1" si="0"/>
        <v>1</v>
      </c>
      <c r="C34" s="1">
        <f t="shared" ca="1" si="1"/>
        <v>9.2945057366437434E-2</v>
      </c>
      <c r="D34" s="1">
        <f t="shared" ca="1" si="2"/>
        <v>3</v>
      </c>
      <c r="S34" s="50">
        <v>9</v>
      </c>
      <c r="T34" s="50">
        <v>2</v>
      </c>
      <c r="U34" s="50">
        <v>6</v>
      </c>
    </row>
    <row r="35" spans="1:24" ht="18.75">
      <c r="A35" s="1">
        <v>17</v>
      </c>
      <c r="B35" s="1">
        <f t="shared" ca="1" si="0"/>
        <v>2</v>
      </c>
      <c r="C35" s="1">
        <f t="shared" ca="1" si="1"/>
        <v>0.23780443995114986</v>
      </c>
      <c r="D35" s="1">
        <f t="shared" ca="1" si="2"/>
        <v>5</v>
      </c>
      <c r="S35" s="50">
        <v>10</v>
      </c>
      <c r="T35" s="50">
        <v>2</v>
      </c>
      <c r="U35" s="50">
        <v>5</v>
      </c>
    </row>
    <row r="36" spans="1:24" ht="18.75">
      <c r="A36" s="1">
        <v>18</v>
      </c>
      <c r="B36" s="1">
        <f t="shared" ca="1" si="0"/>
        <v>2</v>
      </c>
      <c r="C36" s="1">
        <f t="shared" ca="1" si="1"/>
        <v>4.959955399262661E-2</v>
      </c>
      <c r="D36" s="1">
        <f t="shared" ca="1" si="2"/>
        <v>5</v>
      </c>
      <c r="S36" s="50">
        <v>11</v>
      </c>
      <c r="T36" s="50">
        <v>1</v>
      </c>
      <c r="U36" s="50">
        <v>4</v>
      </c>
    </row>
    <row r="37" spans="1:24" ht="18.75">
      <c r="A37" s="1">
        <v>19</v>
      </c>
      <c r="B37" s="1">
        <f t="shared" ca="1" si="0"/>
        <v>2</v>
      </c>
      <c r="C37" s="1">
        <f t="shared" ca="1" si="1"/>
        <v>0.6861714282959408</v>
      </c>
      <c r="D37" s="1">
        <f t="shared" ca="1" si="2"/>
        <v>5</v>
      </c>
      <c r="S37" s="50">
        <v>12</v>
      </c>
      <c r="T37" s="50">
        <v>1</v>
      </c>
      <c r="U37" s="50">
        <v>4</v>
      </c>
    </row>
    <row r="38" spans="1:24" ht="18.75">
      <c r="A38" s="1">
        <v>20</v>
      </c>
      <c r="B38" s="1">
        <f t="shared" ca="1" si="0"/>
        <v>2</v>
      </c>
      <c r="C38" s="1">
        <f t="shared" ca="1" si="1"/>
        <v>0.939825296641988</v>
      </c>
      <c r="D38" s="1">
        <f t="shared" ca="1" si="2"/>
        <v>6</v>
      </c>
      <c r="S38" s="50">
        <v>13</v>
      </c>
      <c r="T38" s="50">
        <v>2</v>
      </c>
      <c r="U38" s="50">
        <v>6</v>
      </c>
    </row>
    <row r="39" spans="1:24" ht="18.75">
      <c r="A39" s="1">
        <v>21</v>
      </c>
      <c r="B39" s="1">
        <f t="shared" ca="1" si="0"/>
        <v>2</v>
      </c>
      <c r="C39" s="1">
        <f t="shared" ca="1" si="1"/>
        <v>0.78316663675423226</v>
      </c>
      <c r="D39" s="1">
        <f t="shared" ca="1" si="2"/>
        <v>5</v>
      </c>
      <c r="S39" s="50">
        <v>14</v>
      </c>
      <c r="T39" s="50">
        <v>2</v>
      </c>
      <c r="U39" s="50">
        <v>6</v>
      </c>
    </row>
    <row r="40" spans="1:24" ht="18.75">
      <c r="A40" s="1">
        <v>22</v>
      </c>
      <c r="B40" s="1">
        <f t="shared" ca="1" si="0"/>
        <v>2</v>
      </c>
      <c r="C40" s="1">
        <f t="shared" ca="1" si="1"/>
        <v>0.15324679544123421</v>
      </c>
      <c r="D40" s="1">
        <f t="shared" ref="D40:D103" ca="1" si="3">IF(B40=1,IF(C40&lt;=0.3,3,4),IF(C40&lt;=0.8,5,6))</f>
        <v>5</v>
      </c>
      <c r="S40" s="50">
        <v>15</v>
      </c>
      <c r="T40" s="50">
        <v>2</v>
      </c>
      <c r="U40" s="50">
        <v>6</v>
      </c>
    </row>
    <row r="41" spans="1:24" ht="18.75">
      <c r="A41" s="1">
        <v>23</v>
      </c>
      <c r="B41" s="1">
        <f t="shared" ca="1" si="0"/>
        <v>1</v>
      </c>
      <c r="C41" s="1">
        <f t="shared" ca="1" si="1"/>
        <v>0.72878064732392023</v>
      </c>
      <c r="D41" s="1">
        <f t="shared" ca="1" si="3"/>
        <v>4</v>
      </c>
      <c r="S41" s="50">
        <v>16</v>
      </c>
      <c r="T41" s="50">
        <v>1</v>
      </c>
      <c r="U41" s="50">
        <v>4</v>
      </c>
    </row>
    <row r="42" spans="1:24" ht="18.75">
      <c r="A42" s="1">
        <v>24</v>
      </c>
      <c r="B42" s="1">
        <f t="shared" ca="1" si="0"/>
        <v>2</v>
      </c>
      <c r="C42" s="1">
        <f t="shared" ca="1" si="1"/>
        <v>0.77768994404332714</v>
      </c>
      <c r="D42" s="1">
        <f t="shared" ca="1" si="3"/>
        <v>5</v>
      </c>
      <c r="S42" s="50">
        <v>17</v>
      </c>
      <c r="T42" s="50">
        <v>2</v>
      </c>
      <c r="U42" s="50">
        <v>5</v>
      </c>
    </row>
    <row r="43" spans="1:24" ht="18.75">
      <c r="A43" s="1">
        <v>25</v>
      </c>
      <c r="B43" s="1">
        <f t="shared" ca="1" si="0"/>
        <v>1</v>
      </c>
      <c r="C43" s="1">
        <f t="shared" ca="1" si="1"/>
        <v>0.89668009210182475</v>
      </c>
      <c r="D43" s="1">
        <f t="shared" ca="1" si="3"/>
        <v>4</v>
      </c>
      <c r="S43" s="50">
        <v>18</v>
      </c>
      <c r="T43" s="50">
        <v>2</v>
      </c>
      <c r="U43" s="50">
        <v>6</v>
      </c>
    </row>
    <row r="44" spans="1:24" ht="18.75">
      <c r="A44" s="1">
        <v>26</v>
      </c>
      <c r="B44" s="1">
        <f t="shared" ca="1" si="0"/>
        <v>1</v>
      </c>
      <c r="C44" s="1">
        <f t="shared" ca="1" si="1"/>
        <v>0.12266533672528213</v>
      </c>
      <c r="D44" s="1">
        <f t="shared" ca="1" si="3"/>
        <v>3</v>
      </c>
      <c r="S44" s="50">
        <v>19</v>
      </c>
      <c r="T44" s="50">
        <v>2</v>
      </c>
      <c r="U44" s="50">
        <v>6</v>
      </c>
    </row>
    <row r="45" spans="1:24" ht="18.75">
      <c r="A45" s="1">
        <v>27</v>
      </c>
      <c r="B45" s="1">
        <f t="shared" ca="1" si="0"/>
        <v>2</v>
      </c>
      <c r="C45" s="1">
        <f t="shared" ca="1" si="1"/>
        <v>9.7685245140716193E-2</v>
      </c>
      <c r="D45" s="1">
        <f t="shared" ca="1" si="3"/>
        <v>5</v>
      </c>
      <c r="S45" s="50">
        <v>20</v>
      </c>
      <c r="T45" s="50">
        <v>2</v>
      </c>
      <c r="U45" s="50">
        <v>6</v>
      </c>
    </row>
    <row r="46" spans="1:24" ht="18.75">
      <c r="A46" s="1">
        <v>28</v>
      </c>
      <c r="B46" s="1">
        <f t="shared" ca="1" si="0"/>
        <v>2</v>
      </c>
      <c r="C46" s="1">
        <f t="shared" ca="1" si="1"/>
        <v>0.36751467892534118</v>
      </c>
      <c r="D46" s="1">
        <f t="shared" ca="1" si="3"/>
        <v>5</v>
      </c>
      <c r="S46" s="50">
        <v>21</v>
      </c>
      <c r="T46" s="50">
        <v>1</v>
      </c>
      <c r="U46" s="50">
        <v>4</v>
      </c>
    </row>
    <row r="47" spans="1:24" ht="18.75">
      <c r="A47" s="1">
        <v>29</v>
      </c>
      <c r="B47" s="1">
        <f t="shared" ca="1" si="0"/>
        <v>2</v>
      </c>
      <c r="C47" s="1">
        <f t="shared" ca="1" si="1"/>
        <v>0.91809619519351671</v>
      </c>
      <c r="D47" s="1">
        <f t="shared" ca="1" si="3"/>
        <v>6</v>
      </c>
      <c r="S47" s="50">
        <v>22</v>
      </c>
      <c r="T47" s="50">
        <v>2</v>
      </c>
      <c r="U47" s="50">
        <v>6</v>
      </c>
    </row>
    <row r="48" spans="1:24" ht="18.75">
      <c r="A48" s="1">
        <v>30</v>
      </c>
      <c r="B48" s="1">
        <f t="shared" ca="1" si="0"/>
        <v>2</v>
      </c>
      <c r="C48" s="1">
        <f t="shared" ca="1" si="1"/>
        <v>0.13517122401575032</v>
      </c>
      <c r="D48" s="1">
        <f t="shared" ca="1" si="3"/>
        <v>5</v>
      </c>
      <c r="S48" s="50">
        <v>23</v>
      </c>
      <c r="T48" s="50">
        <v>1</v>
      </c>
      <c r="U48" s="50">
        <v>4</v>
      </c>
    </row>
    <row r="49" spans="1:21" ht="18.75">
      <c r="A49" s="1">
        <v>31</v>
      </c>
      <c r="B49" s="1">
        <f t="shared" ca="1" si="0"/>
        <v>2</v>
      </c>
      <c r="C49" s="1">
        <f t="shared" ca="1" si="1"/>
        <v>0.92837537733761177</v>
      </c>
      <c r="D49" s="1">
        <f t="shared" ca="1" si="3"/>
        <v>6</v>
      </c>
      <c r="S49" s="50">
        <v>24</v>
      </c>
      <c r="T49" s="50">
        <v>2</v>
      </c>
      <c r="U49" s="50">
        <v>6</v>
      </c>
    </row>
    <row r="50" spans="1:21" ht="18.75">
      <c r="A50" s="1">
        <v>32</v>
      </c>
      <c r="B50" s="1">
        <f t="shared" ca="1" si="0"/>
        <v>2</v>
      </c>
      <c r="C50" s="1">
        <f t="shared" ca="1" si="1"/>
        <v>0.94818964406609796</v>
      </c>
      <c r="D50" s="1">
        <f t="shared" ca="1" si="3"/>
        <v>6</v>
      </c>
      <c r="S50" s="50">
        <v>25</v>
      </c>
      <c r="T50" s="50">
        <v>1</v>
      </c>
      <c r="U50" s="50">
        <v>3</v>
      </c>
    </row>
    <row r="51" spans="1:21" ht="18.75">
      <c r="A51" s="1">
        <v>33</v>
      </c>
      <c r="B51" s="1">
        <f t="shared" ca="1" si="0"/>
        <v>2</v>
      </c>
      <c r="C51" s="1">
        <f t="shared" ca="1" si="1"/>
        <v>0.55082501460126343</v>
      </c>
      <c r="D51" s="1">
        <f t="shared" ca="1" si="3"/>
        <v>5</v>
      </c>
      <c r="S51" s="50">
        <v>26</v>
      </c>
      <c r="T51" s="50">
        <v>2</v>
      </c>
      <c r="U51" s="50">
        <v>5</v>
      </c>
    </row>
    <row r="52" spans="1:21" ht="18.75">
      <c r="A52" s="1">
        <v>34</v>
      </c>
      <c r="B52" s="1">
        <f t="shared" ca="1" si="0"/>
        <v>2</v>
      </c>
      <c r="C52" s="1">
        <f t="shared" ca="1" si="1"/>
        <v>0.50802011000534986</v>
      </c>
      <c r="D52" s="1">
        <f t="shared" ca="1" si="3"/>
        <v>5</v>
      </c>
      <c r="S52" s="50">
        <v>27</v>
      </c>
      <c r="T52" s="50">
        <v>2</v>
      </c>
      <c r="U52" s="50">
        <v>6</v>
      </c>
    </row>
    <row r="53" spans="1:21" ht="18.75">
      <c r="A53" s="1">
        <v>35</v>
      </c>
      <c r="B53" s="1">
        <f t="shared" ca="1" si="0"/>
        <v>2</v>
      </c>
      <c r="C53" s="1">
        <f t="shared" ca="1" si="1"/>
        <v>8.3000835891076541E-2</v>
      </c>
      <c r="D53" s="1">
        <f t="shared" ca="1" si="3"/>
        <v>5</v>
      </c>
      <c r="S53" s="50">
        <v>28</v>
      </c>
      <c r="T53" s="50">
        <v>2</v>
      </c>
      <c r="U53" s="50">
        <v>5</v>
      </c>
    </row>
    <row r="54" spans="1:21" ht="18.75">
      <c r="A54" s="1">
        <v>36</v>
      </c>
      <c r="B54" s="1">
        <f t="shared" ca="1" si="0"/>
        <v>1</v>
      </c>
      <c r="C54" s="1">
        <f t="shared" ca="1" si="1"/>
        <v>0.90687447791289633</v>
      </c>
      <c r="D54" s="1">
        <f t="shared" ca="1" si="3"/>
        <v>4</v>
      </c>
      <c r="S54" s="50">
        <v>29</v>
      </c>
      <c r="T54" s="50">
        <v>1</v>
      </c>
      <c r="U54" s="50">
        <v>4</v>
      </c>
    </row>
    <row r="55" spans="1:21" ht="18.75">
      <c r="A55" s="1">
        <v>37</v>
      </c>
      <c r="B55" s="1">
        <f t="shared" ca="1" si="0"/>
        <v>2</v>
      </c>
      <c r="C55" s="1">
        <f t="shared" ca="1" si="1"/>
        <v>0.48402182735812183</v>
      </c>
      <c r="D55" s="1">
        <f t="shared" ca="1" si="3"/>
        <v>5</v>
      </c>
      <c r="S55" s="50">
        <v>30</v>
      </c>
      <c r="T55" s="50">
        <v>2</v>
      </c>
      <c r="U55" s="50">
        <v>5</v>
      </c>
    </row>
    <row r="56" spans="1:21" ht="18.75">
      <c r="A56" s="1">
        <v>38</v>
      </c>
      <c r="B56" s="1">
        <f t="shared" ca="1" si="0"/>
        <v>2</v>
      </c>
      <c r="C56" s="1">
        <f t="shared" ca="1" si="1"/>
        <v>0.86619631540605169</v>
      </c>
      <c r="D56" s="1">
        <f t="shared" ca="1" si="3"/>
        <v>6</v>
      </c>
      <c r="S56" s="50">
        <v>31</v>
      </c>
      <c r="T56" s="50">
        <v>2</v>
      </c>
      <c r="U56" s="50">
        <v>5</v>
      </c>
    </row>
    <row r="57" spans="1:21" ht="18.75">
      <c r="A57" s="1">
        <v>39</v>
      </c>
      <c r="B57" s="1">
        <f t="shared" ca="1" si="0"/>
        <v>1</v>
      </c>
      <c r="C57" s="1">
        <f t="shared" ca="1" si="1"/>
        <v>4.2719661531793518E-2</v>
      </c>
      <c r="D57" s="1">
        <f t="shared" ca="1" si="3"/>
        <v>3</v>
      </c>
      <c r="S57" s="50">
        <v>32</v>
      </c>
      <c r="T57" s="50">
        <v>2</v>
      </c>
      <c r="U57" s="50">
        <v>6</v>
      </c>
    </row>
    <row r="58" spans="1:21" ht="18.75">
      <c r="A58" s="1">
        <v>40</v>
      </c>
      <c r="B58" s="1">
        <f t="shared" ca="1" si="0"/>
        <v>2</v>
      </c>
      <c r="C58" s="1">
        <f t="shared" ca="1" si="1"/>
        <v>0.50817293858883716</v>
      </c>
      <c r="D58" s="1">
        <f t="shared" ca="1" si="3"/>
        <v>5</v>
      </c>
      <c r="S58" s="50">
        <v>33</v>
      </c>
      <c r="T58" s="50">
        <v>1</v>
      </c>
      <c r="U58" s="50">
        <v>3</v>
      </c>
    </row>
    <row r="59" spans="1:21" ht="18.75">
      <c r="A59" s="1">
        <v>41</v>
      </c>
      <c r="B59" s="1">
        <f t="shared" ca="1" si="0"/>
        <v>1</v>
      </c>
      <c r="C59" s="1">
        <f t="shared" ca="1" si="1"/>
        <v>6.0692538998933898E-2</v>
      </c>
      <c r="D59" s="1">
        <f t="shared" ca="1" si="3"/>
        <v>3</v>
      </c>
      <c r="S59" s="50">
        <v>34</v>
      </c>
      <c r="T59" s="50">
        <v>2</v>
      </c>
      <c r="U59" s="50">
        <v>6</v>
      </c>
    </row>
    <row r="60" spans="1:21" ht="18.75">
      <c r="A60" s="1">
        <v>42</v>
      </c>
      <c r="B60" s="1">
        <f t="shared" ca="1" si="0"/>
        <v>2</v>
      </c>
      <c r="C60" s="1">
        <f t="shared" ca="1" si="1"/>
        <v>0.69110252831173202</v>
      </c>
      <c r="D60" s="1">
        <f t="shared" ca="1" si="3"/>
        <v>5</v>
      </c>
      <c r="S60" s="50">
        <v>35</v>
      </c>
      <c r="T60" s="50">
        <v>1</v>
      </c>
      <c r="U60" s="50">
        <v>4</v>
      </c>
    </row>
    <row r="61" spans="1:21" ht="18.75">
      <c r="A61" s="1">
        <v>43</v>
      </c>
      <c r="B61" s="1">
        <f t="shared" ca="1" si="0"/>
        <v>1</v>
      </c>
      <c r="C61" s="1">
        <f t="shared" ca="1" si="1"/>
        <v>0.19369895200614207</v>
      </c>
      <c r="D61" s="1">
        <f t="shared" ca="1" si="3"/>
        <v>3</v>
      </c>
      <c r="S61" s="50">
        <v>36</v>
      </c>
      <c r="T61" s="50">
        <v>2</v>
      </c>
      <c r="U61" s="50">
        <v>6</v>
      </c>
    </row>
    <row r="62" spans="1:21" ht="18.75">
      <c r="A62" s="1">
        <v>44</v>
      </c>
      <c r="B62" s="1">
        <f t="shared" ca="1" si="0"/>
        <v>2</v>
      </c>
      <c r="C62" s="1">
        <f t="shared" ca="1" si="1"/>
        <v>0.67806432350336188</v>
      </c>
      <c r="D62" s="1">
        <f t="shared" ca="1" si="3"/>
        <v>5</v>
      </c>
      <c r="S62" s="50">
        <v>37</v>
      </c>
      <c r="T62" s="50">
        <v>1</v>
      </c>
      <c r="U62" s="50">
        <v>4</v>
      </c>
    </row>
    <row r="63" spans="1:21" ht="18.75">
      <c r="A63" s="1">
        <v>45</v>
      </c>
      <c r="B63" s="1">
        <f t="shared" ca="1" si="0"/>
        <v>2</v>
      </c>
      <c r="C63" s="1">
        <f t="shared" ca="1" si="1"/>
        <v>0.27032443038598597</v>
      </c>
      <c r="D63" s="1">
        <f t="shared" ca="1" si="3"/>
        <v>5</v>
      </c>
      <c r="S63" s="50">
        <v>38</v>
      </c>
      <c r="T63" s="50">
        <v>2</v>
      </c>
      <c r="U63" s="50">
        <v>6</v>
      </c>
    </row>
    <row r="64" spans="1:21" ht="18.75">
      <c r="A64" s="1">
        <v>46</v>
      </c>
      <c r="B64" s="1">
        <f t="shared" ca="1" si="0"/>
        <v>2</v>
      </c>
      <c r="C64" s="1">
        <f t="shared" ca="1" si="1"/>
        <v>0.12910937592485183</v>
      </c>
      <c r="D64" s="1">
        <f t="shared" ca="1" si="3"/>
        <v>5</v>
      </c>
      <c r="S64" s="50">
        <v>39</v>
      </c>
      <c r="T64" s="50">
        <v>2</v>
      </c>
      <c r="U64" s="50">
        <v>6</v>
      </c>
    </row>
    <row r="65" spans="1:21" ht="18.75">
      <c r="A65" s="1">
        <v>47</v>
      </c>
      <c r="B65" s="1">
        <f t="shared" ca="1" si="0"/>
        <v>2</v>
      </c>
      <c r="C65" s="1">
        <f t="shared" ca="1" si="1"/>
        <v>5.1382648534493036E-2</v>
      </c>
      <c r="D65" s="1">
        <f t="shared" ca="1" si="3"/>
        <v>5</v>
      </c>
      <c r="S65" s="50">
        <v>40</v>
      </c>
      <c r="T65" s="50">
        <v>2</v>
      </c>
      <c r="U65" s="50">
        <v>5</v>
      </c>
    </row>
    <row r="66" spans="1:21" ht="18.75">
      <c r="A66" s="1">
        <v>48</v>
      </c>
      <c r="B66" s="1">
        <f t="shared" ca="1" si="0"/>
        <v>2</v>
      </c>
      <c r="C66" s="1">
        <f t="shared" ca="1" si="1"/>
        <v>0.65908036994522945</v>
      </c>
      <c r="D66" s="1">
        <f t="shared" ca="1" si="3"/>
        <v>5</v>
      </c>
      <c r="S66" s="50">
        <v>41</v>
      </c>
      <c r="T66" s="50">
        <v>2</v>
      </c>
      <c r="U66" s="50">
        <v>5</v>
      </c>
    </row>
    <row r="67" spans="1:21" ht="18.75">
      <c r="A67" s="1">
        <v>49</v>
      </c>
      <c r="B67" s="1">
        <f t="shared" ca="1" si="0"/>
        <v>2</v>
      </c>
      <c r="C67" s="1">
        <f t="shared" ca="1" si="1"/>
        <v>0.19935014657248784</v>
      </c>
      <c r="D67" s="1">
        <f t="shared" ca="1" si="3"/>
        <v>5</v>
      </c>
      <c r="S67" s="50">
        <v>42</v>
      </c>
      <c r="T67" s="50">
        <v>2</v>
      </c>
      <c r="U67" s="50">
        <v>5</v>
      </c>
    </row>
    <row r="68" spans="1:21" ht="18.75">
      <c r="A68" s="1">
        <v>50</v>
      </c>
      <c r="B68" s="1">
        <f t="shared" ca="1" si="0"/>
        <v>2</v>
      </c>
      <c r="C68" s="1">
        <f t="shared" ca="1" si="1"/>
        <v>0.51818500906055331</v>
      </c>
      <c r="D68" s="1">
        <f t="shared" ca="1" si="3"/>
        <v>5</v>
      </c>
      <c r="S68" s="50">
        <v>43</v>
      </c>
      <c r="T68" s="50">
        <v>2</v>
      </c>
      <c r="U68" s="50">
        <v>5</v>
      </c>
    </row>
    <row r="69" spans="1:21" ht="18.75">
      <c r="A69" s="1">
        <v>51</v>
      </c>
      <c r="B69" s="1">
        <f t="shared" ca="1" si="0"/>
        <v>2</v>
      </c>
      <c r="C69" s="1">
        <f t="shared" ca="1" si="1"/>
        <v>2.1874198407980217E-2</v>
      </c>
      <c r="D69" s="1">
        <f t="shared" ca="1" si="3"/>
        <v>5</v>
      </c>
      <c r="S69" s="50">
        <v>44</v>
      </c>
      <c r="T69" s="50">
        <v>2</v>
      </c>
      <c r="U69" s="50">
        <v>5</v>
      </c>
    </row>
    <row r="70" spans="1:21" ht="18.75">
      <c r="A70" s="1">
        <v>52</v>
      </c>
      <c r="B70" s="1">
        <f t="shared" ca="1" si="0"/>
        <v>2</v>
      </c>
      <c r="C70" s="1">
        <f t="shared" ca="1" si="1"/>
        <v>0.19826206711405736</v>
      </c>
      <c r="D70" s="1">
        <f t="shared" ca="1" si="3"/>
        <v>5</v>
      </c>
      <c r="S70" s="50">
        <v>45</v>
      </c>
      <c r="T70" s="50">
        <v>1</v>
      </c>
      <c r="U70" s="50">
        <v>4</v>
      </c>
    </row>
    <row r="71" spans="1:21" ht="18.75">
      <c r="A71" s="1">
        <v>53</v>
      </c>
      <c r="B71" s="1">
        <f t="shared" ca="1" si="0"/>
        <v>1</v>
      </c>
      <c r="C71" s="1">
        <f t="shared" ca="1" si="1"/>
        <v>0.10245074172194535</v>
      </c>
      <c r="D71" s="1">
        <f t="shared" ca="1" si="3"/>
        <v>3</v>
      </c>
      <c r="S71" s="50">
        <v>46</v>
      </c>
      <c r="T71" s="50">
        <v>2</v>
      </c>
      <c r="U71" s="50">
        <v>5</v>
      </c>
    </row>
    <row r="72" spans="1:21" ht="18.75">
      <c r="A72" s="1">
        <v>54</v>
      </c>
      <c r="B72" s="1">
        <f t="shared" ca="1" si="0"/>
        <v>2</v>
      </c>
      <c r="C72" s="1">
        <f t="shared" ca="1" si="1"/>
        <v>3.8816942942463406E-2</v>
      </c>
      <c r="D72" s="1">
        <f t="shared" ca="1" si="3"/>
        <v>5</v>
      </c>
      <c r="S72" s="50">
        <v>47</v>
      </c>
      <c r="T72" s="50">
        <v>1</v>
      </c>
      <c r="U72" s="50">
        <v>3</v>
      </c>
    </row>
    <row r="73" spans="1:21" ht="18.75">
      <c r="A73" s="1">
        <v>55</v>
      </c>
      <c r="B73" s="1">
        <f t="shared" ca="1" si="0"/>
        <v>1</v>
      </c>
      <c r="C73" s="1">
        <f t="shared" ca="1" si="1"/>
        <v>0.97654455096125825</v>
      </c>
      <c r="D73" s="1">
        <f t="shared" ca="1" si="3"/>
        <v>4</v>
      </c>
      <c r="S73" s="50">
        <v>48</v>
      </c>
      <c r="T73" s="50">
        <v>1</v>
      </c>
      <c r="U73" s="50">
        <v>4</v>
      </c>
    </row>
    <row r="74" spans="1:21" ht="18.75">
      <c r="A74" s="1">
        <v>56</v>
      </c>
      <c r="B74" s="1">
        <f t="shared" ca="1" si="0"/>
        <v>1</v>
      </c>
      <c r="C74" s="1">
        <f t="shared" ca="1" si="1"/>
        <v>0.23251874831011232</v>
      </c>
      <c r="D74" s="1">
        <f t="shared" ca="1" si="3"/>
        <v>3</v>
      </c>
      <c r="S74" s="50">
        <v>49</v>
      </c>
      <c r="T74" s="50">
        <v>2</v>
      </c>
      <c r="U74" s="50">
        <v>5</v>
      </c>
    </row>
    <row r="75" spans="1:21" ht="18.75">
      <c r="A75" s="1">
        <v>57</v>
      </c>
      <c r="B75" s="1">
        <f t="shared" ca="1" si="0"/>
        <v>2</v>
      </c>
      <c r="C75" s="1">
        <f t="shared" ca="1" si="1"/>
        <v>0.93982337590423004</v>
      </c>
      <c r="D75" s="1">
        <f t="shared" ca="1" si="3"/>
        <v>6</v>
      </c>
      <c r="S75" s="50">
        <v>50</v>
      </c>
      <c r="T75" s="50">
        <v>1</v>
      </c>
      <c r="U75" s="50">
        <v>4</v>
      </c>
    </row>
    <row r="76" spans="1:21" ht="18.75">
      <c r="A76" s="1">
        <v>58</v>
      </c>
      <c r="B76" s="1">
        <f t="shared" ca="1" si="0"/>
        <v>2</v>
      </c>
      <c r="C76" s="1">
        <f t="shared" ca="1" si="1"/>
        <v>0.25212467410291373</v>
      </c>
      <c r="D76" s="1">
        <f t="shared" ca="1" si="3"/>
        <v>5</v>
      </c>
      <c r="S76" s="50">
        <v>51</v>
      </c>
      <c r="T76" s="50">
        <v>1</v>
      </c>
      <c r="U76" s="50">
        <v>3</v>
      </c>
    </row>
    <row r="77" spans="1:21" ht="18.75">
      <c r="A77" s="1">
        <v>59</v>
      </c>
      <c r="B77" s="1">
        <f t="shared" ca="1" si="0"/>
        <v>2</v>
      </c>
      <c r="C77" s="1">
        <f t="shared" ca="1" si="1"/>
        <v>0.21698059502341671</v>
      </c>
      <c r="D77" s="1">
        <f t="shared" ca="1" si="3"/>
        <v>5</v>
      </c>
      <c r="S77" s="50">
        <v>52</v>
      </c>
      <c r="T77" s="50">
        <v>1</v>
      </c>
      <c r="U77" s="50">
        <v>4</v>
      </c>
    </row>
    <row r="78" spans="1:21" ht="18.75">
      <c r="A78" s="1">
        <v>60</v>
      </c>
      <c r="B78" s="1">
        <f t="shared" ca="1" si="0"/>
        <v>1</v>
      </c>
      <c r="C78" s="1">
        <f t="shared" ca="1" si="1"/>
        <v>0.81918603174147564</v>
      </c>
      <c r="D78" s="1">
        <f t="shared" ca="1" si="3"/>
        <v>4</v>
      </c>
      <c r="S78" s="50">
        <v>53</v>
      </c>
      <c r="T78" s="50">
        <v>2</v>
      </c>
      <c r="U78" s="50">
        <v>6</v>
      </c>
    </row>
    <row r="79" spans="1:21" ht="18.75">
      <c r="A79" s="1">
        <v>61</v>
      </c>
      <c r="B79" s="1">
        <f t="shared" ca="1" si="0"/>
        <v>2</v>
      </c>
      <c r="C79" s="1">
        <f t="shared" ca="1" si="1"/>
        <v>0.33776057500233581</v>
      </c>
      <c r="D79" s="1">
        <f t="shared" ca="1" si="3"/>
        <v>5</v>
      </c>
      <c r="S79" s="50">
        <v>54</v>
      </c>
      <c r="T79" s="50">
        <v>2</v>
      </c>
      <c r="U79" s="50">
        <v>5</v>
      </c>
    </row>
    <row r="80" spans="1:21" ht="18.75">
      <c r="A80" s="1">
        <v>62</v>
      </c>
      <c r="B80" s="1">
        <f t="shared" ca="1" si="0"/>
        <v>2</v>
      </c>
      <c r="C80" s="1">
        <f t="shared" ca="1" si="1"/>
        <v>0.48778172572042955</v>
      </c>
      <c r="D80" s="1">
        <f t="shared" ca="1" si="3"/>
        <v>5</v>
      </c>
      <c r="S80" s="50">
        <v>55</v>
      </c>
      <c r="T80" s="50">
        <v>2</v>
      </c>
      <c r="U80" s="50">
        <v>5</v>
      </c>
    </row>
    <row r="81" spans="1:21" ht="18.75">
      <c r="A81" s="1">
        <v>63</v>
      </c>
      <c r="B81" s="1">
        <f t="shared" ca="1" si="0"/>
        <v>2</v>
      </c>
      <c r="C81" s="1">
        <f t="shared" ca="1" si="1"/>
        <v>0.98733622781337615</v>
      </c>
      <c r="D81" s="1">
        <f t="shared" ca="1" si="3"/>
        <v>6</v>
      </c>
      <c r="S81" s="50">
        <v>56</v>
      </c>
      <c r="T81" s="50">
        <v>2</v>
      </c>
      <c r="U81" s="50">
        <v>6</v>
      </c>
    </row>
    <row r="82" spans="1:21" ht="18.75">
      <c r="A82" s="1">
        <v>64</v>
      </c>
      <c r="B82" s="1">
        <f t="shared" ca="1" si="0"/>
        <v>1</v>
      </c>
      <c r="C82" s="1">
        <f t="shared" ca="1" si="1"/>
        <v>0.91846859098256561</v>
      </c>
      <c r="D82" s="1">
        <f t="shared" ca="1" si="3"/>
        <v>4</v>
      </c>
      <c r="S82" s="50">
        <v>57</v>
      </c>
      <c r="T82" s="50">
        <v>1</v>
      </c>
      <c r="U82" s="50">
        <v>4</v>
      </c>
    </row>
    <row r="83" spans="1:21" ht="18.75">
      <c r="A83" s="1">
        <v>65</v>
      </c>
      <c r="B83" s="1">
        <f t="shared" ca="1" si="0"/>
        <v>1</v>
      </c>
      <c r="C83" s="1">
        <f t="shared" ca="1" si="1"/>
        <v>0.84708074261670863</v>
      </c>
      <c r="D83" s="1">
        <f t="shared" ca="1" si="3"/>
        <v>4</v>
      </c>
      <c r="S83" s="50">
        <v>58</v>
      </c>
      <c r="T83" s="50">
        <v>2</v>
      </c>
      <c r="U83" s="50">
        <v>5</v>
      </c>
    </row>
    <row r="84" spans="1:21" ht="18.75">
      <c r="A84" s="1">
        <v>66</v>
      </c>
      <c r="B84" s="1">
        <f t="shared" ref="B84:B147" ca="1" si="4">IF(RAND()&lt;=0.4,1,2)</f>
        <v>1</v>
      </c>
      <c r="C84" s="1">
        <f t="shared" ref="C84:C147" ca="1" si="5">RAND()</f>
        <v>0.21861045399014856</v>
      </c>
      <c r="D84" s="1">
        <f t="shared" ca="1" si="3"/>
        <v>3</v>
      </c>
      <c r="S84" s="50">
        <v>59</v>
      </c>
      <c r="T84" s="50">
        <v>2</v>
      </c>
      <c r="U84" s="50">
        <v>5</v>
      </c>
    </row>
    <row r="85" spans="1:21" ht="18.75">
      <c r="A85" s="1">
        <v>67</v>
      </c>
      <c r="B85" s="1">
        <f t="shared" ca="1" si="4"/>
        <v>2</v>
      </c>
      <c r="C85" s="1">
        <f t="shared" ca="1" si="5"/>
        <v>0.93411714881084151</v>
      </c>
      <c r="D85" s="1">
        <f t="shared" ca="1" si="3"/>
        <v>6</v>
      </c>
      <c r="S85" s="50">
        <v>60</v>
      </c>
      <c r="T85" s="50">
        <v>2</v>
      </c>
      <c r="U85" s="50">
        <v>6</v>
      </c>
    </row>
    <row r="86" spans="1:21" ht="18.75">
      <c r="A86" s="1">
        <v>68</v>
      </c>
      <c r="B86" s="1">
        <f t="shared" ca="1" si="4"/>
        <v>2</v>
      </c>
      <c r="C86" s="1">
        <f t="shared" ca="1" si="5"/>
        <v>0.41803551049980658</v>
      </c>
      <c r="D86" s="1">
        <f t="shared" ca="1" si="3"/>
        <v>5</v>
      </c>
      <c r="S86" s="50">
        <v>61</v>
      </c>
      <c r="T86" s="50">
        <v>1</v>
      </c>
      <c r="U86" s="50">
        <v>4</v>
      </c>
    </row>
    <row r="87" spans="1:21" ht="18.75">
      <c r="A87" s="1">
        <v>69</v>
      </c>
      <c r="B87" s="1">
        <f t="shared" ca="1" si="4"/>
        <v>1</v>
      </c>
      <c r="C87" s="1">
        <f t="shared" ca="1" si="5"/>
        <v>0.91495530780775081</v>
      </c>
      <c r="D87" s="1">
        <f t="shared" ca="1" si="3"/>
        <v>4</v>
      </c>
      <c r="S87" s="50">
        <v>62</v>
      </c>
      <c r="T87" s="50">
        <v>2</v>
      </c>
      <c r="U87" s="50">
        <v>6</v>
      </c>
    </row>
    <row r="88" spans="1:21" ht="18.75">
      <c r="A88" s="1">
        <v>70</v>
      </c>
      <c r="B88" s="1">
        <f t="shared" ca="1" si="4"/>
        <v>2</v>
      </c>
      <c r="C88" s="1">
        <f t="shared" ca="1" si="5"/>
        <v>0.65146292709645603</v>
      </c>
      <c r="D88" s="1">
        <f t="shared" ca="1" si="3"/>
        <v>5</v>
      </c>
      <c r="S88" s="50">
        <v>63</v>
      </c>
      <c r="T88" s="50">
        <v>1</v>
      </c>
      <c r="U88" s="50">
        <v>4</v>
      </c>
    </row>
    <row r="89" spans="1:21" ht="18.75">
      <c r="A89" s="1">
        <v>71</v>
      </c>
      <c r="B89" s="1">
        <f t="shared" ca="1" si="4"/>
        <v>1</v>
      </c>
      <c r="C89" s="1">
        <f t="shared" ca="1" si="5"/>
        <v>0.88765410336521833</v>
      </c>
      <c r="D89" s="1">
        <f t="shared" ca="1" si="3"/>
        <v>4</v>
      </c>
      <c r="S89" s="50">
        <v>64</v>
      </c>
      <c r="T89" s="50">
        <v>2</v>
      </c>
      <c r="U89" s="50">
        <v>5</v>
      </c>
    </row>
    <row r="90" spans="1:21" ht="18.75">
      <c r="A90" s="1">
        <v>72</v>
      </c>
      <c r="B90" s="1">
        <f t="shared" ca="1" si="4"/>
        <v>1</v>
      </c>
      <c r="C90" s="1">
        <f t="shared" ca="1" si="5"/>
        <v>9.6468743860866901E-2</v>
      </c>
      <c r="D90" s="1">
        <f t="shared" ca="1" si="3"/>
        <v>3</v>
      </c>
      <c r="S90" s="50">
        <v>65</v>
      </c>
      <c r="T90" s="50">
        <v>1</v>
      </c>
      <c r="U90" s="50">
        <v>4</v>
      </c>
    </row>
    <row r="91" spans="1:21" ht="18.75">
      <c r="A91" s="1">
        <v>73</v>
      </c>
      <c r="B91" s="1">
        <f t="shared" ca="1" si="4"/>
        <v>2</v>
      </c>
      <c r="C91" s="1">
        <f t="shared" ca="1" si="5"/>
        <v>0.28352614964211686</v>
      </c>
      <c r="D91" s="1">
        <f t="shared" ca="1" si="3"/>
        <v>5</v>
      </c>
      <c r="S91" s="50">
        <v>66</v>
      </c>
      <c r="T91" s="50">
        <v>1</v>
      </c>
      <c r="U91" s="50">
        <v>4</v>
      </c>
    </row>
    <row r="92" spans="1:21" ht="18.75">
      <c r="A92" s="1">
        <v>74</v>
      </c>
      <c r="B92" s="1">
        <f t="shared" ca="1" si="4"/>
        <v>1</v>
      </c>
      <c r="C92" s="1">
        <f t="shared" ca="1" si="5"/>
        <v>0.23491654262504391</v>
      </c>
      <c r="D92" s="1">
        <f t="shared" ca="1" si="3"/>
        <v>3</v>
      </c>
      <c r="S92" s="50">
        <v>67</v>
      </c>
      <c r="T92" s="50">
        <v>2</v>
      </c>
      <c r="U92" s="50">
        <v>6</v>
      </c>
    </row>
    <row r="93" spans="1:21" ht="18.75">
      <c r="A93" s="1">
        <v>75</v>
      </c>
      <c r="B93" s="1">
        <f t="shared" ca="1" si="4"/>
        <v>1</v>
      </c>
      <c r="C93" s="1">
        <f t="shared" ca="1" si="5"/>
        <v>0.79636607334641774</v>
      </c>
      <c r="D93" s="1">
        <f t="shared" ca="1" si="3"/>
        <v>4</v>
      </c>
      <c r="S93" s="50">
        <v>68</v>
      </c>
      <c r="T93" s="50">
        <v>2</v>
      </c>
      <c r="U93" s="50">
        <v>6</v>
      </c>
    </row>
    <row r="94" spans="1:21" ht="18.75">
      <c r="A94" s="1">
        <v>76</v>
      </c>
      <c r="B94" s="1">
        <f t="shared" ca="1" si="4"/>
        <v>2</v>
      </c>
      <c r="C94" s="1">
        <f t="shared" ca="1" si="5"/>
        <v>0.13845070984182151</v>
      </c>
      <c r="D94" s="1">
        <f t="shared" ca="1" si="3"/>
        <v>5</v>
      </c>
      <c r="S94" s="50">
        <v>69</v>
      </c>
      <c r="T94" s="50">
        <v>2</v>
      </c>
      <c r="U94" s="50">
        <v>6</v>
      </c>
    </row>
    <row r="95" spans="1:21" ht="18.75">
      <c r="A95" s="1">
        <v>77</v>
      </c>
      <c r="B95" s="1">
        <f t="shared" ca="1" si="4"/>
        <v>2</v>
      </c>
      <c r="C95" s="1">
        <f t="shared" ca="1" si="5"/>
        <v>0.60678703886254048</v>
      </c>
      <c r="D95" s="1">
        <f t="shared" ca="1" si="3"/>
        <v>5</v>
      </c>
      <c r="S95" s="50">
        <v>70</v>
      </c>
      <c r="T95" s="50">
        <v>2</v>
      </c>
      <c r="U95" s="50">
        <v>6</v>
      </c>
    </row>
    <row r="96" spans="1:21" ht="18.75">
      <c r="A96" s="1">
        <v>78</v>
      </c>
      <c r="B96" s="1">
        <f t="shared" ca="1" si="4"/>
        <v>2</v>
      </c>
      <c r="C96" s="1">
        <f t="shared" ca="1" si="5"/>
        <v>0.67165465131849622</v>
      </c>
      <c r="D96" s="1">
        <f t="shared" ca="1" si="3"/>
        <v>5</v>
      </c>
      <c r="S96" s="50">
        <v>71</v>
      </c>
      <c r="T96" s="50">
        <v>2</v>
      </c>
      <c r="U96" s="50">
        <v>6</v>
      </c>
    </row>
    <row r="97" spans="1:21" ht="18.75">
      <c r="A97" s="1">
        <v>79</v>
      </c>
      <c r="B97" s="1">
        <f t="shared" ca="1" si="4"/>
        <v>2</v>
      </c>
      <c r="C97" s="1">
        <f t="shared" ca="1" si="5"/>
        <v>2.0130596521995336E-2</v>
      </c>
      <c r="D97" s="1">
        <f t="shared" ca="1" si="3"/>
        <v>5</v>
      </c>
      <c r="S97" s="50">
        <v>72</v>
      </c>
      <c r="T97" s="50">
        <v>2</v>
      </c>
      <c r="U97" s="50">
        <v>6</v>
      </c>
    </row>
    <row r="98" spans="1:21" ht="18.75">
      <c r="A98" s="1">
        <v>80</v>
      </c>
      <c r="B98" s="1">
        <f t="shared" ca="1" si="4"/>
        <v>1</v>
      </c>
      <c r="C98" s="1">
        <f t="shared" ca="1" si="5"/>
        <v>0.58810590339071633</v>
      </c>
      <c r="D98" s="1">
        <f t="shared" ca="1" si="3"/>
        <v>4</v>
      </c>
      <c r="S98" s="50">
        <v>73</v>
      </c>
      <c r="T98" s="50">
        <v>2</v>
      </c>
      <c r="U98" s="50">
        <v>6</v>
      </c>
    </row>
    <row r="99" spans="1:21" ht="18.75">
      <c r="A99" s="1">
        <v>81</v>
      </c>
      <c r="B99" s="1">
        <f t="shared" ca="1" si="4"/>
        <v>2</v>
      </c>
      <c r="C99" s="1">
        <f t="shared" ca="1" si="5"/>
        <v>0.13863434978268541</v>
      </c>
      <c r="D99" s="1">
        <f t="shared" ca="1" si="3"/>
        <v>5</v>
      </c>
      <c r="S99" s="50">
        <v>74</v>
      </c>
      <c r="T99" s="50">
        <v>1</v>
      </c>
      <c r="U99" s="50">
        <v>3</v>
      </c>
    </row>
    <row r="100" spans="1:21" ht="18.75">
      <c r="A100" s="1">
        <v>82</v>
      </c>
      <c r="B100" s="1">
        <f t="shared" ca="1" si="4"/>
        <v>2</v>
      </c>
      <c r="C100" s="1">
        <f t="shared" ca="1" si="5"/>
        <v>0.36828969712071924</v>
      </c>
      <c r="D100" s="1">
        <f t="shared" ca="1" si="3"/>
        <v>5</v>
      </c>
      <c r="S100" s="50">
        <v>75</v>
      </c>
      <c r="T100" s="50">
        <v>2</v>
      </c>
      <c r="U100" s="50">
        <v>6</v>
      </c>
    </row>
    <row r="101" spans="1:21" ht="18.75">
      <c r="A101" s="1">
        <v>83</v>
      </c>
      <c r="B101" s="1">
        <f t="shared" ca="1" si="4"/>
        <v>1</v>
      </c>
      <c r="C101" s="1">
        <f t="shared" ca="1" si="5"/>
        <v>3.4338286846094634E-2</v>
      </c>
      <c r="D101" s="1">
        <f t="shared" ca="1" si="3"/>
        <v>3</v>
      </c>
      <c r="S101" s="50">
        <v>76</v>
      </c>
      <c r="T101" s="50">
        <v>1</v>
      </c>
      <c r="U101" s="50">
        <v>4</v>
      </c>
    </row>
    <row r="102" spans="1:21" ht="18.75">
      <c r="A102" s="1">
        <v>84</v>
      </c>
      <c r="B102" s="1">
        <f t="shared" ca="1" si="4"/>
        <v>2</v>
      </c>
      <c r="C102" s="1">
        <f t="shared" ca="1" si="5"/>
        <v>0.9626215920238943</v>
      </c>
      <c r="D102" s="1">
        <f t="shared" ca="1" si="3"/>
        <v>6</v>
      </c>
      <c r="S102" s="50">
        <v>77</v>
      </c>
      <c r="T102" s="50">
        <v>2</v>
      </c>
      <c r="U102" s="50">
        <v>5</v>
      </c>
    </row>
    <row r="103" spans="1:21" ht="18.75">
      <c r="A103" s="1">
        <v>85</v>
      </c>
      <c r="B103" s="1">
        <f t="shared" ca="1" si="4"/>
        <v>1</v>
      </c>
      <c r="C103" s="1">
        <f t="shared" ca="1" si="5"/>
        <v>0.80119715838610261</v>
      </c>
      <c r="D103" s="1">
        <f t="shared" ca="1" si="3"/>
        <v>4</v>
      </c>
      <c r="S103" s="50">
        <v>78</v>
      </c>
      <c r="T103" s="50">
        <v>2</v>
      </c>
      <c r="U103" s="50">
        <v>5</v>
      </c>
    </row>
    <row r="104" spans="1:21" ht="18.75">
      <c r="A104" s="1">
        <v>86</v>
      </c>
      <c r="B104" s="1">
        <f t="shared" ca="1" si="4"/>
        <v>1</v>
      </c>
      <c r="C104" s="1">
        <f t="shared" ca="1" si="5"/>
        <v>0.32465741863751152</v>
      </c>
      <c r="D104" s="1">
        <f t="shared" ref="D104:D167" ca="1" si="6">IF(B104=1,IF(C104&lt;=0.3,3,4),IF(C104&lt;=0.8,5,6))</f>
        <v>4</v>
      </c>
      <c r="S104" s="50">
        <v>79</v>
      </c>
      <c r="T104" s="50">
        <v>2</v>
      </c>
      <c r="U104" s="50">
        <v>5</v>
      </c>
    </row>
    <row r="105" spans="1:21" ht="18.75">
      <c r="A105" s="1">
        <v>87</v>
      </c>
      <c r="B105" s="1">
        <f t="shared" ca="1" si="4"/>
        <v>1</v>
      </c>
      <c r="C105" s="1">
        <f t="shared" ca="1" si="5"/>
        <v>0.11436568232464062</v>
      </c>
      <c r="D105" s="1">
        <f t="shared" ca="1" si="6"/>
        <v>3</v>
      </c>
      <c r="S105" s="50">
        <v>80</v>
      </c>
      <c r="T105" s="50">
        <v>1</v>
      </c>
      <c r="U105" s="50">
        <v>3</v>
      </c>
    </row>
    <row r="106" spans="1:21" ht="18.75">
      <c r="A106" s="1">
        <v>88</v>
      </c>
      <c r="B106" s="1">
        <f t="shared" ca="1" si="4"/>
        <v>2</v>
      </c>
      <c r="C106" s="1">
        <f t="shared" ca="1" si="5"/>
        <v>7.5789562657425869E-2</v>
      </c>
      <c r="D106" s="1">
        <f t="shared" ca="1" si="6"/>
        <v>5</v>
      </c>
      <c r="S106" s="50">
        <v>81</v>
      </c>
      <c r="T106" s="50">
        <v>2</v>
      </c>
      <c r="U106" s="50">
        <v>6</v>
      </c>
    </row>
    <row r="107" spans="1:21" ht="18.75">
      <c r="A107" s="1">
        <v>89</v>
      </c>
      <c r="B107" s="1">
        <f t="shared" ca="1" si="4"/>
        <v>2</v>
      </c>
      <c r="C107" s="1">
        <f t="shared" ca="1" si="5"/>
        <v>0.88129995166440933</v>
      </c>
      <c r="D107" s="1">
        <f t="shared" ca="1" si="6"/>
        <v>6</v>
      </c>
      <c r="S107" s="50">
        <v>82</v>
      </c>
      <c r="T107" s="50">
        <v>2</v>
      </c>
      <c r="U107" s="50">
        <v>6</v>
      </c>
    </row>
    <row r="108" spans="1:21" ht="18.75">
      <c r="A108" s="1">
        <v>90</v>
      </c>
      <c r="B108" s="1">
        <f t="shared" ca="1" si="4"/>
        <v>1</v>
      </c>
      <c r="C108" s="1">
        <f t="shared" ca="1" si="5"/>
        <v>0.11398756337308691</v>
      </c>
      <c r="D108" s="1">
        <f t="shared" ca="1" si="6"/>
        <v>3</v>
      </c>
      <c r="S108" s="50">
        <v>83</v>
      </c>
      <c r="T108" s="50">
        <v>1</v>
      </c>
      <c r="U108" s="50">
        <v>4</v>
      </c>
    </row>
    <row r="109" spans="1:21" ht="18.75">
      <c r="A109" s="1">
        <v>91</v>
      </c>
      <c r="B109" s="1">
        <f t="shared" ca="1" si="4"/>
        <v>1</v>
      </c>
      <c r="C109" s="1">
        <f t="shared" ca="1" si="5"/>
        <v>0.41063806650862777</v>
      </c>
      <c r="D109" s="1">
        <f t="shared" ca="1" si="6"/>
        <v>4</v>
      </c>
      <c r="S109" s="50">
        <v>84</v>
      </c>
      <c r="T109" s="50">
        <v>1</v>
      </c>
      <c r="U109" s="50">
        <v>3</v>
      </c>
    </row>
    <row r="110" spans="1:21" ht="18.75">
      <c r="A110" s="1">
        <v>92</v>
      </c>
      <c r="B110" s="1">
        <f t="shared" ca="1" si="4"/>
        <v>1</v>
      </c>
      <c r="C110" s="1">
        <f t="shared" ca="1" si="5"/>
        <v>5.10126510669906E-3</v>
      </c>
      <c r="D110" s="1">
        <f t="shared" ca="1" si="6"/>
        <v>3</v>
      </c>
      <c r="S110" s="50">
        <v>85</v>
      </c>
      <c r="T110" s="50">
        <v>2</v>
      </c>
      <c r="U110" s="50">
        <v>6</v>
      </c>
    </row>
    <row r="111" spans="1:21" ht="18.75">
      <c r="A111" s="1">
        <v>93</v>
      </c>
      <c r="B111" s="1">
        <f t="shared" ca="1" si="4"/>
        <v>2</v>
      </c>
      <c r="C111" s="1">
        <f t="shared" ca="1" si="5"/>
        <v>0.89787620288745806</v>
      </c>
      <c r="D111" s="1">
        <f t="shared" ca="1" si="6"/>
        <v>6</v>
      </c>
      <c r="S111" s="50">
        <v>86</v>
      </c>
      <c r="T111" s="50">
        <v>1</v>
      </c>
      <c r="U111" s="50">
        <v>4</v>
      </c>
    </row>
    <row r="112" spans="1:21" ht="18.75">
      <c r="A112" s="1">
        <v>94</v>
      </c>
      <c r="B112" s="1">
        <f t="shared" ca="1" si="4"/>
        <v>1</v>
      </c>
      <c r="C112" s="1">
        <f t="shared" ca="1" si="5"/>
        <v>0.26439745400601389</v>
      </c>
      <c r="D112" s="1">
        <f t="shared" ca="1" si="6"/>
        <v>3</v>
      </c>
      <c r="S112" s="50">
        <v>87</v>
      </c>
      <c r="T112" s="50">
        <v>1</v>
      </c>
      <c r="U112" s="50">
        <v>4</v>
      </c>
    </row>
    <row r="113" spans="1:21" ht="18.75">
      <c r="A113" s="1">
        <v>95</v>
      </c>
      <c r="B113" s="1">
        <f t="shared" ca="1" si="4"/>
        <v>2</v>
      </c>
      <c r="C113" s="1">
        <f t="shared" ca="1" si="5"/>
        <v>0.32463065362811649</v>
      </c>
      <c r="D113" s="1">
        <f t="shared" ca="1" si="6"/>
        <v>5</v>
      </c>
      <c r="S113" s="50">
        <v>88</v>
      </c>
      <c r="T113" s="50">
        <v>1</v>
      </c>
      <c r="U113" s="50">
        <v>4</v>
      </c>
    </row>
    <row r="114" spans="1:21" ht="18.75">
      <c r="A114" s="1">
        <v>96</v>
      </c>
      <c r="B114" s="1">
        <f t="shared" ca="1" si="4"/>
        <v>1</v>
      </c>
      <c r="C114" s="1">
        <f t="shared" ca="1" si="5"/>
        <v>0.63928258258213555</v>
      </c>
      <c r="D114" s="1">
        <f t="shared" ca="1" si="6"/>
        <v>4</v>
      </c>
      <c r="S114" s="50">
        <v>89</v>
      </c>
      <c r="T114" s="50">
        <v>1</v>
      </c>
      <c r="U114" s="50">
        <v>3</v>
      </c>
    </row>
    <row r="115" spans="1:21" ht="18.75">
      <c r="A115" s="1">
        <v>97</v>
      </c>
      <c r="B115" s="1">
        <f t="shared" ca="1" si="4"/>
        <v>2</v>
      </c>
      <c r="C115" s="1">
        <f t="shared" ca="1" si="5"/>
        <v>0.33549634779331061</v>
      </c>
      <c r="D115" s="1">
        <f t="shared" ca="1" si="6"/>
        <v>5</v>
      </c>
      <c r="S115" s="50">
        <v>90</v>
      </c>
      <c r="T115" s="50">
        <v>2</v>
      </c>
      <c r="U115" s="50">
        <v>5</v>
      </c>
    </row>
    <row r="116" spans="1:21" ht="18.75">
      <c r="A116" s="1">
        <v>98</v>
      </c>
      <c r="B116" s="1">
        <f t="shared" ca="1" si="4"/>
        <v>2</v>
      </c>
      <c r="C116" s="1">
        <f t="shared" ca="1" si="5"/>
        <v>0.2252643050806844</v>
      </c>
      <c r="D116" s="1">
        <f t="shared" ca="1" si="6"/>
        <v>5</v>
      </c>
      <c r="S116" s="50">
        <v>91</v>
      </c>
      <c r="T116" s="50">
        <v>2</v>
      </c>
      <c r="U116" s="50">
        <v>5</v>
      </c>
    </row>
    <row r="117" spans="1:21" ht="18.75">
      <c r="A117" s="1">
        <v>99</v>
      </c>
      <c r="B117" s="1">
        <f t="shared" ca="1" si="4"/>
        <v>1</v>
      </c>
      <c r="C117" s="1">
        <f t="shared" ca="1" si="5"/>
        <v>0.61016132064602258</v>
      </c>
      <c r="D117" s="1">
        <f t="shared" ca="1" si="6"/>
        <v>4</v>
      </c>
      <c r="S117" s="50">
        <v>92</v>
      </c>
      <c r="T117" s="50">
        <v>1</v>
      </c>
      <c r="U117" s="50">
        <v>4</v>
      </c>
    </row>
    <row r="118" spans="1:21" ht="18.75">
      <c r="A118" s="1">
        <v>100</v>
      </c>
      <c r="B118" s="1">
        <f t="shared" ca="1" si="4"/>
        <v>2</v>
      </c>
      <c r="C118" s="1">
        <f t="shared" ca="1" si="5"/>
        <v>4.9483971796490778E-2</v>
      </c>
      <c r="D118" s="1">
        <f t="shared" ca="1" si="6"/>
        <v>5</v>
      </c>
      <c r="S118" s="50">
        <v>93</v>
      </c>
      <c r="T118" s="50">
        <v>2</v>
      </c>
      <c r="U118" s="50">
        <v>6</v>
      </c>
    </row>
    <row r="119" spans="1:21" ht="18.75">
      <c r="A119" s="1">
        <v>101</v>
      </c>
      <c r="B119" s="1">
        <f t="shared" ca="1" si="4"/>
        <v>2</v>
      </c>
      <c r="C119" s="1">
        <f t="shared" ca="1" si="5"/>
        <v>0.5908793459830386</v>
      </c>
      <c r="D119" s="1">
        <f t="shared" ca="1" si="6"/>
        <v>5</v>
      </c>
      <c r="S119" s="50">
        <v>94</v>
      </c>
      <c r="T119" s="50">
        <v>1</v>
      </c>
      <c r="U119" s="50">
        <v>3</v>
      </c>
    </row>
    <row r="120" spans="1:21" ht="18.75">
      <c r="A120" s="1">
        <v>102</v>
      </c>
      <c r="B120" s="1">
        <f t="shared" ca="1" si="4"/>
        <v>2</v>
      </c>
      <c r="C120" s="1">
        <f t="shared" ca="1" si="5"/>
        <v>0.21012173525102007</v>
      </c>
      <c r="D120" s="1">
        <f t="shared" ca="1" si="6"/>
        <v>5</v>
      </c>
      <c r="S120" s="50">
        <v>95</v>
      </c>
      <c r="T120" s="50">
        <v>1</v>
      </c>
      <c r="U120" s="50">
        <v>3</v>
      </c>
    </row>
    <row r="121" spans="1:21" ht="18.75">
      <c r="A121" s="1">
        <v>103</v>
      </c>
      <c r="B121" s="1">
        <f t="shared" ca="1" si="4"/>
        <v>2</v>
      </c>
      <c r="C121" s="1">
        <f t="shared" ca="1" si="5"/>
        <v>0.7670035023759143</v>
      </c>
      <c r="D121" s="1">
        <f t="shared" ca="1" si="6"/>
        <v>5</v>
      </c>
      <c r="S121" s="50">
        <v>96</v>
      </c>
      <c r="T121" s="50">
        <v>2</v>
      </c>
      <c r="U121" s="50">
        <v>6</v>
      </c>
    </row>
    <row r="122" spans="1:21" ht="18.75">
      <c r="A122" s="1">
        <v>104</v>
      </c>
      <c r="B122" s="1">
        <f t="shared" ca="1" si="4"/>
        <v>2</v>
      </c>
      <c r="C122" s="1">
        <f t="shared" ca="1" si="5"/>
        <v>0.24952291234471335</v>
      </c>
      <c r="D122" s="1">
        <f t="shared" ca="1" si="6"/>
        <v>5</v>
      </c>
      <c r="S122" s="50">
        <v>97</v>
      </c>
      <c r="T122" s="50">
        <v>2</v>
      </c>
      <c r="U122" s="50">
        <v>5</v>
      </c>
    </row>
    <row r="123" spans="1:21" ht="18.75">
      <c r="A123" s="1">
        <v>105</v>
      </c>
      <c r="B123" s="1">
        <f t="shared" ca="1" si="4"/>
        <v>2</v>
      </c>
      <c r="C123" s="1">
        <f t="shared" ca="1" si="5"/>
        <v>0.2675575253077791</v>
      </c>
      <c r="D123" s="1">
        <f t="shared" ca="1" si="6"/>
        <v>5</v>
      </c>
      <c r="S123" s="50">
        <v>98</v>
      </c>
      <c r="T123" s="50">
        <v>2</v>
      </c>
      <c r="U123" s="50">
        <v>6</v>
      </c>
    </row>
    <row r="124" spans="1:21" ht="18.75">
      <c r="A124" s="1">
        <v>106</v>
      </c>
      <c r="B124" s="1">
        <f t="shared" ca="1" si="4"/>
        <v>1</v>
      </c>
      <c r="C124" s="1">
        <f t="shared" ca="1" si="5"/>
        <v>0.9394190418221795</v>
      </c>
      <c r="D124" s="1">
        <f t="shared" ca="1" si="6"/>
        <v>4</v>
      </c>
      <c r="S124" s="50">
        <v>99</v>
      </c>
      <c r="T124" s="50">
        <v>1</v>
      </c>
      <c r="U124" s="50">
        <v>3</v>
      </c>
    </row>
    <row r="125" spans="1:21" ht="18.75">
      <c r="A125" s="1">
        <v>107</v>
      </c>
      <c r="B125" s="1">
        <f t="shared" ca="1" si="4"/>
        <v>2</v>
      </c>
      <c r="C125" s="1">
        <f t="shared" ca="1" si="5"/>
        <v>0.83262127372776895</v>
      </c>
      <c r="D125" s="1">
        <f t="shared" ca="1" si="6"/>
        <v>6</v>
      </c>
      <c r="S125" s="50">
        <v>100</v>
      </c>
      <c r="T125" s="50">
        <v>2</v>
      </c>
      <c r="U125" s="50">
        <v>5</v>
      </c>
    </row>
    <row r="126" spans="1:21" ht="18.75">
      <c r="A126" s="1">
        <v>108</v>
      </c>
      <c r="B126" s="1">
        <f t="shared" ca="1" si="4"/>
        <v>1</v>
      </c>
      <c r="C126" s="1">
        <f t="shared" ca="1" si="5"/>
        <v>0.49960676001313087</v>
      </c>
      <c r="D126" s="1">
        <f t="shared" ca="1" si="6"/>
        <v>4</v>
      </c>
      <c r="S126" s="50">
        <v>101</v>
      </c>
      <c r="T126" s="50">
        <v>2</v>
      </c>
      <c r="U126" s="50">
        <v>6</v>
      </c>
    </row>
    <row r="127" spans="1:21" ht="18.75">
      <c r="A127" s="1">
        <v>109</v>
      </c>
      <c r="B127" s="1">
        <f t="shared" ca="1" si="4"/>
        <v>2</v>
      </c>
      <c r="C127" s="1">
        <f t="shared" ca="1" si="5"/>
        <v>0.75944015675323762</v>
      </c>
      <c r="D127" s="1">
        <f t="shared" ca="1" si="6"/>
        <v>5</v>
      </c>
      <c r="S127" s="50">
        <v>102</v>
      </c>
      <c r="T127" s="50">
        <v>1</v>
      </c>
      <c r="U127" s="50">
        <v>4</v>
      </c>
    </row>
    <row r="128" spans="1:21" ht="18.75">
      <c r="A128" s="1">
        <v>110</v>
      </c>
      <c r="B128" s="1">
        <f t="shared" ca="1" si="4"/>
        <v>2</v>
      </c>
      <c r="C128" s="1">
        <f t="shared" ca="1" si="5"/>
        <v>0.126377109412811</v>
      </c>
      <c r="D128" s="1">
        <f t="shared" ca="1" si="6"/>
        <v>5</v>
      </c>
      <c r="S128" s="50">
        <v>103</v>
      </c>
      <c r="T128" s="50">
        <v>2</v>
      </c>
      <c r="U128" s="50">
        <v>6</v>
      </c>
    </row>
    <row r="129" spans="1:21" ht="18.75">
      <c r="A129" s="1">
        <v>111</v>
      </c>
      <c r="B129" s="1">
        <f t="shared" ca="1" si="4"/>
        <v>2</v>
      </c>
      <c r="C129" s="1">
        <f t="shared" ca="1" si="5"/>
        <v>0.55623461296363441</v>
      </c>
      <c r="D129" s="1">
        <f t="shared" ca="1" si="6"/>
        <v>5</v>
      </c>
      <c r="S129" s="50">
        <v>104</v>
      </c>
      <c r="T129" s="50">
        <v>2</v>
      </c>
      <c r="U129" s="50">
        <v>5</v>
      </c>
    </row>
    <row r="130" spans="1:21" ht="18.75">
      <c r="A130" s="1">
        <v>112</v>
      </c>
      <c r="B130" s="1">
        <f t="shared" ca="1" si="4"/>
        <v>2</v>
      </c>
      <c r="C130" s="1">
        <f t="shared" ca="1" si="5"/>
        <v>0.59375332550487236</v>
      </c>
      <c r="D130" s="1">
        <f t="shared" ca="1" si="6"/>
        <v>5</v>
      </c>
      <c r="S130" s="50">
        <v>105</v>
      </c>
      <c r="T130" s="50">
        <v>1</v>
      </c>
      <c r="U130" s="50">
        <v>3</v>
      </c>
    </row>
    <row r="131" spans="1:21" ht="18.75">
      <c r="A131" s="1">
        <v>113</v>
      </c>
      <c r="B131" s="1">
        <f t="shared" ca="1" si="4"/>
        <v>2</v>
      </c>
      <c r="C131" s="1">
        <f t="shared" ca="1" si="5"/>
        <v>5.0419029327867015E-2</v>
      </c>
      <c r="D131" s="1">
        <f t="shared" ca="1" si="6"/>
        <v>5</v>
      </c>
      <c r="S131" s="50">
        <v>106</v>
      </c>
      <c r="T131" s="50">
        <v>2</v>
      </c>
      <c r="U131" s="50">
        <v>5</v>
      </c>
    </row>
    <row r="132" spans="1:21" ht="18.75">
      <c r="A132" s="1">
        <v>114</v>
      </c>
      <c r="B132" s="1">
        <f t="shared" ca="1" si="4"/>
        <v>2</v>
      </c>
      <c r="C132" s="1">
        <f t="shared" ca="1" si="5"/>
        <v>0.51344753825330169</v>
      </c>
      <c r="D132" s="1">
        <f t="shared" ca="1" si="6"/>
        <v>5</v>
      </c>
      <c r="S132" s="50">
        <v>107</v>
      </c>
      <c r="T132" s="50">
        <v>1</v>
      </c>
      <c r="U132" s="50">
        <v>4</v>
      </c>
    </row>
    <row r="133" spans="1:21" ht="18.75">
      <c r="A133" s="1">
        <v>115</v>
      </c>
      <c r="B133" s="1">
        <f t="shared" ca="1" si="4"/>
        <v>2</v>
      </c>
      <c r="C133" s="1">
        <f t="shared" ca="1" si="5"/>
        <v>0.67645899639666585</v>
      </c>
      <c r="D133" s="1">
        <f t="shared" ca="1" si="6"/>
        <v>5</v>
      </c>
      <c r="S133" s="50">
        <v>108</v>
      </c>
      <c r="T133" s="50">
        <v>1</v>
      </c>
      <c r="U133" s="50">
        <v>3</v>
      </c>
    </row>
    <row r="134" spans="1:21" ht="18.75">
      <c r="A134" s="1">
        <v>116</v>
      </c>
      <c r="B134" s="1">
        <f t="shared" ca="1" si="4"/>
        <v>2</v>
      </c>
      <c r="C134" s="1">
        <f t="shared" ca="1" si="5"/>
        <v>0.21735524284561247</v>
      </c>
      <c r="D134" s="1">
        <f t="shared" ca="1" si="6"/>
        <v>5</v>
      </c>
      <c r="S134" s="50">
        <v>109</v>
      </c>
      <c r="T134" s="50">
        <v>2</v>
      </c>
      <c r="U134" s="50">
        <v>6</v>
      </c>
    </row>
    <row r="135" spans="1:21" ht="18.75">
      <c r="A135" s="1">
        <v>117</v>
      </c>
      <c r="B135" s="1">
        <f t="shared" ca="1" si="4"/>
        <v>1</v>
      </c>
      <c r="C135" s="1">
        <f t="shared" ca="1" si="5"/>
        <v>0.35409134273725429</v>
      </c>
      <c r="D135" s="1">
        <f t="shared" ca="1" si="6"/>
        <v>4</v>
      </c>
      <c r="S135" s="50">
        <v>110</v>
      </c>
      <c r="T135" s="50">
        <v>2</v>
      </c>
      <c r="U135" s="50">
        <v>5</v>
      </c>
    </row>
    <row r="136" spans="1:21" ht="18.75">
      <c r="A136" s="1">
        <v>118</v>
      </c>
      <c r="B136" s="1">
        <f t="shared" ca="1" si="4"/>
        <v>2</v>
      </c>
      <c r="C136" s="1">
        <f t="shared" ca="1" si="5"/>
        <v>0.90433195027310842</v>
      </c>
      <c r="D136" s="1">
        <f t="shared" ca="1" si="6"/>
        <v>6</v>
      </c>
      <c r="S136" s="50">
        <v>111</v>
      </c>
      <c r="T136" s="50">
        <v>1</v>
      </c>
      <c r="U136" s="50">
        <v>4</v>
      </c>
    </row>
    <row r="137" spans="1:21" ht="18.75">
      <c r="A137" s="1">
        <v>119</v>
      </c>
      <c r="B137" s="1">
        <f t="shared" ca="1" si="4"/>
        <v>1</v>
      </c>
      <c r="C137" s="1">
        <f t="shared" ca="1" si="5"/>
        <v>0.36503320412996842</v>
      </c>
      <c r="D137" s="1">
        <f t="shared" ca="1" si="6"/>
        <v>4</v>
      </c>
      <c r="S137" s="50">
        <v>112</v>
      </c>
      <c r="T137" s="50">
        <v>1</v>
      </c>
      <c r="U137" s="50">
        <v>3</v>
      </c>
    </row>
    <row r="138" spans="1:21" ht="18.75">
      <c r="A138" s="1">
        <v>120</v>
      </c>
      <c r="B138" s="1">
        <f t="shared" ca="1" si="4"/>
        <v>1</v>
      </c>
      <c r="C138" s="1">
        <f t="shared" ca="1" si="5"/>
        <v>0.84793571881802698</v>
      </c>
      <c r="D138" s="1">
        <f t="shared" ca="1" si="6"/>
        <v>4</v>
      </c>
      <c r="S138" s="50">
        <v>113</v>
      </c>
      <c r="T138" s="50">
        <v>1</v>
      </c>
      <c r="U138" s="50">
        <v>3</v>
      </c>
    </row>
    <row r="139" spans="1:21" ht="18.75">
      <c r="A139" s="1">
        <v>121</v>
      </c>
      <c r="B139" s="1">
        <f t="shared" ca="1" si="4"/>
        <v>2</v>
      </c>
      <c r="C139" s="1">
        <f t="shared" ca="1" si="5"/>
        <v>0.20174030923002206</v>
      </c>
      <c r="D139" s="1">
        <f t="shared" ca="1" si="6"/>
        <v>5</v>
      </c>
      <c r="S139" s="50">
        <v>114</v>
      </c>
      <c r="T139" s="50">
        <v>1</v>
      </c>
      <c r="U139" s="50">
        <v>3</v>
      </c>
    </row>
    <row r="140" spans="1:21" ht="18.75">
      <c r="A140" s="1">
        <v>122</v>
      </c>
      <c r="B140" s="1">
        <f t="shared" ca="1" si="4"/>
        <v>1</v>
      </c>
      <c r="C140" s="1">
        <f t="shared" ca="1" si="5"/>
        <v>0.15515817314048341</v>
      </c>
      <c r="D140" s="1">
        <f t="shared" ca="1" si="6"/>
        <v>3</v>
      </c>
      <c r="S140" s="50">
        <v>115</v>
      </c>
      <c r="T140" s="50">
        <v>2</v>
      </c>
      <c r="U140" s="50">
        <v>5</v>
      </c>
    </row>
    <row r="141" spans="1:21" ht="18.75">
      <c r="A141" s="1">
        <v>123</v>
      </c>
      <c r="B141" s="1">
        <f t="shared" ca="1" si="4"/>
        <v>1</v>
      </c>
      <c r="C141" s="1">
        <f t="shared" ca="1" si="5"/>
        <v>0.17986140525335514</v>
      </c>
      <c r="D141" s="1">
        <f t="shared" ca="1" si="6"/>
        <v>3</v>
      </c>
      <c r="S141" s="50">
        <v>116</v>
      </c>
      <c r="T141" s="50">
        <v>2</v>
      </c>
      <c r="U141" s="50">
        <v>6</v>
      </c>
    </row>
    <row r="142" spans="1:21" ht="18.75">
      <c r="A142" s="1">
        <v>124</v>
      </c>
      <c r="B142" s="1">
        <f t="shared" ca="1" si="4"/>
        <v>1</v>
      </c>
      <c r="C142" s="1">
        <f t="shared" ca="1" si="5"/>
        <v>0.90332403749643708</v>
      </c>
      <c r="D142" s="1">
        <f t="shared" ca="1" si="6"/>
        <v>4</v>
      </c>
      <c r="S142" s="50">
        <v>117</v>
      </c>
      <c r="T142" s="50">
        <v>2</v>
      </c>
      <c r="U142" s="50">
        <v>6</v>
      </c>
    </row>
    <row r="143" spans="1:21" ht="18.75">
      <c r="A143" s="1">
        <v>125</v>
      </c>
      <c r="B143" s="1">
        <f t="shared" ca="1" si="4"/>
        <v>2</v>
      </c>
      <c r="C143" s="1">
        <f t="shared" ca="1" si="5"/>
        <v>7.3505278188760848E-2</v>
      </c>
      <c r="D143" s="1">
        <f t="shared" ca="1" si="6"/>
        <v>5</v>
      </c>
      <c r="S143" s="50">
        <v>118</v>
      </c>
      <c r="T143" s="50">
        <v>2</v>
      </c>
      <c r="U143" s="50">
        <v>6</v>
      </c>
    </row>
    <row r="144" spans="1:21" ht="18.75">
      <c r="A144" s="1">
        <v>126</v>
      </c>
      <c r="B144" s="1">
        <f t="shared" ca="1" si="4"/>
        <v>2</v>
      </c>
      <c r="C144" s="1">
        <f t="shared" ca="1" si="5"/>
        <v>0.81153691511373527</v>
      </c>
      <c r="D144" s="1">
        <f t="shared" ca="1" si="6"/>
        <v>6</v>
      </c>
      <c r="S144" s="50">
        <v>119</v>
      </c>
      <c r="T144" s="50">
        <v>1</v>
      </c>
      <c r="U144" s="50">
        <v>3</v>
      </c>
    </row>
    <row r="145" spans="1:21" ht="18.75">
      <c r="A145" s="1">
        <v>127</v>
      </c>
      <c r="B145" s="1">
        <f t="shared" ca="1" si="4"/>
        <v>2</v>
      </c>
      <c r="C145" s="1">
        <f t="shared" ca="1" si="5"/>
        <v>2.0302609747694156E-2</v>
      </c>
      <c r="D145" s="1">
        <f t="shared" ca="1" si="6"/>
        <v>5</v>
      </c>
      <c r="S145" s="50">
        <v>120</v>
      </c>
      <c r="T145" s="50">
        <v>1</v>
      </c>
      <c r="U145" s="50">
        <v>3</v>
      </c>
    </row>
    <row r="146" spans="1:21" ht="18.75">
      <c r="A146" s="1">
        <v>128</v>
      </c>
      <c r="B146" s="1">
        <f t="shared" ca="1" si="4"/>
        <v>2</v>
      </c>
      <c r="C146" s="1">
        <f t="shared" ca="1" si="5"/>
        <v>0.33589837275180656</v>
      </c>
      <c r="D146" s="1">
        <f t="shared" ca="1" si="6"/>
        <v>5</v>
      </c>
      <c r="S146" s="50">
        <v>121</v>
      </c>
      <c r="T146" s="50">
        <v>2</v>
      </c>
      <c r="U146" s="50">
        <v>5</v>
      </c>
    </row>
    <row r="147" spans="1:21" ht="18.75">
      <c r="A147" s="1">
        <v>129</v>
      </c>
      <c r="B147" s="1">
        <f t="shared" ca="1" si="4"/>
        <v>2</v>
      </c>
      <c r="C147" s="1">
        <f t="shared" ca="1" si="5"/>
        <v>0.36082083478793958</v>
      </c>
      <c r="D147" s="1">
        <f t="shared" ca="1" si="6"/>
        <v>5</v>
      </c>
      <c r="S147" s="50">
        <v>122</v>
      </c>
      <c r="T147" s="50">
        <v>1</v>
      </c>
      <c r="U147" s="50">
        <v>4</v>
      </c>
    </row>
    <row r="148" spans="1:21" ht="18.75">
      <c r="A148" s="1">
        <v>130</v>
      </c>
      <c r="B148" s="1">
        <f t="shared" ref="B148:B211" ca="1" si="7">IF(RAND()&lt;=0.4,1,2)</f>
        <v>1</v>
      </c>
      <c r="C148" s="1">
        <f t="shared" ref="C148:C211" ca="1" si="8">RAND()</f>
        <v>0.29274297096689672</v>
      </c>
      <c r="D148" s="1">
        <f t="shared" ca="1" si="6"/>
        <v>3</v>
      </c>
      <c r="S148" s="50">
        <v>123</v>
      </c>
      <c r="T148" s="50">
        <v>2</v>
      </c>
      <c r="U148" s="50">
        <v>5</v>
      </c>
    </row>
    <row r="149" spans="1:21" ht="18.75">
      <c r="A149" s="1">
        <v>131</v>
      </c>
      <c r="B149" s="1">
        <f t="shared" ca="1" si="7"/>
        <v>2</v>
      </c>
      <c r="C149" s="1">
        <f t="shared" ca="1" si="8"/>
        <v>0.51285460638479763</v>
      </c>
      <c r="D149" s="1">
        <f t="shared" ca="1" si="6"/>
        <v>5</v>
      </c>
      <c r="S149" s="50">
        <v>124</v>
      </c>
      <c r="T149" s="50">
        <v>2</v>
      </c>
      <c r="U149" s="50">
        <v>5</v>
      </c>
    </row>
    <row r="150" spans="1:21" ht="18.75">
      <c r="A150" s="1">
        <v>132</v>
      </c>
      <c r="B150" s="1">
        <f t="shared" ca="1" si="7"/>
        <v>2</v>
      </c>
      <c r="C150" s="1">
        <f t="shared" ca="1" si="8"/>
        <v>0.23530228017904165</v>
      </c>
      <c r="D150" s="1">
        <f t="shared" ca="1" si="6"/>
        <v>5</v>
      </c>
      <c r="S150" s="50">
        <v>125</v>
      </c>
      <c r="T150" s="50">
        <v>2</v>
      </c>
      <c r="U150" s="50">
        <v>6</v>
      </c>
    </row>
    <row r="151" spans="1:21" ht="18.75">
      <c r="A151" s="1">
        <v>133</v>
      </c>
      <c r="B151" s="1">
        <f t="shared" ca="1" si="7"/>
        <v>2</v>
      </c>
      <c r="C151" s="1">
        <f t="shared" ca="1" si="8"/>
        <v>0.83326360966549196</v>
      </c>
      <c r="D151" s="1">
        <f t="shared" ca="1" si="6"/>
        <v>6</v>
      </c>
      <c r="S151" s="50">
        <v>126</v>
      </c>
      <c r="T151" s="50">
        <v>2</v>
      </c>
      <c r="U151" s="50">
        <v>5</v>
      </c>
    </row>
    <row r="152" spans="1:21" ht="18.75">
      <c r="A152" s="1">
        <v>134</v>
      </c>
      <c r="B152" s="1">
        <f t="shared" ca="1" si="7"/>
        <v>1</v>
      </c>
      <c r="C152" s="1">
        <f t="shared" ca="1" si="8"/>
        <v>0.60078347731025428</v>
      </c>
      <c r="D152" s="1">
        <f t="shared" ca="1" si="6"/>
        <v>4</v>
      </c>
      <c r="S152" s="50">
        <v>127</v>
      </c>
      <c r="T152" s="50">
        <v>2</v>
      </c>
      <c r="U152" s="50">
        <v>6</v>
      </c>
    </row>
    <row r="153" spans="1:21" ht="18.75">
      <c r="A153" s="1">
        <v>135</v>
      </c>
      <c r="B153" s="1">
        <f t="shared" ca="1" si="7"/>
        <v>1</v>
      </c>
      <c r="C153" s="1">
        <f t="shared" ca="1" si="8"/>
        <v>0.71118982596226687</v>
      </c>
      <c r="D153" s="1">
        <f t="shared" ca="1" si="6"/>
        <v>4</v>
      </c>
      <c r="S153" s="50">
        <v>128</v>
      </c>
      <c r="T153" s="50">
        <v>2</v>
      </c>
      <c r="U153" s="50">
        <v>6</v>
      </c>
    </row>
    <row r="154" spans="1:21" ht="18.75">
      <c r="A154" s="1">
        <v>136</v>
      </c>
      <c r="B154" s="1">
        <f t="shared" ca="1" si="7"/>
        <v>2</v>
      </c>
      <c r="C154" s="1">
        <f t="shared" ca="1" si="8"/>
        <v>0.82869291691835656</v>
      </c>
      <c r="D154" s="1">
        <f t="shared" ca="1" si="6"/>
        <v>6</v>
      </c>
      <c r="S154" s="50">
        <v>129</v>
      </c>
      <c r="T154" s="50">
        <v>2</v>
      </c>
      <c r="U154" s="50">
        <v>6</v>
      </c>
    </row>
    <row r="155" spans="1:21" ht="18.75">
      <c r="A155" s="1">
        <v>137</v>
      </c>
      <c r="B155" s="1">
        <f t="shared" ca="1" si="7"/>
        <v>1</v>
      </c>
      <c r="C155" s="1">
        <f t="shared" ca="1" si="8"/>
        <v>0.78108447411911897</v>
      </c>
      <c r="D155" s="1">
        <f t="shared" ca="1" si="6"/>
        <v>4</v>
      </c>
      <c r="S155" s="50">
        <v>130</v>
      </c>
      <c r="T155" s="50">
        <v>2</v>
      </c>
      <c r="U155" s="50">
        <v>5</v>
      </c>
    </row>
    <row r="156" spans="1:21" ht="18.75">
      <c r="A156" s="1">
        <v>138</v>
      </c>
      <c r="B156" s="1">
        <f t="shared" ca="1" si="7"/>
        <v>2</v>
      </c>
      <c r="C156" s="1">
        <f t="shared" ca="1" si="8"/>
        <v>0.53155154575491115</v>
      </c>
      <c r="D156" s="1">
        <f t="shared" ca="1" si="6"/>
        <v>5</v>
      </c>
      <c r="S156" s="50">
        <v>131</v>
      </c>
      <c r="T156" s="50">
        <v>2</v>
      </c>
      <c r="U156" s="50">
        <v>5</v>
      </c>
    </row>
    <row r="157" spans="1:21" ht="18.75">
      <c r="A157" s="1">
        <v>139</v>
      </c>
      <c r="B157" s="1">
        <f t="shared" ca="1" si="7"/>
        <v>2</v>
      </c>
      <c r="C157" s="1">
        <f t="shared" ca="1" si="8"/>
        <v>0.30667078154183369</v>
      </c>
      <c r="D157" s="1">
        <f t="shared" ca="1" si="6"/>
        <v>5</v>
      </c>
      <c r="S157" s="50">
        <v>132</v>
      </c>
      <c r="T157" s="50">
        <v>1</v>
      </c>
      <c r="U157" s="50">
        <v>4</v>
      </c>
    </row>
    <row r="158" spans="1:21" ht="18.75">
      <c r="A158" s="1">
        <v>140</v>
      </c>
      <c r="B158" s="1">
        <f t="shared" ca="1" si="7"/>
        <v>2</v>
      </c>
      <c r="C158" s="1">
        <f t="shared" ca="1" si="8"/>
        <v>8.1505643982000109E-2</v>
      </c>
      <c r="D158" s="1">
        <f t="shared" ca="1" si="6"/>
        <v>5</v>
      </c>
      <c r="S158" s="50">
        <v>133</v>
      </c>
      <c r="T158" s="50">
        <v>1</v>
      </c>
      <c r="U158" s="50">
        <v>3</v>
      </c>
    </row>
    <row r="159" spans="1:21" ht="18.75">
      <c r="A159" s="1">
        <v>141</v>
      </c>
      <c r="B159" s="1">
        <f t="shared" ca="1" si="7"/>
        <v>1</v>
      </c>
      <c r="C159" s="1">
        <f t="shared" ca="1" si="8"/>
        <v>0.81438647982167711</v>
      </c>
      <c r="D159" s="1">
        <f t="shared" ca="1" si="6"/>
        <v>4</v>
      </c>
      <c r="S159" s="50">
        <v>134</v>
      </c>
      <c r="T159" s="50">
        <v>2</v>
      </c>
      <c r="U159" s="50">
        <v>5</v>
      </c>
    </row>
    <row r="160" spans="1:21" ht="18.75">
      <c r="A160" s="1">
        <v>142</v>
      </c>
      <c r="B160" s="1">
        <f t="shared" ca="1" si="7"/>
        <v>1</v>
      </c>
      <c r="C160" s="1">
        <f t="shared" ca="1" si="8"/>
        <v>0.6839182804815096</v>
      </c>
      <c r="D160" s="1">
        <f t="shared" ca="1" si="6"/>
        <v>4</v>
      </c>
      <c r="S160" s="50">
        <v>135</v>
      </c>
      <c r="T160" s="50">
        <v>1</v>
      </c>
      <c r="U160" s="50">
        <v>3</v>
      </c>
    </row>
    <row r="161" spans="1:21" ht="18.75">
      <c r="A161" s="1">
        <v>143</v>
      </c>
      <c r="B161" s="1">
        <f t="shared" ca="1" si="7"/>
        <v>2</v>
      </c>
      <c r="C161" s="1">
        <f t="shared" ca="1" si="8"/>
        <v>0.23452845294145686</v>
      </c>
      <c r="D161" s="1">
        <f t="shared" ca="1" si="6"/>
        <v>5</v>
      </c>
      <c r="S161" s="50">
        <v>136</v>
      </c>
      <c r="T161" s="50">
        <v>1</v>
      </c>
      <c r="U161" s="50">
        <v>3</v>
      </c>
    </row>
    <row r="162" spans="1:21" ht="18.75">
      <c r="A162" s="1">
        <v>144</v>
      </c>
      <c r="B162" s="1">
        <f t="shared" ca="1" si="7"/>
        <v>2</v>
      </c>
      <c r="C162" s="1">
        <f t="shared" ca="1" si="8"/>
        <v>1.3135530478579849E-2</v>
      </c>
      <c r="D162" s="1">
        <f t="shared" ca="1" si="6"/>
        <v>5</v>
      </c>
      <c r="S162" s="50">
        <v>137</v>
      </c>
      <c r="T162" s="50">
        <v>1</v>
      </c>
      <c r="U162" s="50">
        <v>4</v>
      </c>
    </row>
    <row r="163" spans="1:21" ht="18.75">
      <c r="A163" s="1">
        <v>145</v>
      </c>
      <c r="B163" s="1">
        <f t="shared" ca="1" si="7"/>
        <v>2</v>
      </c>
      <c r="C163" s="1">
        <f t="shared" ca="1" si="8"/>
        <v>0.70267357665949159</v>
      </c>
      <c r="D163" s="1">
        <f t="shared" ca="1" si="6"/>
        <v>5</v>
      </c>
      <c r="S163" s="50">
        <v>138</v>
      </c>
      <c r="T163" s="50">
        <v>2</v>
      </c>
      <c r="U163" s="50">
        <v>6</v>
      </c>
    </row>
    <row r="164" spans="1:21" ht="18.75">
      <c r="A164" s="1">
        <v>146</v>
      </c>
      <c r="B164" s="1">
        <f t="shared" ca="1" si="7"/>
        <v>1</v>
      </c>
      <c r="C164" s="1">
        <f t="shared" ca="1" si="8"/>
        <v>0.54500055886361776</v>
      </c>
      <c r="D164" s="1">
        <f t="shared" ca="1" si="6"/>
        <v>4</v>
      </c>
      <c r="S164" s="50">
        <v>139</v>
      </c>
      <c r="T164" s="50">
        <v>2</v>
      </c>
      <c r="U164" s="50">
        <v>5</v>
      </c>
    </row>
    <row r="165" spans="1:21" ht="18.75">
      <c r="A165" s="1">
        <v>147</v>
      </c>
      <c r="B165" s="1">
        <f t="shared" ca="1" si="7"/>
        <v>1</v>
      </c>
      <c r="C165" s="1">
        <f t="shared" ca="1" si="8"/>
        <v>0.2089584254686363</v>
      </c>
      <c r="D165" s="1">
        <f t="shared" ca="1" si="6"/>
        <v>3</v>
      </c>
      <c r="S165" s="50">
        <v>140</v>
      </c>
      <c r="T165" s="50">
        <v>2</v>
      </c>
      <c r="U165" s="50">
        <v>6</v>
      </c>
    </row>
    <row r="166" spans="1:21" ht="18.75">
      <c r="A166" s="1">
        <v>148</v>
      </c>
      <c r="B166" s="1">
        <f t="shared" ca="1" si="7"/>
        <v>2</v>
      </c>
      <c r="C166" s="1">
        <f t="shared" ca="1" si="8"/>
        <v>0.67775235025213565</v>
      </c>
      <c r="D166" s="1">
        <f t="shared" ca="1" si="6"/>
        <v>5</v>
      </c>
      <c r="S166" s="50">
        <v>141</v>
      </c>
      <c r="T166" s="50">
        <v>2</v>
      </c>
      <c r="U166" s="50">
        <v>5</v>
      </c>
    </row>
    <row r="167" spans="1:21" ht="18.75">
      <c r="A167" s="1">
        <v>149</v>
      </c>
      <c r="B167" s="1">
        <f t="shared" ca="1" si="7"/>
        <v>1</v>
      </c>
      <c r="C167" s="1">
        <f t="shared" ca="1" si="8"/>
        <v>0.91676797386080811</v>
      </c>
      <c r="D167" s="1">
        <f t="shared" ca="1" si="6"/>
        <v>4</v>
      </c>
      <c r="S167" s="50">
        <v>142</v>
      </c>
      <c r="T167" s="50">
        <v>1</v>
      </c>
      <c r="U167" s="50">
        <v>4</v>
      </c>
    </row>
    <row r="168" spans="1:21" ht="18.75">
      <c r="A168" s="1">
        <v>150</v>
      </c>
      <c r="B168" s="1">
        <f t="shared" ca="1" si="7"/>
        <v>2</v>
      </c>
      <c r="C168" s="1">
        <f t="shared" ca="1" si="8"/>
        <v>0.78112501997902317</v>
      </c>
      <c r="D168" s="1">
        <f t="shared" ref="D168:D218" ca="1" si="9">IF(B168=1,IF(C168&lt;=0.3,3,4),IF(C168&lt;=0.8,5,6))</f>
        <v>5</v>
      </c>
      <c r="S168" s="50">
        <v>143</v>
      </c>
      <c r="T168" s="50">
        <v>2</v>
      </c>
      <c r="U168" s="50">
        <v>6</v>
      </c>
    </row>
    <row r="169" spans="1:21" ht="18.75">
      <c r="A169" s="1">
        <v>151</v>
      </c>
      <c r="B169" s="1">
        <f t="shared" ca="1" si="7"/>
        <v>2</v>
      </c>
      <c r="C169" s="1">
        <f t="shared" ca="1" si="8"/>
        <v>0.97667773418947057</v>
      </c>
      <c r="D169" s="1">
        <f t="shared" ca="1" si="9"/>
        <v>6</v>
      </c>
      <c r="S169" s="50">
        <v>144</v>
      </c>
      <c r="T169" s="50">
        <v>2</v>
      </c>
      <c r="U169" s="50">
        <v>6</v>
      </c>
    </row>
    <row r="170" spans="1:21" ht="18.75">
      <c r="A170" s="1">
        <v>152</v>
      </c>
      <c r="B170" s="1">
        <f t="shared" ca="1" si="7"/>
        <v>2</v>
      </c>
      <c r="C170" s="1">
        <f t="shared" ca="1" si="8"/>
        <v>0.46252612867841747</v>
      </c>
      <c r="D170" s="1">
        <f t="shared" ca="1" si="9"/>
        <v>5</v>
      </c>
      <c r="S170" s="50">
        <v>145</v>
      </c>
      <c r="T170" s="50">
        <v>2</v>
      </c>
      <c r="U170" s="50">
        <v>5</v>
      </c>
    </row>
    <row r="171" spans="1:21" ht="18.75">
      <c r="A171" s="1">
        <v>153</v>
      </c>
      <c r="B171" s="1">
        <f t="shared" ca="1" si="7"/>
        <v>1</v>
      </c>
      <c r="C171" s="1">
        <f t="shared" ca="1" si="8"/>
        <v>0.51373759791643714</v>
      </c>
      <c r="D171" s="1">
        <f t="shared" ca="1" si="9"/>
        <v>4</v>
      </c>
      <c r="S171" s="50">
        <v>146</v>
      </c>
      <c r="T171" s="50">
        <v>2</v>
      </c>
      <c r="U171" s="50">
        <v>6</v>
      </c>
    </row>
    <row r="172" spans="1:21" ht="18.75">
      <c r="A172" s="1">
        <v>154</v>
      </c>
      <c r="B172" s="1">
        <f t="shared" ca="1" si="7"/>
        <v>2</v>
      </c>
      <c r="C172" s="1">
        <f t="shared" ca="1" si="8"/>
        <v>0.45268876754462894</v>
      </c>
      <c r="D172" s="1">
        <f t="shared" ca="1" si="9"/>
        <v>5</v>
      </c>
      <c r="S172" s="50">
        <v>147</v>
      </c>
      <c r="T172" s="50">
        <v>2</v>
      </c>
      <c r="U172" s="50">
        <v>6</v>
      </c>
    </row>
    <row r="173" spans="1:21" ht="18.75">
      <c r="A173" s="1">
        <v>155</v>
      </c>
      <c r="B173" s="1">
        <f t="shared" ca="1" si="7"/>
        <v>1</v>
      </c>
      <c r="C173" s="1">
        <f t="shared" ca="1" si="8"/>
        <v>0.10285329903177143</v>
      </c>
      <c r="D173" s="1">
        <f t="shared" ca="1" si="9"/>
        <v>3</v>
      </c>
      <c r="S173" s="50">
        <v>148</v>
      </c>
      <c r="T173" s="50">
        <v>2</v>
      </c>
      <c r="U173" s="50">
        <v>5</v>
      </c>
    </row>
    <row r="174" spans="1:21" ht="18.75">
      <c r="A174" s="1">
        <v>156</v>
      </c>
      <c r="B174" s="1">
        <f t="shared" ca="1" si="7"/>
        <v>1</v>
      </c>
      <c r="C174" s="1">
        <f t="shared" ca="1" si="8"/>
        <v>0.21612670544188717</v>
      </c>
      <c r="D174" s="1">
        <f t="shared" ca="1" si="9"/>
        <v>3</v>
      </c>
      <c r="S174" s="50">
        <v>149</v>
      </c>
      <c r="T174" s="50">
        <v>2</v>
      </c>
      <c r="U174" s="50">
        <v>5</v>
      </c>
    </row>
    <row r="175" spans="1:21" ht="18.75">
      <c r="A175" s="1">
        <v>157</v>
      </c>
      <c r="B175" s="1">
        <f t="shared" ca="1" si="7"/>
        <v>1</v>
      </c>
      <c r="C175" s="1">
        <f t="shared" ca="1" si="8"/>
        <v>0.22262479711331284</v>
      </c>
      <c r="D175" s="1">
        <f t="shared" ca="1" si="9"/>
        <v>3</v>
      </c>
      <c r="S175" s="50">
        <v>150</v>
      </c>
      <c r="T175" s="50">
        <v>1</v>
      </c>
      <c r="U175" s="50">
        <v>3</v>
      </c>
    </row>
    <row r="176" spans="1:21" ht="18.75">
      <c r="A176" s="1">
        <v>158</v>
      </c>
      <c r="B176" s="1">
        <f t="shared" ca="1" si="7"/>
        <v>2</v>
      </c>
      <c r="C176" s="1">
        <f t="shared" ca="1" si="8"/>
        <v>0.20715696188064392</v>
      </c>
      <c r="D176" s="1">
        <f t="shared" ca="1" si="9"/>
        <v>5</v>
      </c>
      <c r="S176" s="50">
        <v>151</v>
      </c>
      <c r="T176" s="50">
        <v>2</v>
      </c>
      <c r="U176" s="50">
        <v>6</v>
      </c>
    </row>
    <row r="177" spans="1:21" ht="18.75">
      <c r="A177" s="1">
        <v>159</v>
      </c>
      <c r="B177" s="1">
        <f t="shared" ca="1" si="7"/>
        <v>1</v>
      </c>
      <c r="C177" s="1">
        <f t="shared" ca="1" si="8"/>
        <v>0.94419483623603728</v>
      </c>
      <c r="D177" s="1">
        <f t="shared" ca="1" si="9"/>
        <v>4</v>
      </c>
      <c r="S177" s="50">
        <v>152</v>
      </c>
      <c r="T177" s="50">
        <v>2</v>
      </c>
      <c r="U177" s="50">
        <v>5</v>
      </c>
    </row>
    <row r="178" spans="1:21" ht="18.75">
      <c r="A178" s="1">
        <v>160</v>
      </c>
      <c r="B178" s="1">
        <f t="shared" ca="1" si="7"/>
        <v>2</v>
      </c>
      <c r="C178" s="1">
        <f t="shared" ca="1" si="8"/>
        <v>0.4405317344183457</v>
      </c>
      <c r="D178" s="1">
        <f t="shared" ca="1" si="9"/>
        <v>5</v>
      </c>
      <c r="S178" s="50">
        <v>153</v>
      </c>
      <c r="T178" s="50">
        <v>2</v>
      </c>
      <c r="U178" s="50">
        <v>6</v>
      </c>
    </row>
    <row r="179" spans="1:21" ht="18.75">
      <c r="A179" s="1">
        <v>161</v>
      </c>
      <c r="B179" s="1">
        <f t="shared" ca="1" si="7"/>
        <v>2</v>
      </c>
      <c r="C179" s="1">
        <f t="shared" ca="1" si="8"/>
        <v>0.94212608788312058</v>
      </c>
      <c r="D179" s="1">
        <f t="shared" ca="1" si="9"/>
        <v>6</v>
      </c>
      <c r="S179" s="50">
        <v>154</v>
      </c>
      <c r="T179" s="50">
        <v>2</v>
      </c>
      <c r="U179" s="50">
        <v>5</v>
      </c>
    </row>
    <row r="180" spans="1:21" ht="18.75">
      <c r="A180" s="1">
        <v>162</v>
      </c>
      <c r="B180" s="1">
        <f t="shared" ca="1" si="7"/>
        <v>1</v>
      </c>
      <c r="C180" s="1">
        <f t="shared" ca="1" si="8"/>
        <v>0.12101621111146255</v>
      </c>
      <c r="D180" s="1">
        <f t="shared" ca="1" si="9"/>
        <v>3</v>
      </c>
      <c r="S180" s="50">
        <v>155</v>
      </c>
      <c r="T180" s="50">
        <v>2</v>
      </c>
      <c r="U180" s="50">
        <v>6</v>
      </c>
    </row>
    <row r="181" spans="1:21" ht="18.75">
      <c r="A181" s="1">
        <v>163</v>
      </c>
      <c r="B181" s="1">
        <f t="shared" ca="1" si="7"/>
        <v>2</v>
      </c>
      <c r="C181" s="1">
        <f t="shared" ca="1" si="8"/>
        <v>0.14173852403749265</v>
      </c>
      <c r="D181" s="1">
        <f t="shared" ca="1" si="9"/>
        <v>5</v>
      </c>
      <c r="S181" s="50">
        <v>156</v>
      </c>
      <c r="T181" s="50">
        <v>2</v>
      </c>
      <c r="U181" s="50">
        <v>5</v>
      </c>
    </row>
    <row r="182" spans="1:21" ht="18.75">
      <c r="A182" s="1">
        <v>164</v>
      </c>
      <c r="B182" s="1">
        <f t="shared" ca="1" si="7"/>
        <v>2</v>
      </c>
      <c r="C182" s="1">
        <f t="shared" ca="1" si="8"/>
        <v>0.97029814196880904</v>
      </c>
      <c r="D182" s="1">
        <f t="shared" ca="1" si="9"/>
        <v>6</v>
      </c>
      <c r="S182" s="50">
        <v>157</v>
      </c>
      <c r="T182" s="50">
        <v>1</v>
      </c>
      <c r="U182" s="50">
        <v>4</v>
      </c>
    </row>
    <row r="183" spans="1:21" ht="18.75">
      <c r="A183" s="1">
        <v>165</v>
      </c>
      <c r="B183" s="1">
        <f t="shared" ca="1" si="7"/>
        <v>2</v>
      </c>
      <c r="C183" s="1">
        <f t="shared" ca="1" si="8"/>
        <v>0.47177305434649952</v>
      </c>
      <c r="D183" s="1">
        <f t="shared" ca="1" si="9"/>
        <v>5</v>
      </c>
      <c r="S183" s="50">
        <v>158</v>
      </c>
      <c r="T183" s="50">
        <v>2</v>
      </c>
      <c r="U183" s="50">
        <v>5</v>
      </c>
    </row>
    <row r="184" spans="1:21" ht="18.75">
      <c r="A184" s="1">
        <v>166</v>
      </c>
      <c r="B184" s="1">
        <f t="shared" ca="1" si="7"/>
        <v>1</v>
      </c>
      <c r="C184" s="1">
        <f t="shared" ca="1" si="8"/>
        <v>0.29721574941904749</v>
      </c>
      <c r="D184" s="1">
        <f t="shared" ca="1" si="9"/>
        <v>3</v>
      </c>
      <c r="S184" s="50">
        <v>159</v>
      </c>
      <c r="T184" s="50">
        <v>2</v>
      </c>
      <c r="U184" s="50">
        <v>6</v>
      </c>
    </row>
    <row r="185" spans="1:21" ht="18.75">
      <c r="A185" s="1">
        <v>167</v>
      </c>
      <c r="B185" s="1">
        <f t="shared" ca="1" si="7"/>
        <v>2</v>
      </c>
      <c r="C185" s="1">
        <f t="shared" ca="1" si="8"/>
        <v>0.46727022440621457</v>
      </c>
      <c r="D185" s="1">
        <f t="shared" ca="1" si="9"/>
        <v>5</v>
      </c>
      <c r="S185" s="50">
        <v>160</v>
      </c>
      <c r="T185" s="50">
        <v>2</v>
      </c>
      <c r="U185" s="50">
        <v>5</v>
      </c>
    </row>
    <row r="186" spans="1:21" ht="18.75">
      <c r="A186" s="1">
        <v>168</v>
      </c>
      <c r="B186" s="1">
        <f t="shared" ca="1" si="7"/>
        <v>2</v>
      </c>
      <c r="C186" s="1">
        <f t="shared" ca="1" si="8"/>
        <v>0.35182026789625986</v>
      </c>
      <c r="D186" s="1">
        <f t="shared" ca="1" si="9"/>
        <v>5</v>
      </c>
      <c r="S186" s="50">
        <v>161</v>
      </c>
      <c r="T186" s="50">
        <v>2</v>
      </c>
      <c r="U186" s="50">
        <v>5</v>
      </c>
    </row>
    <row r="187" spans="1:21" ht="18.75">
      <c r="A187" s="1">
        <v>169</v>
      </c>
      <c r="B187" s="1">
        <f t="shared" ca="1" si="7"/>
        <v>2</v>
      </c>
      <c r="C187" s="1">
        <f t="shared" ca="1" si="8"/>
        <v>0.75222739859320864</v>
      </c>
      <c r="D187" s="1">
        <f t="shared" ca="1" si="9"/>
        <v>5</v>
      </c>
      <c r="S187" s="50">
        <v>162</v>
      </c>
      <c r="T187" s="50">
        <v>2</v>
      </c>
      <c r="U187" s="50">
        <v>6</v>
      </c>
    </row>
    <row r="188" spans="1:21" ht="18.75">
      <c r="A188" s="1">
        <v>170</v>
      </c>
      <c r="B188" s="1">
        <f t="shared" ca="1" si="7"/>
        <v>1</v>
      </c>
      <c r="C188" s="1">
        <f t="shared" ca="1" si="8"/>
        <v>5.5462653347762902E-2</v>
      </c>
      <c r="D188" s="1">
        <f t="shared" ca="1" si="9"/>
        <v>3</v>
      </c>
      <c r="S188" s="50">
        <v>163</v>
      </c>
      <c r="T188" s="50">
        <v>2</v>
      </c>
      <c r="U188" s="50">
        <v>6</v>
      </c>
    </row>
    <row r="189" spans="1:21" ht="18.75">
      <c r="A189" s="1">
        <v>171</v>
      </c>
      <c r="B189" s="1">
        <f t="shared" ca="1" si="7"/>
        <v>2</v>
      </c>
      <c r="C189" s="1">
        <f t="shared" ca="1" si="8"/>
        <v>0.3649782082928994</v>
      </c>
      <c r="D189" s="1">
        <f t="shared" ca="1" si="9"/>
        <v>5</v>
      </c>
      <c r="S189" s="50">
        <v>164</v>
      </c>
      <c r="T189" s="50">
        <v>2</v>
      </c>
      <c r="U189" s="50">
        <v>5</v>
      </c>
    </row>
    <row r="190" spans="1:21" ht="18.75">
      <c r="A190" s="1">
        <v>172</v>
      </c>
      <c r="B190" s="1">
        <f t="shared" ca="1" si="7"/>
        <v>2</v>
      </c>
      <c r="C190" s="1">
        <f t="shared" ca="1" si="8"/>
        <v>0.87433346007096802</v>
      </c>
      <c r="D190" s="1">
        <f t="shared" ca="1" si="9"/>
        <v>6</v>
      </c>
      <c r="S190" s="50">
        <v>165</v>
      </c>
      <c r="T190" s="50">
        <v>2</v>
      </c>
      <c r="U190" s="50">
        <v>6</v>
      </c>
    </row>
    <row r="191" spans="1:21" ht="18.75">
      <c r="A191" s="1">
        <v>173</v>
      </c>
      <c r="B191" s="1">
        <f t="shared" ca="1" si="7"/>
        <v>1</v>
      </c>
      <c r="C191" s="1">
        <f t="shared" ca="1" si="8"/>
        <v>0.52014208963097297</v>
      </c>
      <c r="D191" s="1">
        <f t="shared" ca="1" si="9"/>
        <v>4</v>
      </c>
      <c r="S191" s="50">
        <v>166</v>
      </c>
      <c r="T191" s="50">
        <v>2</v>
      </c>
      <c r="U191" s="50">
        <v>5</v>
      </c>
    </row>
    <row r="192" spans="1:21" ht="18.75">
      <c r="A192" s="1">
        <v>174</v>
      </c>
      <c r="B192" s="1">
        <f t="shared" ca="1" si="7"/>
        <v>2</v>
      </c>
      <c r="C192" s="1">
        <f t="shared" ca="1" si="8"/>
        <v>0.84487707056186157</v>
      </c>
      <c r="D192" s="1">
        <f t="shared" ca="1" si="9"/>
        <v>6</v>
      </c>
      <c r="S192" s="50">
        <v>167</v>
      </c>
      <c r="T192" s="50">
        <v>2</v>
      </c>
      <c r="U192" s="50">
        <v>6</v>
      </c>
    </row>
    <row r="193" spans="1:21" ht="18.75">
      <c r="A193" s="1">
        <v>175</v>
      </c>
      <c r="B193" s="1">
        <f t="shared" ca="1" si="7"/>
        <v>1</v>
      </c>
      <c r="C193" s="1">
        <f t="shared" ca="1" si="8"/>
        <v>4.7749156926807368E-2</v>
      </c>
      <c r="D193" s="1">
        <f t="shared" ca="1" si="9"/>
        <v>3</v>
      </c>
      <c r="S193" s="50">
        <v>168</v>
      </c>
      <c r="T193" s="50">
        <v>2</v>
      </c>
      <c r="U193" s="50">
        <v>5</v>
      </c>
    </row>
    <row r="194" spans="1:21" ht="18.75">
      <c r="A194" s="1">
        <v>176</v>
      </c>
      <c r="B194" s="1">
        <f t="shared" ca="1" si="7"/>
        <v>2</v>
      </c>
      <c r="C194" s="1">
        <f t="shared" ca="1" si="8"/>
        <v>0.47348987456896374</v>
      </c>
      <c r="D194" s="1">
        <f t="shared" ca="1" si="9"/>
        <v>5</v>
      </c>
      <c r="S194" s="50">
        <v>169</v>
      </c>
      <c r="T194" s="50">
        <v>2</v>
      </c>
      <c r="U194" s="50">
        <v>5</v>
      </c>
    </row>
    <row r="195" spans="1:21" ht="18.75">
      <c r="A195" s="1">
        <v>177</v>
      </c>
      <c r="B195" s="1">
        <f t="shared" ca="1" si="7"/>
        <v>2</v>
      </c>
      <c r="C195" s="1">
        <f t="shared" ca="1" si="8"/>
        <v>0.57360374885594556</v>
      </c>
      <c r="D195" s="1">
        <f t="shared" ca="1" si="9"/>
        <v>5</v>
      </c>
      <c r="S195" s="50">
        <v>170</v>
      </c>
      <c r="T195" s="50">
        <v>2</v>
      </c>
      <c r="U195" s="50">
        <v>5</v>
      </c>
    </row>
    <row r="196" spans="1:21" ht="18.75">
      <c r="A196" s="1">
        <v>178</v>
      </c>
      <c r="B196" s="1">
        <f t="shared" ca="1" si="7"/>
        <v>2</v>
      </c>
      <c r="C196" s="1">
        <f t="shared" ca="1" si="8"/>
        <v>0.56664133706607278</v>
      </c>
      <c r="D196" s="1">
        <f t="shared" ca="1" si="9"/>
        <v>5</v>
      </c>
      <c r="S196" s="50">
        <v>171</v>
      </c>
      <c r="T196" s="50">
        <v>2</v>
      </c>
      <c r="U196" s="50">
        <v>6</v>
      </c>
    </row>
    <row r="197" spans="1:21" ht="18.75">
      <c r="A197" s="1">
        <v>179</v>
      </c>
      <c r="B197" s="1">
        <f t="shared" ca="1" si="7"/>
        <v>1</v>
      </c>
      <c r="C197" s="1">
        <f t="shared" ca="1" si="8"/>
        <v>0.17951459610665843</v>
      </c>
      <c r="D197" s="1">
        <f t="shared" ca="1" si="9"/>
        <v>3</v>
      </c>
      <c r="S197" s="50">
        <v>172</v>
      </c>
      <c r="T197" s="50">
        <v>2</v>
      </c>
      <c r="U197" s="50">
        <v>5</v>
      </c>
    </row>
    <row r="198" spans="1:21" ht="18.75">
      <c r="A198" s="1">
        <v>180</v>
      </c>
      <c r="B198" s="1">
        <f t="shared" ca="1" si="7"/>
        <v>2</v>
      </c>
      <c r="C198" s="1">
        <f t="shared" ca="1" si="8"/>
        <v>0.14661761166913956</v>
      </c>
      <c r="D198" s="1">
        <f t="shared" ca="1" si="9"/>
        <v>5</v>
      </c>
      <c r="S198" s="50">
        <v>173</v>
      </c>
      <c r="T198" s="50">
        <v>1</v>
      </c>
      <c r="U198" s="50">
        <v>4</v>
      </c>
    </row>
    <row r="199" spans="1:21" ht="18.75">
      <c r="A199" s="1">
        <v>181</v>
      </c>
      <c r="B199" s="1">
        <f t="shared" ca="1" si="7"/>
        <v>1</v>
      </c>
      <c r="C199" s="1">
        <f t="shared" ca="1" si="8"/>
        <v>0.48887800636501</v>
      </c>
      <c r="D199" s="1">
        <f t="shared" ca="1" si="9"/>
        <v>4</v>
      </c>
      <c r="S199" s="50">
        <v>174</v>
      </c>
      <c r="T199" s="50">
        <v>2</v>
      </c>
      <c r="U199" s="50">
        <v>5</v>
      </c>
    </row>
    <row r="200" spans="1:21" ht="18.75">
      <c r="A200" s="1">
        <v>182</v>
      </c>
      <c r="B200" s="1">
        <f t="shared" ca="1" si="7"/>
        <v>2</v>
      </c>
      <c r="C200" s="1">
        <f t="shared" ca="1" si="8"/>
        <v>0.96138076728323529</v>
      </c>
      <c r="D200" s="1">
        <f t="shared" ca="1" si="9"/>
        <v>6</v>
      </c>
      <c r="S200" s="50">
        <v>175</v>
      </c>
      <c r="T200" s="50">
        <v>1</v>
      </c>
      <c r="U200" s="50">
        <v>3</v>
      </c>
    </row>
    <row r="201" spans="1:21" ht="18.75">
      <c r="A201" s="1">
        <v>183</v>
      </c>
      <c r="B201" s="1">
        <f t="shared" ca="1" si="7"/>
        <v>2</v>
      </c>
      <c r="C201" s="1">
        <f t="shared" ca="1" si="8"/>
        <v>0.83190067972196857</v>
      </c>
      <c r="D201" s="1">
        <f t="shared" ca="1" si="9"/>
        <v>6</v>
      </c>
      <c r="S201" s="50">
        <v>176</v>
      </c>
      <c r="T201" s="50">
        <v>1</v>
      </c>
      <c r="U201" s="50">
        <v>4</v>
      </c>
    </row>
    <row r="202" spans="1:21" ht="18.75">
      <c r="A202" s="1">
        <v>184</v>
      </c>
      <c r="B202" s="1">
        <f t="shared" ca="1" si="7"/>
        <v>1</v>
      </c>
      <c r="C202" s="1">
        <f t="shared" ca="1" si="8"/>
        <v>5.7393671731700291E-2</v>
      </c>
      <c r="D202" s="1">
        <f t="shared" ca="1" si="9"/>
        <v>3</v>
      </c>
      <c r="S202" s="50">
        <v>177</v>
      </c>
      <c r="T202" s="50">
        <v>2</v>
      </c>
      <c r="U202" s="50">
        <v>6</v>
      </c>
    </row>
    <row r="203" spans="1:21" ht="18.75">
      <c r="A203" s="1">
        <v>185</v>
      </c>
      <c r="B203" s="1">
        <f t="shared" ca="1" si="7"/>
        <v>1</v>
      </c>
      <c r="C203" s="1">
        <f t="shared" ca="1" si="8"/>
        <v>0.50810669333882896</v>
      </c>
      <c r="D203" s="1">
        <f t="shared" ca="1" si="9"/>
        <v>4</v>
      </c>
      <c r="S203" s="50">
        <v>178</v>
      </c>
      <c r="T203" s="50">
        <v>1</v>
      </c>
      <c r="U203" s="50">
        <v>3</v>
      </c>
    </row>
    <row r="204" spans="1:21" ht="18.75">
      <c r="A204" s="1">
        <v>186</v>
      </c>
      <c r="B204" s="1">
        <f t="shared" ca="1" si="7"/>
        <v>2</v>
      </c>
      <c r="C204" s="1">
        <f t="shared" ca="1" si="8"/>
        <v>0.41859463302821176</v>
      </c>
      <c r="D204" s="1">
        <f t="shared" ca="1" si="9"/>
        <v>5</v>
      </c>
      <c r="S204" s="50">
        <v>179</v>
      </c>
      <c r="T204" s="50">
        <v>2</v>
      </c>
      <c r="U204" s="50">
        <v>6</v>
      </c>
    </row>
    <row r="205" spans="1:21" ht="18.75">
      <c r="A205" s="1">
        <v>187</v>
      </c>
      <c r="B205" s="1">
        <f t="shared" ca="1" si="7"/>
        <v>1</v>
      </c>
      <c r="C205" s="1">
        <f t="shared" ca="1" si="8"/>
        <v>0.65601355488343671</v>
      </c>
      <c r="D205" s="1">
        <f t="shared" ca="1" si="9"/>
        <v>4</v>
      </c>
      <c r="S205" s="50">
        <v>180</v>
      </c>
      <c r="T205" s="50">
        <v>2</v>
      </c>
      <c r="U205" s="50">
        <v>6</v>
      </c>
    </row>
    <row r="206" spans="1:21" ht="18.75">
      <c r="A206" s="1">
        <v>188</v>
      </c>
      <c r="B206" s="1">
        <f t="shared" ca="1" si="7"/>
        <v>2</v>
      </c>
      <c r="C206" s="1">
        <f t="shared" ca="1" si="8"/>
        <v>0.11193961249464124</v>
      </c>
      <c r="D206" s="1">
        <f t="shared" ca="1" si="9"/>
        <v>5</v>
      </c>
      <c r="S206" s="50">
        <v>181</v>
      </c>
      <c r="T206" s="50">
        <v>2</v>
      </c>
      <c r="U206" s="50">
        <v>5</v>
      </c>
    </row>
    <row r="207" spans="1:21" ht="18.75">
      <c r="A207" s="1">
        <v>189</v>
      </c>
      <c r="B207" s="1">
        <f t="shared" ca="1" si="7"/>
        <v>2</v>
      </c>
      <c r="C207" s="1">
        <f t="shared" ca="1" si="8"/>
        <v>0.67465517419789744</v>
      </c>
      <c r="D207" s="1">
        <f t="shared" ca="1" si="9"/>
        <v>5</v>
      </c>
      <c r="S207" s="50">
        <v>182</v>
      </c>
      <c r="T207" s="50">
        <v>2</v>
      </c>
      <c r="U207" s="50">
        <v>6</v>
      </c>
    </row>
    <row r="208" spans="1:21" ht="18.75">
      <c r="A208" s="1">
        <v>190</v>
      </c>
      <c r="B208" s="1">
        <f t="shared" ca="1" si="7"/>
        <v>1</v>
      </c>
      <c r="C208" s="1">
        <f t="shared" ca="1" si="8"/>
        <v>5.2625706114168835E-3</v>
      </c>
      <c r="D208" s="1">
        <f t="shared" ca="1" si="9"/>
        <v>3</v>
      </c>
      <c r="S208" s="50">
        <v>183</v>
      </c>
      <c r="T208" s="50">
        <v>2</v>
      </c>
      <c r="U208" s="50">
        <v>5</v>
      </c>
    </row>
    <row r="209" spans="1:21" ht="18.75">
      <c r="A209" s="1">
        <v>191</v>
      </c>
      <c r="B209" s="1">
        <f t="shared" ca="1" si="7"/>
        <v>2</v>
      </c>
      <c r="C209" s="1">
        <f t="shared" ca="1" si="8"/>
        <v>0.74709823723657376</v>
      </c>
      <c r="D209" s="1">
        <f t="shared" ca="1" si="9"/>
        <v>5</v>
      </c>
      <c r="S209" s="50">
        <v>184</v>
      </c>
      <c r="T209" s="50">
        <v>1</v>
      </c>
      <c r="U209" s="50">
        <v>3</v>
      </c>
    </row>
    <row r="210" spans="1:21" ht="18.75">
      <c r="A210" s="1">
        <v>192</v>
      </c>
      <c r="B210" s="1">
        <f t="shared" ca="1" si="7"/>
        <v>2</v>
      </c>
      <c r="C210" s="1">
        <f t="shared" ca="1" si="8"/>
        <v>0.66059048476076154</v>
      </c>
      <c r="D210" s="1">
        <f t="shared" ca="1" si="9"/>
        <v>5</v>
      </c>
      <c r="S210" s="50">
        <v>185</v>
      </c>
      <c r="T210" s="50">
        <v>2</v>
      </c>
      <c r="U210" s="50">
        <v>5</v>
      </c>
    </row>
    <row r="211" spans="1:21" ht="18.75">
      <c r="A211" s="1">
        <v>193</v>
      </c>
      <c r="B211" s="1">
        <f t="shared" ca="1" si="7"/>
        <v>1</v>
      </c>
      <c r="C211" s="1">
        <f t="shared" ca="1" si="8"/>
        <v>0.55997432793150903</v>
      </c>
      <c r="D211" s="1">
        <f t="shared" ca="1" si="9"/>
        <v>4</v>
      </c>
      <c r="S211" s="50">
        <v>186</v>
      </c>
      <c r="T211" s="50">
        <v>1</v>
      </c>
      <c r="U211" s="50">
        <v>3</v>
      </c>
    </row>
    <row r="212" spans="1:21" ht="18.75">
      <c r="A212" s="1">
        <v>194</v>
      </c>
      <c r="B212" s="1">
        <f t="shared" ref="B212:B218" ca="1" si="10">IF(RAND()&lt;=0.4,1,2)</f>
        <v>2</v>
      </c>
      <c r="C212" s="1">
        <f t="shared" ref="C212:C218" ca="1" si="11">RAND()</f>
        <v>0.13704194083638921</v>
      </c>
      <c r="D212" s="1">
        <f t="shared" ca="1" si="9"/>
        <v>5</v>
      </c>
      <c r="S212" s="50">
        <v>187</v>
      </c>
      <c r="T212" s="50">
        <v>1</v>
      </c>
      <c r="U212" s="50">
        <v>3</v>
      </c>
    </row>
    <row r="213" spans="1:21" ht="18.75">
      <c r="A213" s="1">
        <v>195</v>
      </c>
      <c r="B213" s="1">
        <f t="shared" ca="1" si="10"/>
        <v>1</v>
      </c>
      <c r="C213" s="1">
        <f t="shared" ca="1" si="11"/>
        <v>0.79568705364527603</v>
      </c>
      <c r="D213" s="1">
        <f t="shared" ca="1" si="9"/>
        <v>4</v>
      </c>
      <c r="S213" s="50">
        <v>188</v>
      </c>
      <c r="T213" s="50">
        <v>2</v>
      </c>
      <c r="U213" s="50">
        <v>6</v>
      </c>
    </row>
    <row r="214" spans="1:21" ht="18.75">
      <c r="A214" s="1">
        <v>196</v>
      </c>
      <c r="B214" s="1">
        <f t="shared" ca="1" si="10"/>
        <v>2</v>
      </c>
      <c r="C214" s="1">
        <f t="shared" ca="1" si="11"/>
        <v>0.8344396735276991</v>
      </c>
      <c r="D214" s="1">
        <f t="shared" ca="1" si="9"/>
        <v>6</v>
      </c>
      <c r="S214" s="50">
        <v>189</v>
      </c>
      <c r="T214" s="50">
        <v>2</v>
      </c>
      <c r="U214" s="50">
        <v>5</v>
      </c>
    </row>
    <row r="215" spans="1:21" ht="18.75">
      <c r="A215" s="1">
        <v>197</v>
      </c>
      <c r="B215" s="1">
        <f t="shared" ca="1" si="10"/>
        <v>1</v>
      </c>
      <c r="C215" s="1">
        <f t="shared" ca="1" si="11"/>
        <v>0.21475048350849057</v>
      </c>
      <c r="D215" s="1">
        <f t="shared" ca="1" si="9"/>
        <v>3</v>
      </c>
      <c r="S215" s="50">
        <v>190</v>
      </c>
      <c r="T215" s="50">
        <v>2</v>
      </c>
      <c r="U215" s="50">
        <v>6</v>
      </c>
    </row>
    <row r="216" spans="1:21" ht="18.75">
      <c r="A216" s="1">
        <v>198</v>
      </c>
      <c r="B216" s="1">
        <f t="shared" ca="1" si="10"/>
        <v>1</v>
      </c>
      <c r="C216" s="1">
        <f t="shared" ca="1" si="11"/>
        <v>0.94626956691589426</v>
      </c>
      <c r="D216" s="1">
        <f t="shared" ca="1" si="9"/>
        <v>4</v>
      </c>
      <c r="S216" s="50">
        <v>191</v>
      </c>
      <c r="T216" s="50">
        <v>2</v>
      </c>
      <c r="U216" s="50">
        <v>5</v>
      </c>
    </row>
    <row r="217" spans="1:21" ht="18.75">
      <c r="A217" s="1">
        <v>199</v>
      </c>
      <c r="B217" s="1">
        <f t="shared" ca="1" si="10"/>
        <v>1</v>
      </c>
      <c r="C217" s="1">
        <f t="shared" ca="1" si="11"/>
        <v>0.70639709806056517</v>
      </c>
      <c r="D217" s="1">
        <f t="shared" ca="1" si="9"/>
        <v>4</v>
      </c>
      <c r="S217" s="50">
        <v>192</v>
      </c>
      <c r="T217" s="50">
        <v>1</v>
      </c>
      <c r="U217" s="50">
        <v>4</v>
      </c>
    </row>
    <row r="218" spans="1:21" ht="18.75">
      <c r="A218" s="1">
        <v>200</v>
      </c>
      <c r="B218" s="1">
        <f t="shared" ca="1" si="10"/>
        <v>2</v>
      </c>
      <c r="C218" s="1">
        <f t="shared" ca="1" si="11"/>
        <v>0.46549260857079666</v>
      </c>
      <c r="D218" s="1">
        <f t="shared" ca="1" si="9"/>
        <v>5</v>
      </c>
      <c r="S218" s="50">
        <v>193</v>
      </c>
      <c r="T218" s="50">
        <v>1</v>
      </c>
      <c r="U218" s="50">
        <v>4</v>
      </c>
    </row>
    <row r="219" spans="1:21" ht="18.75">
      <c r="S219" s="50">
        <v>194</v>
      </c>
      <c r="T219" s="50">
        <v>1</v>
      </c>
      <c r="U219" s="50">
        <v>4</v>
      </c>
    </row>
    <row r="220" spans="1:21" ht="18.75">
      <c r="S220" s="50">
        <v>195</v>
      </c>
      <c r="T220" s="50">
        <v>2</v>
      </c>
      <c r="U220" s="50">
        <v>5</v>
      </c>
    </row>
    <row r="221" spans="1:21" ht="18.75">
      <c r="S221" s="50">
        <v>196</v>
      </c>
      <c r="T221" s="50">
        <v>1</v>
      </c>
      <c r="U221" s="50">
        <v>3</v>
      </c>
    </row>
    <row r="222" spans="1:21" ht="18.75">
      <c r="S222" s="50">
        <v>197</v>
      </c>
      <c r="T222" s="50">
        <v>2</v>
      </c>
      <c r="U222" s="50">
        <v>5</v>
      </c>
    </row>
    <row r="223" spans="1:21" ht="18.75">
      <c r="S223" s="50">
        <v>198</v>
      </c>
      <c r="T223" s="50">
        <v>2</v>
      </c>
      <c r="U223" s="50">
        <v>5</v>
      </c>
    </row>
    <row r="224" spans="1:21" ht="18.75">
      <c r="S224" s="50">
        <v>199</v>
      </c>
      <c r="T224" s="50">
        <v>1</v>
      </c>
      <c r="U224" s="50">
        <v>4</v>
      </c>
    </row>
    <row r="225" spans="19:21" ht="18.75">
      <c r="S225" s="50">
        <v>200</v>
      </c>
      <c r="T225" s="50">
        <v>2</v>
      </c>
      <c r="U225" s="50">
        <v>5</v>
      </c>
    </row>
  </sheetData>
  <mergeCells count="2">
    <mergeCell ref="W17:X17"/>
    <mergeCell ref="S17:T17"/>
  </mergeCells>
  <pageMargins left="0.7" right="0.7" top="0.75" bottom="0.75" header="0.3" footer="0.3"/>
  <drawing r:id="rId1"/>
  <legacyDrawing r:id="rId2"/>
  <controls>
    <control shapeId="7170" r:id="rId3" name="CommandButton2"/>
    <control shapeId="7169" r:id="rId4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AP222"/>
  <sheetViews>
    <sheetView zoomScale="74" zoomScaleNormal="74" workbookViewId="0"/>
  </sheetViews>
  <sheetFormatPr defaultRowHeight="15"/>
  <cols>
    <col min="2" max="2" width="10.7109375" bestFit="1" customWidth="1"/>
    <col min="14" max="14" width="16.28515625" customWidth="1"/>
    <col min="15" max="15" width="15.42578125" customWidth="1"/>
  </cols>
  <sheetData>
    <row r="1" spans="1:42" ht="20.25">
      <c r="P1" s="47">
        <v>1</v>
      </c>
      <c r="Q1" s="47">
        <v>2</v>
      </c>
      <c r="R1" s="47">
        <v>3</v>
      </c>
      <c r="S1" s="47">
        <v>4</v>
      </c>
      <c r="T1" s="47">
        <v>5</v>
      </c>
      <c r="U1" s="47">
        <v>6</v>
      </c>
      <c r="V1" s="47">
        <v>7</v>
      </c>
      <c r="W1" s="47">
        <v>8</v>
      </c>
      <c r="X1" s="47">
        <v>9</v>
      </c>
      <c r="Y1" s="47">
        <v>10</v>
      </c>
      <c r="Z1" s="47">
        <v>11</v>
      </c>
      <c r="AA1" s="47">
        <v>12</v>
      </c>
      <c r="AB1" s="47">
        <v>13</v>
      </c>
      <c r="AC1" s="47">
        <v>14</v>
      </c>
      <c r="AD1" s="47">
        <v>15</v>
      </c>
      <c r="AE1" s="47">
        <v>16</v>
      </c>
      <c r="AF1" s="47">
        <v>17</v>
      </c>
      <c r="AG1" s="47">
        <v>18</v>
      </c>
      <c r="AH1" s="47">
        <v>19</v>
      </c>
      <c r="AI1" s="47">
        <v>20</v>
      </c>
      <c r="AJ1" s="47">
        <v>21</v>
      </c>
      <c r="AK1" s="47">
        <v>22</v>
      </c>
      <c r="AL1" s="47">
        <v>23</v>
      </c>
      <c r="AM1" s="47">
        <v>24</v>
      </c>
      <c r="AN1" s="47">
        <v>25</v>
      </c>
      <c r="AO1" s="47">
        <v>26</v>
      </c>
      <c r="AP1" s="47">
        <v>27</v>
      </c>
    </row>
    <row r="2" spans="1:42" ht="24">
      <c r="A2" s="45" t="s">
        <v>120</v>
      </c>
      <c r="O2" s="46" t="s">
        <v>123</v>
      </c>
      <c r="P2" s="47">
        <f ca="1">INT(15+10*RAND())</f>
        <v>17</v>
      </c>
      <c r="Q2" s="47">
        <f t="shared" ref="Q2:AP2" ca="1" si="0">INT(15+10*RAND())</f>
        <v>17</v>
      </c>
      <c r="R2" s="47">
        <f t="shared" ca="1" si="0"/>
        <v>19</v>
      </c>
      <c r="S2" s="47">
        <f t="shared" ca="1" si="0"/>
        <v>17</v>
      </c>
      <c r="T2" s="47">
        <f t="shared" ca="1" si="0"/>
        <v>20</v>
      </c>
      <c r="U2" s="47">
        <f t="shared" ca="1" si="0"/>
        <v>20</v>
      </c>
      <c r="V2" s="47">
        <f t="shared" ca="1" si="0"/>
        <v>22</v>
      </c>
      <c r="W2" s="47">
        <f t="shared" ca="1" si="0"/>
        <v>18</v>
      </c>
      <c r="X2" s="47">
        <f t="shared" ca="1" si="0"/>
        <v>22</v>
      </c>
      <c r="Y2" s="47">
        <f t="shared" ca="1" si="0"/>
        <v>21</v>
      </c>
      <c r="Z2" s="47">
        <f t="shared" ca="1" si="0"/>
        <v>22</v>
      </c>
      <c r="AA2" s="47">
        <f t="shared" ca="1" si="0"/>
        <v>18</v>
      </c>
      <c r="AB2" s="47">
        <f t="shared" ca="1" si="0"/>
        <v>17</v>
      </c>
      <c r="AC2" s="47">
        <f t="shared" ca="1" si="0"/>
        <v>15</v>
      </c>
      <c r="AD2" s="47">
        <f t="shared" ca="1" si="0"/>
        <v>22</v>
      </c>
      <c r="AE2" s="47">
        <f t="shared" ca="1" si="0"/>
        <v>20</v>
      </c>
      <c r="AF2" s="47">
        <f t="shared" ca="1" si="0"/>
        <v>21</v>
      </c>
      <c r="AG2" s="47">
        <f t="shared" ca="1" si="0"/>
        <v>22</v>
      </c>
      <c r="AH2" s="47">
        <f t="shared" ca="1" si="0"/>
        <v>24</v>
      </c>
      <c r="AI2" s="47">
        <f t="shared" ca="1" si="0"/>
        <v>22</v>
      </c>
      <c r="AJ2" s="47">
        <f t="shared" ca="1" si="0"/>
        <v>24</v>
      </c>
      <c r="AK2" s="47">
        <f t="shared" ca="1" si="0"/>
        <v>19</v>
      </c>
      <c r="AL2" s="47">
        <f t="shared" ca="1" si="0"/>
        <v>17</v>
      </c>
      <c r="AM2" s="47">
        <f t="shared" ca="1" si="0"/>
        <v>23</v>
      </c>
      <c r="AN2" s="47">
        <f t="shared" ca="1" si="0"/>
        <v>15</v>
      </c>
      <c r="AO2" s="47">
        <f t="shared" ca="1" si="0"/>
        <v>16</v>
      </c>
      <c r="AP2" s="47">
        <f t="shared" ca="1" si="0"/>
        <v>21</v>
      </c>
    </row>
    <row r="3" spans="1:42" ht="21">
      <c r="O3" s="46" t="s">
        <v>124</v>
      </c>
      <c r="P3" s="47">
        <f ca="1">ROUND(0.1+0.4*RAND(),3)</f>
        <v>0.28999999999999998</v>
      </c>
      <c r="Q3" s="47">
        <f t="shared" ref="Q3:AP3" ca="1" si="1">ROUND(0.1+0.4*RAND(),3)</f>
        <v>0.35499999999999998</v>
      </c>
      <c r="R3" s="47">
        <f t="shared" ca="1" si="1"/>
        <v>0.49299999999999999</v>
      </c>
      <c r="S3" s="47">
        <f t="shared" ca="1" si="1"/>
        <v>0.29699999999999999</v>
      </c>
      <c r="T3" s="47">
        <f t="shared" ca="1" si="1"/>
        <v>0.309</v>
      </c>
      <c r="U3" s="47">
        <f t="shared" ca="1" si="1"/>
        <v>0.30399999999999999</v>
      </c>
      <c r="V3" s="47">
        <f t="shared" ca="1" si="1"/>
        <v>0.29399999999999998</v>
      </c>
      <c r="W3" s="47">
        <f t="shared" ca="1" si="1"/>
        <v>0.157</v>
      </c>
      <c r="X3" s="47">
        <f t="shared" ca="1" si="1"/>
        <v>0.28499999999999998</v>
      </c>
      <c r="Y3" s="47">
        <f t="shared" ca="1" si="1"/>
        <v>0.11799999999999999</v>
      </c>
      <c r="Z3" s="47">
        <f t="shared" ca="1" si="1"/>
        <v>0.23699999999999999</v>
      </c>
      <c r="AA3" s="47">
        <f t="shared" ca="1" si="1"/>
        <v>0.34200000000000003</v>
      </c>
      <c r="AB3" s="47">
        <f t="shared" ca="1" si="1"/>
        <v>0.309</v>
      </c>
      <c r="AC3" s="47">
        <f t="shared" ca="1" si="1"/>
        <v>0.115</v>
      </c>
      <c r="AD3" s="47">
        <f t="shared" ca="1" si="1"/>
        <v>0.34200000000000003</v>
      </c>
      <c r="AE3" s="47">
        <f t="shared" ca="1" si="1"/>
        <v>0.36599999999999999</v>
      </c>
      <c r="AF3" s="47">
        <f t="shared" ca="1" si="1"/>
        <v>0.16200000000000001</v>
      </c>
      <c r="AG3" s="47">
        <f t="shared" ca="1" si="1"/>
        <v>0.32</v>
      </c>
      <c r="AH3" s="47">
        <f t="shared" ca="1" si="1"/>
        <v>0.123</v>
      </c>
      <c r="AI3" s="47">
        <f t="shared" ca="1" si="1"/>
        <v>0.49</v>
      </c>
      <c r="AJ3" s="47">
        <f t="shared" ca="1" si="1"/>
        <v>0.38300000000000001</v>
      </c>
      <c r="AK3" s="47">
        <f t="shared" ca="1" si="1"/>
        <v>0.11700000000000001</v>
      </c>
      <c r="AL3" s="47">
        <f t="shared" ca="1" si="1"/>
        <v>0.3</v>
      </c>
      <c r="AM3" s="47">
        <f t="shared" ca="1" si="1"/>
        <v>0.38600000000000001</v>
      </c>
      <c r="AN3" s="47">
        <f t="shared" ca="1" si="1"/>
        <v>0.23899999999999999</v>
      </c>
      <c r="AO3" s="47">
        <f t="shared" ca="1" si="1"/>
        <v>0.11799999999999999</v>
      </c>
      <c r="AP3" s="47">
        <f t="shared" ca="1" si="1"/>
        <v>0.13200000000000001</v>
      </c>
    </row>
    <row r="4" spans="1:42" ht="21">
      <c r="O4" s="48" t="s">
        <v>125</v>
      </c>
      <c r="P4" s="47">
        <f ca="1">ROUND(0.05+0.35*RAND(),3)</f>
        <v>0.17799999999999999</v>
      </c>
      <c r="Q4" s="47">
        <f t="shared" ref="Q4:AP4" ca="1" si="2">ROUND(0.05+0.35*RAND(),3)</f>
        <v>0.3</v>
      </c>
      <c r="R4" s="47">
        <f t="shared" ca="1" si="2"/>
        <v>0.32400000000000001</v>
      </c>
      <c r="S4" s="47">
        <f t="shared" ca="1" si="2"/>
        <v>0.28799999999999998</v>
      </c>
      <c r="T4" s="47">
        <f t="shared" ca="1" si="2"/>
        <v>0.2</v>
      </c>
      <c r="U4" s="47">
        <f t="shared" ca="1" si="2"/>
        <v>0.13900000000000001</v>
      </c>
      <c r="V4" s="47">
        <f t="shared" ca="1" si="2"/>
        <v>0.25900000000000001</v>
      </c>
      <c r="W4" s="47">
        <f t="shared" ca="1" si="2"/>
        <v>0.29599999999999999</v>
      </c>
      <c r="X4" s="47">
        <f t="shared" ca="1" si="2"/>
        <v>0.23699999999999999</v>
      </c>
      <c r="Y4" s="47">
        <f t="shared" ca="1" si="2"/>
        <v>0.122</v>
      </c>
      <c r="Z4" s="47">
        <f t="shared" ca="1" si="2"/>
        <v>8.2000000000000003E-2</v>
      </c>
      <c r="AA4" s="47">
        <f t="shared" ca="1" si="2"/>
        <v>0.11</v>
      </c>
      <c r="AB4" s="47">
        <f t="shared" ca="1" si="2"/>
        <v>0.218</v>
      </c>
      <c r="AC4" s="47">
        <f t="shared" ca="1" si="2"/>
        <v>0.374</v>
      </c>
      <c r="AD4" s="47">
        <f t="shared" ca="1" si="2"/>
        <v>0.14000000000000001</v>
      </c>
      <c r="AE4" s="47">
        <f t="shared" ca="1" si="2"/>
        <v>0.192</v>
      </c>
      <c r="AF4" s="47">
        <f t="shared" ca="1" si="2"/>
        <v>9.0999999999999998E-2</v>
      </c>
      <c r="AG4" s="47">
        <f t="shared" ca="1" si="2"/>
        <v>0.13900000000000001</v>
      </c>
      <c r="AH4" s="47">
        <f t="shared" ca="1" si="2"/>
        <v>0.38600000000000001</v>
      </c>
      <c r="AI4" s="47">
        <f t="shared" ca="1" si="2"/>
        <v>7.6999999999999999E-2</v>
      </c>
      <c r="AJ4" s="47">
        <f t="shared" ca="1" si="2"/>
        <v>0.17899999999999999</v>
      </c>
      <c r="AK4" s="47">
        <f t="shared" ca="1" si="2"/>
        <v>0.378</v>
      </c>
      <c r="AL4" s="47">
        <f t="shared" ca="1" si="2"/>
        <v>0.14000000000000001</v>
      </c>
      <c r="AM4" s="47">
        <f t="shared" ca="1" si="2"/>
        <v>0.308</v>
      </c>
      <c r="AN4" s="47">
        <f t="shared" ca="1" si="2"/>
        <v>0.253</v>
      </c>
      <c r="AO4" s="47">
        <f t="shared" ca="1" si="2"/>
        <v>0.315</v>
      </c>
      <c r="AP4" s="47">
        <f t="shared" ca="1" si="2"/>
        <v>0.13900000000000001</v>
      </c>
    </row>
    <row r="5" spans="1:42" ht="21">
      <c r="O5" s="46" t="s">
        <v>126</v>
      </c>
      <c r="P5" s="47">
        <f ca="1">INT(2+5*RAND())</f>
        <v>6</v>
      </c>
      <c r="Q5" s="47">
        <f t="shared" ref="Q5:AP5" ca="1" si="3">INT(2+5*RAND())</f>
        <v>4</v>
      </c>
      <c r="R5" s="47">
        <f t="shared" ca="1" si="3"/>
        <v>6</v>
      </c>
      <c r="S5" s="47">
        <f t="shared" ca="1" si="3"/>
        <v>6</v>
      </c>
      <c r="T5" s="47">
        <f t="shared" ca="1" si="3"/>
        <v>5</v>
      </c>
      <c r="U5" s="47">
        <f t="shared" ca="1" si="3"/>
        <v>3</v>
      </c>
      <c r="V5" s="47">
        <f t="shared" ca="1" si="3"/>
        <v>6</v>
      </c>
      <c r="W5" s="47">
        <f t="shared" ca="1" si="3"/>
        <v>2</v>
      </c>
      <c r="X5" s="47">
        <f t="shared" ca="1" si="3"/>
        <v>6</v>
      </c>
      <c r="Y5" s="47">
        <f t="shared" ca="1" si="3"/>
        <v>5</v>
      </c>
      <c r="Z5" s="47">
        <f t="shared" ca="1" si="3"/>
        <v>6</v>
      </c>
      <c r="AA5" s="47">
        <f t="shared" ca="1" si="3"/>
        <v>5</v>
      </c>
      <c r="AB5" s="47">
        <f t="shared" ca="1" si="3"/>
        <v>4</v>
      </c>
      <c r="AC5" s="47">
        <f t="shared" ca="1" si="3"/>
        <v>3</v>
      </c>
      <c r="AD5" s="47">
        <f t="shared" ca="1" si="3"/>
        <v>2</v>
      </c>
      <c r="AE5" s="47">
        <f t="shared" ca="1" si="3"/>
        <v>5</v>
      </c>
      <c r="AF5" s="47">
        <f t="shared" ca="1" si="3"/>
        <v>6</v>
      </c>
      <c r="AG5" s="47">
        <f t="shared" ca="1" si="3"/>
        <v>3</v>
      </c>
      <c r="AH5" s="47">
        <f t="shared" ca="1" si="3"/>
        <v>6</v>
      </c>
      <c r="AI5" s="47">
        <f t="shared" ca="1" si="3"/>
        <v>6</v>
      </c>
      <c r="AJ5" s="47">
        <f t="shared" ca="1" si="3"/>
        <v>4</v>
      </c>
      <c r="AK5" s="47">
        <f t="shared" ca="1" si="3"/>
        <v>3</v>
      </c>
      <c r="AL5" s="47">
        <f t="shared" ca="1" si="3"/>
        <v>4</v>
      </c>
      <c r="AM5" s="47">
        <f t="shared" ca="1" si="3"/>
        <v>2</v>
      </c>
      <c r="AN5" s="47">
        <f t="shared" ca="1" si="3"/>
        <v>4</v>
      </c>
      <c r="AO5" s="47">
        <f t="shared" ca="1" si="3"/>
        <v>5</v>
      </c>
      <c r="AP5" s="47">
        <f t="shared" ca="1" si="3"/>
        <v>5</v>
      </c>
    </row>
    <row r="9" spans="1:42" ht="23.25">
      <c r="D9" s="41" t="s">
        <v>98</v>
      </c>
      <c r="E9" s="45" t="s">
        <v>121</v>
      </c>
    </row>
    <row r="12" spans="1:42" ht="23.25">
      <c r="C12" s="41" t="s">
        <v>98</v>
      </c>
      <c r="D12" s="45" t="s">
        <v>122</v>
      </c>
    </row>
    <row r="14" spans="1:42" ht="24">
      <c r="A14" s="46" t="s">
        <v>123</v>
      </c>
      <c r="B14" s="47">
        <v>20</v>
      </c>
    </row>
    <row r="15" spans="1:42" ht="21">
      <c r="A15" s="46" t="s">
        <v>124</v>
      </c>
      <c r="B15" s="47">
        <v>0.2</v>
      </c>
    </row>
    <row r="16" spans="1:42" ht="21">
      <c r="A16" s="48" t="s">
        <v>125</v>
      </c>
      <c r="B16" s="47">
        <v>0.1</v>
      </c>
    </row>
    <row r="17" spans="1:12" ht="21">
      <c r="A17" s="46" t="s">
        <v>126</v>
      </c>
      <c r="B17" s="47">
        <v>5</v>
      </c>
    </row>
    <row r="19" spans="1:12" ht="23.25">
      <c r="A19" s="45" t="s">
        <v>143</v>
      </c>
    </row>
    <row r="21" spans="1:12">
      <c r="B21" s="1" t="s">
        <v>71</v>
      </c>
      <c r="C21" s="1" t="s">
        <v>207</v>
      </c>
      <c r="D21" s="1" t="s">
        <v>139</v>
      </c>
      <c r="E21" s="1" t="s">
        <v>129</v>
      </c>
      <c r="F21" s="1" t="s">
        <v>207</v>
      </c>
      <c r="G21" s="1" t="s">
        <v>139</v>
      </c>
      <c r="H21" s="1" t="s">
        <v>130</v>
      </c>
      <c r="I21" s="1" t="s">
        <v>207</v>
      </c>
      <c r="J21" s="1" t="s">
        <v>139</v>
      </c>
      <c r="K21" s="1" t="s">
        <v>131</v>
      </c>
      <c r="L21" s="1" t="s">
        <v>212</v>
      </c>
    </row>
    <row r="22" spans="1:12">
      <c r="B22" s="1">
        <v>0</v>
      </c>
      <c r="C22" s="1">
        <v>0</v>
      </c>
      <c r="D22" s="1">
        <f>C22</f>
        <v>0</v>
      </c>
      <c r="E22" s="1">
        <f>$B$14+$B$15*$B22+$B$17*$B$16*D22</f>
        <v>20</v>
      </c>
      <c r="F22" s="1">
        <v>0</v>
      </c>
      <c r="G22" s="1">
        <f>F22</f>
        <v>0</v>
      </c>
      <c r="H22" s="1">
        <f>$B$14+$B$15*$B22+$B$17*$B$16*G22</f>
        <v>20</v>
      </c>
      <c r="I22" s="1">
        <v>0</v>
      </c>
      <c r="J22" s="1">
        <f>I22</f>
        <v>0</v>
      </c>
      <c r="K22" s="1">
        <f>$B$14+$B$15*$B22+$B$17*$B$16*J22</f>
        <v>20</v>
      </c>
      <c r="L22" s="1">
        <f>$B$14+$B$15*B22</f>
        <v>20</v>
      </c>
    </row>
    <row r="23" spans="1:12">
      <c r="B23" s="1">
        <v>1</v>
      </c>
      <c r="C23" s="1">
        <f ca="1">SQRT(-2*LN(RAND()))*COS(2*PI()*RAND())</f>
        <v>-0.16078325651672801</v>
      </c>
      <c r="D23" s="1">
        <f ca="1">D22+C23</f>
        <v>-0.16078325651672801</v>
      </c>
      <c r="E23" s="1">
        <f t="shared" ref="E23:E86" ca="1" si="4">$B$14+$B$15*$B23+$B$17*$B$16*D23</f>
        <v>20.119608371741634</v>
      </c>
      <c r="F23" s="1">
        <f ca="1">SQRT(-2*LN(RAND()))*COS(2*PI()*RAND())</f>
        <v>0.40697579437547943</v>
      </c>
      <c r="G23" s="1">
        <f ca="1">G22+F23</f>
        <v>0.40697579437547943</v>
      </c>
      <c r="H23" s="1">
        <f t="shared" ref="H23:H86" ca="1" si="5">$B$14+$B$15*$B23+$B$17*$B$16*G23</f>
        <v>20.403487897187738</v>
      </c>
      <c r="I23" s="1">
        <f ca="1">SQRT(-2*LN(RAND()))*COS(2*PI()*RAND())</f>
        <v>1.1171025203148417</v>
      </c>
      <c r="J23" s="1">
        <f ca="1">J22+I23</f>
        <v>1.1171025203148417</v>
      </c>
      <c r="K23" s="1">
        <f t="shared" ref="K23:K86" ca="1" si="6">$B$14+$B$15*$B23+$B$17*$B$16*J23</f>
        <v>20.758551260157422</v>
      </c>
      <c r="L23" s="1">
        <f t="shared" ref="L23:L86" si="7">$B$14+$B$15*B23</f>
        <v>20.2</v>
      </c>
    </row>
    <row r="24" spans="1:12" ht="18" customHeight="1">
      <c r="B24" s="1">
        <v>2</v>
      </c>
      <c r="C24" s="1">
        <f t="shared" ref="C24:C87" ca="1" si="8">SQRT(-2*LN(RAND()))*COS(2*PI()*RAND())</f>
        <v>-2.336529242636213</v>
      </c>
      <c r="D24" s="1">
        <f ca="1">D23+C24</f>
        <v>-2.4973124991529412</v>
      </c>
      <c r="E24" s="1">
        <f t="shared" ca="1" si="4"/>
        <v>19.151343750423528</v>
      </c>
      <c r="F24" s="1">
        <f t="shared" ref="F24:F87" ca="1" si="9">SQRT(-2*LN(RAND()))*COS(2*PI()*RAND())</f>
        <v>0.56835168952194182</v>
      </c>
      <c r="G24" s="1">
        <f ca="1">G23+F24</f>
        <v>0.9753274838974213</v>
      </c>
      <c r="H24" s="1">
        <f t="shared" ca="1" si="5"/>
        <v>20.88766374194871</v>
      </c>
      <c r="I24" s="1">
        <f t="shared" ref="I24:I87" ca="1" si="10">SQRT(-2*LN(RAND()))*COS(2*PI()*RAND())</f>
        <v>-2.7399512929220292E-2</v>
      </c>
      <c r="J24" s="1">
        <f ca="1">J23+I24</f>
        <v>1.0897030073856213</v>
      </c>
      <c r="K24" s="1">
        <f t="shared" ca="1" si="6"/>
        <v>20.94485150369281</v>
      </c>
      <c r="L24" s="1">
        <f t="shared" si="7"/>
        <v>20.399999999999999</v>
      </c>
    </row>
    <row r="25" spans="1:12">
      <c r="B25" s="1">
        <v>3</v>
      </c>
      <c r="C25" s="1">
        <f t="shared" ca="1" si="8"/>
        <v>-0.11118424279544657</v>
      </c>
      <c r="D25" s="1">
        <f t="shared" ref="D25:D88" ca="1" si="11">D24+C25</f>
        <v>-2.6084967419483878</v>
      </c>
      <c r="E25" s="1">
        <f t="shared" ca="1" si="4"/>
        <v>19.295751629025808</v>
      </c>
      <c r="F25" s="1">
        <f t="shared" ca="1" si="9"/>
        <v>-0.18230016312308495</v>
      </c>
      <c r="G25" s="1">
        <f t="shared" ref="G25:G88" ca="1" si="12">G24+F25</f>
        <v>0.79302732077433635</v>
      </c>
      <c r="H25" s="1">
        <f t="shared" ca="1" si="5"/>
        <v>20.996513660387169</v>
      </c>
      <c r="I25" s="1">
        <f t="shared" ca="1" si="10"/>
        <v>-0.89232151793471037</v>
      </c>
      <c r="J25" s="1">
        <f t="shared" ref="J25:J88" ca="1" si="13">J24+I25</f>
        <v>0.19738148945091094</v>
      </c>
      <c r="K25" s="1">
        <f t="shared" ca="1" si="6"/>
        <v>20.698690744725457</v>
      </c>
      <c r="L25" s="1">
        <f t="shared" si="7"/>
        <v>20.6</v>
      </c>
    </row>
    <row r="26" spans="1:12">
      <c r="B26" s="1">
        <v>4</v>
      </c>
      <c r="C26" s="1">
        <f t="shared" ca="1" si="8"/>
        <v>1.1494059485502481</v>
      </c>
      <c r="D26" s="1">
        <f t="shared" ca="1" si="11"/>
        <v>-1.4590907933981396</v>
      </c>
      <c r="E26" s="1">
        <f t="shared" ca="1" si="4"/>
        <v>20.070454603300931</v>
      </c>
      <c r="F26" s="1">
        <f t="shared" ca="1" si="9"/>
        <v>1.2893329921737624</v>
      </c>
      <c r="G26" s="1">
        <f t="shared" ca="1" si="12"/>
        <v>2.082360312948099</v>
      </c>
      <c r="H26" s="1">
        <f t="shared" ca="1" si="5"/>
        <v>21.841180156474049</v>
      </c>
      <c r="I26" s="1">
        <f t="shared" ca="1" si="10"/>
        <v>-0.68715184801525375</v>
      </c>
      <c r="J26" s="1">
        <f t="shared" ca="1" si="13"/>
        <v>-0.48977035856434281</v>
      </c>
      <c r="K26" s="1">
        <f t="shared" ca="1" si="6"/>
        <v>20.555114820717829</v>
      </c>
      <c r="L26" s="1">
        <f t="shared" si="7"/>
        <v>20.8</v>
      </c>
    </row>
    <row r="27" spans="1:12">
      <c r="B27" s="1">
        <v>5</v>
      </c>
      <c r="C27" s="1">
        <f t="shared" ca="1" si="8"/>
        <v>-7.8227075093538299E-3</v>
      </c>
      <c r="D27" s="1">
        <f t="shared" ca="1" si="11"/>
        <v>-1.4669135009074934</v>
      </c>
      <c r="E27" s="1">
        <f t="shared" ca="1" si="4"/>
        <v>20.266543249546253</v>
      </c>
      <c r="F27" s="1">
        <f t="shared" ca="1" si="9"/>
        <v>-0.97409997819083083</v>
      </c>
      <c r="G27" s="1">
        <f t="shared" ca="1" si="12"/>
        <v>1.1082603347572682</v>
      </c>
      <c r="H27" s="1">
        <f t="shared" ca="1" si="5"/>
        <v>21.554130167378634</v>
      </c>
      <c r="I27" s="1">
        <f t="shared" ca="1" si="10"/>
        <v>-1.2639522855726606</v>
      </c>
      <c r="J27" s="1">
        <f t="shared" ca="1" si="13"/>
        <v>-1.7537226441370035</v>
      </c>
      <c r="K27" s="1">
        <f t="shared" ca="1" si="6"/>
        <v>20.123138677931497</v>
      </c>
      <c r="L27" s="1">
        <f t="shared" si="7"/>
        <v>21</v>
      </c>
    </row>
    <row r="28" spans="1:12">
      <c r="B28" s="1">
        <v>6</v>
      </c>
      <c r="C28" s="1">
        <f t="shared" ca="1" si="8"/>
        <v>-0.43781162441396371</v>
      </c>
      <c r="D28" s="1">
        <f t="shared" ca="1" si="11"/>
        <v>-1.9047251253214572</v>
      </c>
      <c r="E28" s="1">
        <f t="shared" ca="1" si="4"/>
        <v>20.247637437339272</v>
      </c>
      <c r="F28" s="1">
        <f t="shared" ca="1" si="9"/>
        <v>-0.36677816227123655</v>
      </c>
      <c r="G28" s="1">
        <f t="shared" ca="1" si="12"/>
        <v>0.74148217248603165</v>
      </c>
      <c r="H28" s="1">
        <f t="shared" ca="1" si="5"/>
        <v>21.570741086243014</v>
      </c>
      <c r="I28" s="1">
        <f t="shared" ca="1" si="10"/>
        <v>0.56522588619926117</v>
      </c>
      <c r="J28" s="1">
        <f t="shared" ca="1" si="13"/>
        <v>-1.1884967579377423</v>
      </c>
      <c r="K28" s="1">
        <f t="shared" ca="1" si="6"/>
        <v>20.605751621031128</v>
      </c>
      <c r="L28" s="1">
        <f t="shared" si="7"/>
        <v>21.2</v>
      </c>
    </row>
    <row r="29" spans="1:12">
      <c r="B29" s="1">
        <v>7</v>
      </c>
      <c r="C29" s="1">
        <f t="shared" ca="1" si="8"/>
        <v>1.834884820347686</v>
      </c>
      <c r="D29" s="1">
        <f t="shared" ca="1" si="11"/>
        <v>-6.984030497377125E-2</v>
      </c>
      <c r="E29" s="1">
        <f t="shared" ca="1" si="4"/>
        <v>21.365079847513112</v>
      </c>
      <c r="F29" s="1">
        <f t="shared" ca="1" si="9"/>
        <v>-0.97680315000501217</v>
      </c>
      <c r="G29" s="1">
        <f t="shared" ca="1" si="12"/>
        <v>-0.23532097751898051</v>
      </c>
      <c r="H29" s="1">
        <f t="shared" ca="1" si="5"/>
        <v>21.282339511240508</v>
      </c>
      <c r="I29" s="1">
        <f t="shared" ca="1" si="10"/>
        <v>0.69585547819686755</v>
      </c>
      <c r="J29" s="1">
        <f t="shared" ca="1" si="13"/>
        <v>-0.49264127974087479</v>
      </c>
      <c r="K29" s="1">
        <f t="shared" ca="1" si="6"/>
        <v>21.153679360129562</v>
      </c>
      <c r="L29" s="1">
        <f t="shared" si="7"/>
        <v>21.4</v>
      </c>
    </row>
    <row r="30" spans="1:12">
      <c r="B30" s="1">
        <v>8</v>
      </c>
      <c r="C30" s="1">
        <f t="shared" ca="1" si="8"/>
        <v>-0.59283864285366694</v>
      </c>
      <c r="D30" s="1">
        <f t="shared" ca="1" si="11"/>
        <v>-0.66267894782743819</v>
      </c>
      <c r="E30" s="1">
        <f t="shared" ca="1" si="4"/>
        <v>21.268660526086283</v>
      </c>
      <c r="F30" s="1">
        <f t="shared" ca="1" si="9"/>
        <v>0.43883726301364712</v>
      </c>
      <c r="G30" s="1">
        <f t="shared" ca="1" si="12"/>
        <v>0.2035162854946666</v>
      </c>
      <c r="H30" s="1">
        <f t="shared" ca="1" si="5"/>
        <v>21.701758142747334</v>
      </c>
      <c r="I30" s="1">
        <f t="shared" ca="1" si="10"/>
        <v>-1.0574540782982584</v>
      </c>
      <c r="J30" s="1">
        <f t="shared" ca="1" si="13"/>
        <v>-1.5500953580391332</v>
      </c>
      <c r="K30" s="1">
        <f t="shared" ca="1" si="6"/>
        <v>20.824952320980437</v>
      </c>
      <c r="L30" s="1">
        <f t="shared" si="7"/>
        <v>21.6</v>
      </c>
    </row>
    <row r="31" spans="1:12">
      <c r="B31" s="1">
        <v>9</v>
      </c>
      <c r="C31" s="1">
        <f t="shared" ca="1" si="8"/>
        <v>0.93250966381109002</v>
      </c>
      <c r="D31" s="1">
        <f t="shared" ca="1" si="11"/>
        <v>0.26983071598365183</v>
      </c>
      <c r="E31" s="1">
        <f t="shared" ca="1" si="4"/>
        <v>21.934915357991827</v>
      </c>
      <c r="F31" s="1">
        <f t="shared" ca="1" si="9"/>
        <v>-0.89895883916360098</v>
      </c>
      <c r="G31" s="1">
        <f t="shared" ca="1" si="12"/>
        <v>-0.69544255366893437</v>
      </c>
      <c r="H31" s="1">
        <f t="shared" ca="1" si="5"/>
        <v>21.452278723165534</v>
      </c>
      <c r="I31" s="1">
        <f t="shared" ca="1" si="10"/>
        <v>0.33692505289480412</v>
      </c>
      <c r="J31" s="1">
        <f t="shared" ca="1" si="13"/>
        <v>-1.2131703051443292</v>
      </c>
      <c r="K31" s="1">
        <f t="shared" ca="1" si="6"/>
        <v>21.193414847427835</v>
      </c>
      <c r="L31" s="1">
        <f t="shared" si="7"/>
        <v>21.8</v>
      </c>
    </row>
    <row r="32" spans="1:12">
      <c r="B32" s="1">
        <v>10</v>
      </c>
      <c r="C32" s="1">
        <f t="shared" ca="1" si="8"/>
        <v>6.7481890873534803E-3</v>
      </c>
      <c r="D32" s="1">
        <f t="shared" ca="1" si="11"/>
        <v>0.2765789050710053</v>
      </c>
      <c r="E32" s="1">
        <f t="shared" ca="1" si="4"/>
        <v>22.138289452535503</v>
      </c>
      <c r="F32" s="1">
        <f t="shared" ca="1" si="9"/>
        <v>0.35667773671940933</v>
      </c>
      <c r="G32" s="1">
        <f t="shared" ca="1" si="12"/>
        <v>-0.33876481694952504</v>
      </c>
      <c r="H32" s="1">
        <f t="shared" ca="1" si="5"/>
        <v>21.830617591525236</v>
      </c>
      <c r="I32" s="1">
        <f t="shared" ca="1" si="10"/>
        <v>0.52359726561504161</v>
      </c>
      <c r="J32" s="1">
        <f t="shared" ca="1" si="13"/>
        <v>-0.68957303952928761</v>
      </c>
      <c r="K32" s="1">
        <f t="shared" ca="1" si="6"/>
        <v>21.655213480235357</v>
      </c>
      <c r="L32" s="1">
        <f t="shared" si="7"/>
        <v>22</v>
      </c>
    </row>
    <row r="33" spans="2:12">
      <c r="B33" s="1">
        <v>11</v>
      </c>
      <c r="C33" s="1">
        <f t="shared" ca="1" si="8"/>
        <v>1.5286677677831844</v>
      </c>
      <c r="D33" s="1">
        <f t="shared" ca="1" si="11"/>
        <v>1.8052466728541896</v>
      </c>
      <c r="E33" s="1">
        <f t="shared" ca="1" si="4"/>
        <v>23.102623336427094</v>
      </c>
      <c r="F33" s="1">
        <f t="shared" ca="1" si="9"/>
        <v>-0.42089128130503978</v>
      </c>
      <c r="G33" s="1">
        <f t="shared" ca="1" si="12"/>
        <v>-0.75965609825456482</v>
      </c>
      <c r="H33" s="1">
        <f t="shared" ca="1" si="5"/>
        <v>21.820171950872716</v>
      </c>
      <c r="I33" s="1">
        <f t="shared" ca="1" si="10"/>
        <v>0.7654764110806902</v>
      </c>
      <c r="J33" s="1">
        <f t="shared" ca="1" si="13"/>
        <v>7.5903371551402588E-2</v>
      </c>
      <c r="K33" s="1">
        <f t="shared" ca="1" si="6"/>
        <v>22.237951685775702</v>
      </c>
      <c r="L33" s="1">
        <f t="shared" si="7"/>
        <v>22.2</v>
      </c>
    </row>
    <row r="34" spans="2:12">
      <c r="B34" s="1">
        <v>12</v>
      </c>
      <c r="C34" s="1">
        <f t="shared" ca="1" si="8"/>
        <v>1.7185648810083296</v>
      </c>
      <c r="D34" s="1">
        <f t="shared" ca="1" si="11"/>
        <v>3.5238115538625192</v>
      </c>
      <c r="E34" s="1">
        <f t="shared" ca="1" si="4"/>
        <v>24.16190577693126</v>
      </c>
      <c r="F34" s="1">
        <f t="shared" ca="1" si="9"/>
        <v>0.5539485604923986</v>
      </c>
      <c r="G34" s="1">
        <f t="shared" ca="1" si="12"/>
        <v>-0.20570753776216621</v>
      </c>
      <c r="H34" s="1">
        <f t="shared" ca="1" si="5"/>
        <v>22.297146231118916</v>
      </c>
      <c r="I34" s="1">
        <f t="shared" ca="1" si="10"/>
        <v>2.516595408857574E-3</v>
      </c>
      <c r="J34" s="1">
        <f t="shared" ca="1" si="13"/>
        <v>7.8419966960260157E-2</v>
      </c>
      <c r="K34" s="1">
        <f t="shared" ca="1" si="6"/>
        <v>22.439209983480129</v>
      </c>
      <c r="L34" s="1">
        <f t="shared" si="7"/>
        <v>22.4</v>
      </c>
    </row>
    <row r="35" spans="2:12">
      <c r="B35" s="1">
        <v>13</v>
      </c>
      <c r="C35" s="1">
        <f t="shared" ca="1" si="8"/>
        <v>0.97965418598487108</v>
      </c>
      <c r="D35" s="1">
        <f t="shared" ca="1" si="11"/>
        <v>4.5034657398473907</v>
      </c>
      <c r="E35" s="1">
        <f t="shared" ca="1" si="4"/>
        <v>24.851732869923698</v>
      </c>
      <c r="F35" s="1">
        <f t="shared" ca="1" si="9"/>
        <v>-0.60238071101503321</v>
      </c>
      <c r="G35" s="1">
        <f t="shared" ca="1" si="12"/>
        <v>-0.80808824877719942</v>
      </c>
      <c r="H35" s="1">
        <f t="shared" ca="1" si="5"/>
        <v>22.195955875611403</v>
      </c>
      <c r="I35" s="1">
        <f t="shared" ca="1" si="10"/>
        <v>1.5219275217968335</v>
      </c>
      <c r="J35" s="1">
        <f t="shared" ca="1" si="13"/>
        <v>1.6003474887570937</v>
      </c>
      <c r="K35" s="1">
        <f t="shared" ca="1" si="6"/>
        <v>23.400173744378549</v>
      </c>
      <c r="L35" s="1">
        <f t="shared" si="7"/>
        <v>22.6</v>
      </c>
    </row>
    <row r="36" spans="2:12">
      <c r="B36" s="1">
        <v>14</v>
      </c>
      <c r="C36" s="1">
        <f t="shared" ca="1" si="8"/>
        <v>-0.44144265198749999</v>
      </c>
      <c r="D36" s="1">
        <f t="shared" ca="1" si="11"/>
        <v>4.0620230878598909</v>
      </c>
      <c r="E36" s="1">
        <f t="shared" ca="1" si="4"/>
        <v>24.831011543929947</v>
      </c>
      <c r="F36" s="1">
        <f t="shared" ca="1" si="9"/>
        <v>0.18220869944251694</v>
      </c>
      <c r="G36" s="1">
        <f t="shared" ca="1" si="12"/>
        <v>-0.62587954933468248</v>
      </c>
      <c r="H36" s="1">
        <f t="shared" ca="1" si="5"/>
        <v>22.487060225332659</v>
      </c>
      <c r="I36" s="1">
        <f t="shared" ca="1" si="10"/>
        <v>-1.9454853637818705E-2</v>
      </c>
      <c r="J36" s="1">
        <f t="shared" ca="1" si="13"/>
        <v>1.5808926351192749</v>
      </c>
      <c r="K36" s="1">
        <f t="shared" ca="1" si="6"/>
        <v>23.590446317559639</v>
      </c>
      <c r="L36" s="1">
        <f t="shared" si="7"/>
        <v>22.8</v>
      </c>
    </row>
    <row r="37" spans="2:12">
      <c r="B37" s="1">
        <v>15</v>
      </c>
      <c r="C37" s="1">
        <f t="shared" ca="1" si="8"/>
        <v>-2.2282214033351804</v>
      </c>
      <c r="D37" s="1">
        <f t="shared" ca="1" si="11"/>
        <v>1.8338016845247105</v>
      </c>
      <c r="E37" s="1">
        <f t="shared" ca="1" si="4"/>
        <v>23.916900842262354</v>
      </c>
      <c r="F37" s="1">
        <f t="shared" ca="1" si="9"/>
        <v>5.5790843433173941E-2</v>
      </c>
      <c r="G37" s="1">
        <f t="shared" ca="1" si="12"/>
        <v>-0.57008870590150851</v>
      </c>
      <c r="H37" s="1">
        <f t="shared" ca="1" si="5"/>
        <v>22.714955647049244</v>
      </c>
      <c r="I37" s="1">
        <f t="shared" ca="1" si="10"/>
        <v>-0.10173450452259664</v>
      </c>
      <c r="J37" s="1">
        <f t="shared" ca="1" si="13"/>
        <v>1.4791581305966783</v>
      </c>
      <c r="K37" s="1">
        <f t="shared" ca="1" si="6"/>
        <v>23.73957906529834</v>
      </c>
      <c r="L37" s="1">
        <f t="shared" si="7"/>
        <v>23</v>
      </c>
    </row>
    <row r="38" spans="2:12">
      <c r="B38" s="1">
        <v>16</v>
      </c>
      <c r="C38" s="1">
        <f t="shared" ca="1" si="8"/>
        <v>2.2726088053671072</v>
      </c>
      <c r="D38" s="1">
        <f t="shared" ca="1" si="11"/>
        <v>4.1064104898918181</v>
      </c>
      <c r="E38" s="1">
        <f t="shared" ca="1" si="4"/>
        <v>25.25320524494591</v>
      </c>
      <c r="F38" s="1">
        <f t="shared" ca="1" si="9"/>
        <v>-0.82862398791345815</v>
      </c>
      <c r="G38" s="1">
        <f t="shared" ca="1" si="12"/>
        <v>-1.3987126938149665</v>
      </c>
      <c r="H38" s="1">
        <f t="shared" ca="1" si="5"/>
        <v>22.500643653092517</v>
      </c>
      <c r="I38" s="1">
        <f t="shared" ca="1" si="10"/>
        <v>-1.3345383224557996</v>
      </c>
      <c r="J38" s="1">
        <f t="shared" ca="1" si="13"/>
        <v>0.14461980814087871</v>
      </c>
      <c r="K38" s="1">
        <f t="shared" ca="1" si="6"/>
        <v>23.27230990407044</v>
      </c>
      <c r="L38" s="1">
        <f t="shared" si="7"/>
        <v>23.2</v>
      </c>
    </row>
    <row r="39" spans="2:12">
      <c r="B39" s="1">
        <v>17</v>
      </c>
      <c r="C39" s="1">
        <f t="shared" ca="1" si="8"/>
        <v>-2.0507626786067101</v>
      </c>
      <c r="D39" s="1">
        <f t="shared" ca="1" si="11"/>
        <v>2.055647811285108</v>
      </c>
      <c r="E39" s="1">
        <f t="shared" ca="1" si="4"/>
        <v>24.427823905642551</v>
      </c>
      <c r="F39" s="1">
        <f t="shared" ca="1" si="9"/>
        <v>0.83974601402690519</v>
      </c>
      <c r="G39" s="1">
        <f t="shared" ca="1" si="12"/>
        <v>-0.55896667978806136</v>
      </c>
      <c r="H39" s="1">
        <f t="shared" ca="1" si="5"/>
        <v>23.120516660105967</v>
      </c>
      <c r="I39" s="1">
        <f t="shared" ca="1" si="10"/>
        <v>-0.27124286579766349</v>
      </c>
      <c r="J39" s="1">
        <f t="shared" ca="1" si="13"/>
        <v>-0.12662305765678478</v>
      </c>
      <c r="K39" s="1">
        <f t="shared" ca="1" si="6"/>
        <v>23.336688471171605</v>
      </c>
      <c r="L39" s="1">
        <f t="shared" si="7"/>
        <v>23.4</v>
      </c>
    </row>
    <row r="40" spans="2:12">
      <c r="B40" s="1">
        <v>18</v>
      </c>
      <c r="C40" s="1">
        <f t="shared" ca="1" si="8"/>
        <v>1.8012454448395534</v>
      </c>
      <c r="D40" s="1">
        <f t="shared" ca="1" si="11"/>
        <v>3.8568932561246614</v>
      </c>
      <c r="E40" s="1">
        <f t="shared" ca="1" si="4"/>
        <v>25.528446628062333</v>
      </c>
      <c r="F40" s="1">
        <f t="shared" ca="1" si="9"/>
        <v>-2.1096768937216885</v>
      </c>
      <c r="G40" s="1">
        <f t="shared" ca="1" si="12"/>
        <v>-2.6686435735097498</v>
      </c>
      <c r="H40" s="1">
        <f t="shared" ca="1" si="5"/>
        <v>22.265678213245128</v>
      </c>
      <c r="I40" s="1">
        <f t="shared" ca="1" si="10"/>
        <v>1.1096084038962279</v>
      </c>
      <c r="J40" s="1">
        <f t="shared" ca="1" si="13"/>
        <v>0.98298534623944311</v>
      </c>
      <c r="K40" s="1">
        <f t="shared" ca="1" si="6"/>
        <v>24.091492673119724</v>
      </c>
      <c r="L40" s="1">
        <f t="shared" si="7"/>
        <v>23.6</v>
      </c>
    </row>
    <row r="41" spans="2:12">
      <c r="B41" s="1">
        <v>19</v>
      </c>
      <c r="C41" s="1">
        <f t="shared" ca="1" si="8"/>
        <v>0.29525629001126796</v>
      </c>
      <c r="D41" s="1">
        <f t="shared" ca="1" si="11"/>
        <v>4.152149546135929</v>
      </c>
      <c r="E41" s="1">
        <f t="shared" ca="1" si="4"/>
        <v>25.876074773067966</v>
      </c>
      <c r="F41" s="1">
        <f t="shared" ca="1" si="9"/>
        <v>0.55055362259252738</v>
      </c>
      <c r="G41" s="1">
        <f t="shared" ca="1" si="12"/>
        <v>-2.1180899509172226</v>
      </c>
      <c r="H41" s="1">
        <f t="shared" ca="1" si="5"/>
        <v>22.740955024541389</v>
      </c>
      <c r="I41" s="1">
        <f t="shared" ca="1" si="10"/>
        <v>-0.35141077694864403</v>
      </c>
      <c r="J41" s="1">
        <f t="shared" ca="1" si="13"/>
        <v>0.63157456929079903</v>
      </c>
      <c r="K41" s="1">
        <f t="shared" ca="1" si="6"/>
        <v>24.1157872846454</v>
      </c>
      <c r="L41" s="1">
        <f t="shared" si="7"/>
        <v>23.8</v>
      </c>
    </row>
    <row r="42" spans="2:12">
      <c r="B42" s="1">
        <v>20</v>
      </c>
      <c r="C42" s="1">
        <f t="shared" ca="1" si="8"/>
        <v>4.6470117621726419E-2</v>
      </c>
      <c r="D42" s="1">
        <f t="shared" ca="1" si="11"/>
        <v>4.1986196637576558</v>
      </c>
      <c r="E42" s="1">
        <f t="shared" ca="1" si="4"/>
        <v>26.099309831878827</v>
      </c>
      <c r="F42" s="1">
        <f t="shared" ca="1" si="9"/>
        <v>7.2437663536542365E-2</v>
      </c>
      <c r="G42" s="1">
        <f t="shared" ca="1" si="12"/>
        <v>-2.0456522873806802</v>
      </c>
      <c r="H42" s="1">
        <f t="shared" ca="1" si="5"/>
        <v>22.977173856309658</v>
      </c>
      <c r="I42" s="1">
        <f t="shared" ca="1" si="10"/>
        <v>0.11108241975938357</v>
      </c>
      <c r="J42" s="1">
        <f t="shared" ca="1" si="13"/>
        <v>0.74265698905018263</v>
      </c>
      <c r="K42" s="1">
        <f t="shared" ca="1" si="6"/>
        <v>24.371328494525091</v>
      </c>
      <c r="L42" s="1">
        <f t="shared" si="7"/>
        <v>24</v>
      </c>
    </row>
    <row r="43" spans="2:12">
      <c r="B43" s="1">
        <v>21</v>
      </c>
      <c r="C43" s="1">
        <f t="shared" ca="1" si="8"/>
        <v>0.95245085408567332</v>
      </c>
      <c r="D43" s="1">
        <f t="shared" ca="1" si="11"/>
        <v>5.1510705178433289</v>
      </c>
      <c r="E43" s="1">
        <f t="shared" ca="1" si="4"/>
        <v>26.775535258921664</v>
      </c>
      <c r="F43" s="1">
        <f t="shared" ca="1" si="9"/>
        <v>-1.7670904718051514</v>
      </c>
      <c r="G43" s="1">
        <f t="shared" ca="1" si="12"/>
        <v>-3.8127427591858316</v>
      </c>
      <c r="H43" s="1">
        <f t="shared" ca="1" si="5"/>
        <v>22.293628620407084</v>
      </c>
      <c r="I43" s="1">
        <f t="shared" ca="1" si="10"/>
        <v>-0.79068972764257139</v>
      </c>
      <c r="J43" s="1">
        <f t="shared" ca="1" si="13"/>
        <v>-4.8032738592388768E-2</v>
      </c>
      <c r="K43" s="1">
        <f t="shared" ca="1" si="6"/>
        <v>24.175983630703804</v>
      </c>
      <c r="L43" s="1">
        <f t="shared" si="7"/>
        <v>24.2</v>
      </c>
    </row>
    <row r="44" spans="2:12">
      <c r="B44" s="1">
        <v>22</v>
      </c>
      <c r="C44" s="1">
        <f t="shared" ca="1" si="8"/>
        <v>0.44002329812557861</v>
      </c>
      <c r="D44" s="1">
        <f t="shared" ca="1" si="11"/>
        <v>5.5910938159689074</v>
      </c>
      <c r="E44" s="1">
        <f t="shared" ca="1" si="4"/>
        <v>27.195546907984451</v>
      </c>
      <c r="F44" s="1">
        <f t="shared" ca="1" si="9"/>
        <v>0.53267932376313176</v>
      </c>
      <c r="G44" s="1">
        <f t="shared" ca="1" si="12"/>
        <v>-3.2800634354226998</v>
      </c>
      <c r="H44" s="1">
        <f t="shared" ca="1" si="5"/>
        <v>22.75996828228865</v>
      </c>
      <c r="I44" s="1">
        <f t="shared" ca="1" si="10"/>
        <v>-3.2627230881350424E-4</v>
      </c>
      <c r="J44" s="1">
        <f t="shared" ca="1" si="13"/>
        <v>-4.8359010901202273E-2</v>
      </c>
      <c r="K44" s="1">
        <f t="shared" ca="1" si="6"/>
        <v>24.375820494549398</v>
      </c>
      <c r="L44" s="1">
        <f t="shared" si="7"/>
        <v>24.4</v>
      </c>
    </row>
    <row r="45" spans="2:12">
      <c r="B45" s="1">
        <v>23</v>
      </c>
      <c r="C45" s="1">
        <f t="shared" ca="1" si="8"/>
        <v>-3.2061717323339378</v>
      </c>
      <c r="D45" s="1">
        <f t="shared" ca="1" si="11"/>
        <v>2.3849220836349696</v>
      </c>
      <c r="E45" s="1">
        <f t="shared" ca="1" si="4"/>
        <v>25.792461041817486</v>
      </c>
      <c r="F45" s="1">
        <f t="shared" ca="1" si="9"/>
        <v>-1.438803425045349</v>
      </c>
      <c r="G45" s="1">
        <f t="shared" ca="1" si="12"/>
        <v>-4.718866860468049</v>
      </c>
      <c r="H45" s="1">
        <f t="shared" ca="1" si="5"/>
        <v>22.240566569765978</v>
      </c>
      <c r="I45" s="1">
        <f t="shared" ca="1" si="10"/>
        <v>-2.008690628682344</v>
      </c>
      <c r="J45" s="1">
        <f t="shared" ca="1" si="13"/>
        <v>-2.0570496395835463</v>
      </c>
      <c r="K45" s="1">
        <f t="shared" ca="1" si="6"/>
        <v>23.571475180208228</v>
      </c>
      <c r="L45" s="1">
        <f t="shared" si="7"/>
        <v>24.6</v>
      </c>
    </row>
    <row r="46" spans="2:12">
      <c r="B46" s="1">
        <v>24</v>
      </c>
      <c r="C46" s="1">
        <f t="shared" ca="1" si="8"/>
        <v>0.20115704226936343</v>
      </c>
      <c r="D46" s="1">
        <f t="shared" ca="1" si="11"/>
        <v>2.586079125904333</v>
      </c>
      <c r="E46" s="1">
        <f t="shared" ca="1" si="4"/>
        <v>26.093039562952168</v>
      </c>
      <c r="F46" s="1">
        <f t="shared" ca="1" si="9"/>
        <v>-2.034047880289882</v>
      </c>
      <c r="G46" s="1">
        <f t="shared" ca="1" si="12"/>
        <v>-6.7529147407579311</v>
      </c>
      <c r="H46" s="1">
        <f t="shared" ca="1" si="5"/>
        <v>21.423542629621036</v>
      </c>
      <c r="I46" s="1">
        <f t="shared" ca="1" si="10"/>
        <v>-1.1775065523263419</v>
      </c>
      <c r="J46" s="1">
        <f t="shared" ca="1" si="13"/>
        <v>-3.2345561919098884</v>
      </c>
      <c r="K46" s="1">
        <f t="shared" ca="1" si="6"/>
        <v>23.182721904045057</v>
      </c>
      <c r="L46" s="1">
        <f t="shared" si="7"/>
        <v>24.8</v>
      </c>
    </row>
    <row r="47" spans="2:12">
      <c r="B47" s="1">
        <v>25</v>
      </c>
      <c r="C47" s="1">
        <f t="shared" ca="1" si="8"/>
        <v>0.12473732335980703</v>
      </c>
      <c r="D47" s="1">
        <f t="shared" ca="1" si="11"/>
        <v>2.71081644926414</v>
      </c>
      <c r="E47" s="1">
        <f t="shared" ca="1" si="4"/>
        <v>26.355408224632072</v>
      </c>
      <c r="F47" s="1">
        <f t="shared" ca="1" si="9"/>
        <v>0.16415953157838228</v>
      </c>
      <c r="G47" s="1">
        <f t="shared" ca="1" si="12"/>
        <v>-6.5887552091795492</v>
      </c>
      <c r="H47" s="1">
        <f t="shared" ca="1" si="5"/>
        <v>21.705622395410224</v>
      </c>
      <c r="I47" s="1">
        <f t="shared" ca="1" si="10"/>
        <v>-0.26229447482575918</v>
      </c>
      <c r="J47" s="1">
        <f t="shared" ca="1" si="13"/>
        <v>-3.4968506667356474</v>
      </c>
      <c r="K47" s="1">
        <f t="shared" ca="1" si="6"/>
        <v>23.251574666632177</v>
      </c>
      <c r="L47" s="1">
        <f t="shared" si="7"/>
        <v>25</v>
      </c>
    </row>
    <row r="48" spans="2:12">
      <c r="B48" s="1">
        <v>26</v>
      </c>
      <c r="C48" s="1">
        <f t="shared" ca="1" si="8"/>
        <v>-0.47136739064911509</v>
      </c>
      <c r="D48" s="1">
        <f t="shared" ca="1" si="11"/>
        <v>2.2394490586150249</v>
      </c>
      <c r="E48" s="1">
        <f t="shared" ca="1" si="4"/>
        <v>26.319724529307511</v>
      </c>
      <c r="F48" s="1">
        <f t="shared" ca="1" si="9"/>
        <v>-0.98543828599927397</v>
      </c>
      <c r="G48" s="1">
        <f t="shared" ca="1" si="12"/>
        <v>-7.5741934951788235</v>
      </c>
      <c r="H48" s="1">
        <f t="shared" ca="1" si="5"/>
        <v>21.412903252410587</v>
      </c>
      <c r="I48" s="1">
        <f t="shared" ca="1" si="10"/>
        <v>-5.0142270631337305E-2</v>
      </c>
      <c r="J48" s="1">
        <f t="shared" ca="1" si="13"/>
        <v>-3.5469929373669848</v>
      </c>
      <c r="K48" s="1">
        <f t="shared" ca="1" si="6"/>
        <v>23.426503531316506</v>
      </c>
      <c r="L48" s="1">
        <f t="shared" si="7"/>
        <v>25.2</v>
      </c>
    </row>
    <row r="49" spans="2:12">
      <c r="B49" s="1">
        <v>27</v>
      </c>
      <c r="C49" s="1">
        <f t="shared" ca="1" si="8"/>
        <v>0.16716081733305213</v>
      </c>
      <c r="D49" s="1">
        <f t="shared" ca="1" si="11"/>
        <v>2.4066098759480772</v>
      </c>
      <c r="E49" s="1">
        <f t="shared" ca="1" si="4"/>
        <v>26.603304937974038</v>
      </c>
      <c r="F49" s="1">
        <f t="shared" ca="1" si="9"/>
        <v>0.69494265617411943</v>
      </c>
      <c r="G49" s="1">
        <f t="shared" ca="1" si="12"/>
        <v>-6.8792508390047038</v>
      </c>
      <c r="H49" s="1">
        <f t="shared" ca="1" si="5"/>
        <v>21.960374580497646</v>
      </c>
      <c r="I49" s="1">
        <f t="shared" ca="1" si="10"/>
        <v>5.5037783003139829E-2</v>
      </c>
      <c r="J49" s="1">
        <f t="shared" ca="1" si="13"/>
        <v>-3.4919551543638452</v>
      </c>
      <c r="K49" s="1">
        <f t="shared" ca="1" si="6"/>
        <v>23.654022422818077</v>
      </c>
      <c r="L49" s="1">
        <f t="shared" si="7"/>
        <v>25.4</v>
      </c>
    </row>
    <row r="50" spans="2:12">
      <c r="B50" s="1">
        <v>28</v>
      </c>
      <c r="C50" s="1">
        <f t="shared" ca="1" si="8"/>
        <v>0.59131642948207541</v>
      </c>
      <c r="D50" s="1">
        <f t="shared" ca="1" si="11"/>
        <v>2.9979263054301528</v>
      </c>
      <c r="E50" s="1">
        <f t="shared" ca="1" si="4"/>
        <v>27.098963152715079</v>
      </c>
      <c r="F50" s="1">
        <f t="shared" ca="1" si="9"/>
        <v>1.7530927542205312</v>
      </c>
      <c r="G50" s="1">
        <f t="shared" ca="1" si="12"/>
        <v>-5.1261580847841728</v>
      </c>
      <c r="H50" s="1">
        <f t="shared" ca="1" si="5"/>
        <v>23.036920957607915</v>
      </c>
      <c r="I50" s="1">
        <f t="shared" ca="1" si="10"/>
        <v>-0.5657934033831159</v>
      </c>
      <c r="J50" s="1">
        <f t="shared" ca="1" si="13"/>
        <v>-4.0577485577469607</v>
      </c>
      <c r="K50" s="1">
        <f t="shared" ca="1" si="6"/>
        <v>23.571125721126521</v>
      </c>
      <c r="L50" s="1">
        <f t="shared" si="7"/>
        <v>25.6</v>
      </c>
    </row>
    <row r="51" spans="2:12">
      <c r="B51" s="1">
        <v>29</v>
      </c>
      <c r="C51" s="1">
        <f t="shared" ca="1" si="8"/>
        <v>-0.75917674786160627</v>
      </c>
      <c r="D51" s="1">
        <f t="shared" ca="1" si="11"/>
        <v>2.2387495575685463</v>
      </c>
      <c r="E51" s="1">
        <f t="shared" ca="1" si="4"/>
        <v>26.919374778784274</v>
      </c>
      <c r="F51" s="1">
        <f t="shared" ca="1" si="9"/>
        <v>0.98545015559006</v>
      </c>
      <c r="G51" s="1">
        <f t="shared" ca="1" si="12"/>
        <v>-4.1407079291941127</v>
      </c>
      <c r="H51" s="1">
        <f t="shared" ca="1" si="5"/>
        <v>23.729646035402943</v>
      </c>
      <c r="I51" s="1">
        <f t="shared" ca="1" si="10"/>
        <v>0.56856746699984495</v>
      </c>
      <c r="J51" s="1">
        <f t="shared" ca="1" si="13"/>
        <v>-3.4891810907471159</v>
      </c>
      <c r="K51" s="1">
        <f t="shared" ca="1" si="6"/>
        <v>24.055409454626442</v>
      </c>
      <c r="L51" s="1">
        <f t="shared" si="7"/>
        <v>25.8</v>
      </c>
    </row>
    <row r="52" spans="2:12">
      <c r="B52" s="1">
        <v>30</v>
      </c>
      <c r="C52" s="1">
        <f t="shared" ca="1" si="8"/>
        <v>-0.15061783687533342</v>
      </c>
      <c r="D52" s="1">
        <f t="shared" ca="1" si="11"/>
        <v>2.0881317206932128</v>
      </c>
      <c r="E52" s="1">
        <f t="shared" ca="1" si="4"/>
        <v>27.044065860346606</v>
      </c>
      <c r="F52" s="1">
        <f t="shared" ca="1" si="9"/>
        <v>0.88708244725817809</v>
      </c>
      <c r="G52" s="1">
        <f t="shared" ca="1" si="12"/>
        <v>-3.2536254819359347</v>
      </c>
      <c r="H52" s="1">
        <f t="shared" ca="1" si="5"/>
        <v>24.373187259032033</v>
      </c>
      <c r="I52" s="1">
        <f t="shared" ca="1" si="10"/>
        <v>-1.3398236930754679</v>
      </c>
      <c r="J52" s="1">
        <f t="shared" ca="1" si="13"/>
        <v>-4.829004783822584</v>
      </c>
      <c r="K52" s="1">
        <f t="shared" ca="1" si="6"/>
        <v>23.585497608088708</v>
      </c>
      <c r="L52" s="1">
        <f t="shared" si="7"/>
        <v>26</v>
      </c>
    </row>
    <row r="53" spans="2:12">
      <c r="B53" s="1">
        <v>31</v>
      </c>
      <c r="C53" s="1">
        <f t="shared" ca="1" si="8"/>
        <v>2.1921130928587598</v>
      </c>
      <c r="D53" s="1">
        <f t="shared" ca="1" si="11"/>
        <v>4.2802448135519722</v>
      </c>
      <c r="E53" s="1">
        <f t="shared" ca="1" si="4"/>
        <v>28.340122406775986</v>
      </c>
      <c r="F53" s="1">
        <f t="shared" ca="1" si="9"/>
        <v>1.1220372253021447</v>
      </c>
      <c r="G53" s="1">
        <f t="shared" ca="1" si="12"/>
        <v>-2.13158825663379</v>
      </c>
      <c r="H53" s="1">
        <f t="shared" ca="1" si="5"/>
        <v>25.134205871683104</v>
      </c>
      <c r="I53" s="1">
        <f t="shared" ca="1" si="10"/>
        <v>1.2640237606226137</v>
      </c>
      <c r="J53" s="1">
        <f t="shared" ca="1" si="13"/>
        <v>-3.5649810231999703</v>
      </c>
      <c r="K53" s="1">
        <f t="shared" ca="1" si="6"/>
        <v>24.417509488400015</v>
      </c>
      <c r="L53" s="1">
        <f t="shared" si="7"/>
        <v>26.2</v>
      </c>
    </row>
    <row r="54" spans="2:12">
      <c r="B54" s="1">
        <v>32</v>
      </c>
      <c r="C54" s="1">
        <f t="shared" ca="1" si="8"/>
        <v>0.36906556414776215</v>
      </c>
      <c r="D54" s="1">
        <f t="shared" ca="1" si="11"/>
        <v>4.6493103776997344</v>
      </c>
      <c r="E54" s="1">
        <f t="shared" ca="1" si="4"/>
        <v>28.724655188849866</v>
      </c>
      <c r="F54" s="1">
        <f t="shared" ca="1" si="9"/>
        <v>-0.20026531678163209</v>
      </c>
      <c r="G54" s="1">
        <f t="shared" ca="1" si="12"/>
        <v>-2.331853573415422</v>
      </c>
      <c r="H54" s="1">
        <f t="shared" ca="1" si="5"/>
        <v>25.234073213292287</v>
      </c>
      <c r="I54" s="1">
        <f t="shared" ca="1" si="10"/>
        <v>0.39563287634189215</v>
      </c>
      <c r="J54" s="1">
        <f t="shared" ca="1" si="13"/>
        <v>-3.169348146858078</v>
      </c>
      <c r="K54" s="1">
        <f t="shared" ca="1" si="6"/>
        <v>24.81532592657096</v>
      </c>
      <c r="L54" s="1">
        <f t="shared" si="7"/>
        <v>26.4</v>
      </c>
    </row>
    <row r="55" spans="2:12">
      <c r="B55" s="1">
        <v>33</v>
      </c>
      <c r="C55" s="1">
        <f t="shared" ca="1" si="8"/>
        <v>0.49655905454890853</v>
      </c>
      <c r="D55" s="1">
        <f t="shared" ca="1" si="11"/>
        <v>5.1458694322486433</v>
      </c>
      <c r="E55" s="1">
        <f t="shared" ca="1" si="4"/>
        <v>29.172934716124324</v>
      </c>
      <c r="F55" s="1">
        <f t="shared" ca="1" si="9"/>
        <v>-1.0391565148380919</v>
      </c>
      <c r="G55" s="1">
        <f t="shared" ca="1" si="12"/>
        <v>-3.3710100882535139</v>
      </c>
      <c r="H55" s="1">
        <f t="shared" ca="1" si="5"/>
        <v>24.914494955873245</v>
      </c>
      <c r="I55" s="1">
        <f t="shared" ca="1" si="10"/>
        <v>-8.3431656508442961E-2</v>
      </c>
      <c r="J55" s="1">
        <f t="shared" ca="1" si="13"/>
        <v>-3.2527798033665207</v>
      </c>
      <c r="K55" s="1">
        <f t="shared" ca="1" si="6"/>
        <v>24.97361009831674</v>
      </c>
      <c r="L55" s="1">
        <f t="shared" si="7"/>
        <v>26.6</v>
      </c>
    </row>
    <row r="56" spans="2:12">
      <c r="B56" s="1">
        <v>34</v>
      </c>
      <c r="C56" s="1">
        <f t="shared" ca="1" si="8"/>
        <v>2.1087430401422722</v>
      </c>
      <c r="D56" s="1">
        <f t="shared" ca="1" si="11"/>
        <v>7.2546124723909156</v>
      </c>
      <c r="E56" s="1">
        <f t="shared" ca="1" si="4"/>
        <v>30.427306236195459</v>
      </c>
      <c r="F56" s="1">
        <f t="shared" ca="1" si="9"/>
        <v>1.7322661143390872</v>
      </c>
      <c r="G56" s="1">
        <f t="shared" ca="1" si="12"/>
        <v>-1.6387439739144267</v>
      </c>
      <c r="H56" s="1">
        <f t="shared" ca="1" si="5"/>
        <v>25.980628013042786</v>
      </c>
      <c r="I56" s="1">
        <f t="shared" ca="1" si="10"/>
        <v>0.96026965693757449</v>
      </c>
      <c r="J56" s="1">
        <f t="shared" ca="1" si="13"/>
        <v>-2.2925101464289463</v>
      </c>
      <c r="K56" s="1">
        <f t="shared" ca="1" si="6"/>
        <v>25.653744926785528</v>
      </c>
      <c r="L56" s="1">
        <f t="shared" si="7"/>
        <v>26.8</v>
      </c>
    </row>
    <row r="57" spans="2:12">
      <c r="B57" s="1">
        <v>35</v>
      </c>
      <c r="C57" s="1">
        <f t="shared" ca="1" si="8"/>
        <v>-0.6338821811666292</v>
      </c>
      <c r="D57" s="1">
        <f t="shared" ca="1" si="11"/>
        <v>6.6207302912242865</v>
      </c>
      <c r="E57" s="1">
        <f t="shared" ca="1" si="4"/>
        <v>30.310365145612142</v>
      </c>
      <c r="F57" s="1">
        <f t="shared" ca="1" si="9"/>
        <v>-9.8019459271602424E-2</v>
      </c>
      <c r="G57" s="1">
        <f t="shared" ca="1" si="12"/>
        <v>-1.7367634331860291</v>
      </c>
      <c r="H57" s="1">
        <f t="shared" ca="1" si="5"/>
        <v>26.131618283406986</v>
      </c>
      <c r="I57" s="1">
        <f t="shared" ca="1" si="10"/>
        <v>-0.24588949177516764</v>
      </c>
      <c r="J57" s="1">
        <f t="shared" ca="1" si="13"/>
        <v>-2.5383996382041141</v>
      </c>
      <c r="K57" s="1">
        <f t="shared" ca="1" si="6"/>
        <v>25.730800180897944</v>
      </c>
      <c r="L57" s="1">
        <f t="shared" si="7"/>
        <v>27</v>
      </c>
    </row>
    <row r="58" spans="2:12">
      <c r="B58" s="1">
        <v>36</v>
      </c>
      <c r="C58" s="1">
        <f t="shared" ca="1" si="8"/>
        <v>7.0400999545643522E-2</v>
      </c>
      <c r="D58" s="1">
        <f t="shared" ca="1" si="11"/>
        <v>6.6911312907699303</v>
      </c>
      <c r="E58" s="1">
        <f t="shared" ca="1" si="4"/>
        <v>30.545565645384965</v>
      </c>
      <c r="F58" s="1">
        <f t="shared" ca="1" si="9"/>
        <v>0.82258190685111054</v>
      </c>
      <c r="G58" s="1">
        <f t="shared" ca="1" si="12"/>
        <v>-0.91418152633491856</v>
      </c>
      <c r="H58" s="1">
        <f t="shared" ca="1" si="5"/>
        <v>26.742909236832539</v>
      </c>
      <c r="I58" s="1">
        <f t="shared" ca="1" si="10"/>
        <v>-1.6870367907645742</v>
      </c>
      <c r="J58" s="1">
        <f t="shared" ca="1" si="13"/>
        <v>-4.2254364289686883</v>
      </c>
      <c r="K58" s="1">
        <f t="shared" ca="1" si="6"/>
        <v>25.087281785515657</v>
      </c>
      <c r="L58" s="1">
        <f t="shared" si="7"/>
        <v>27.2</v>
      </c>
    </row>
    <row r="59" spans="2:12">
      <c r="B59" s="1">
        <v>37</v>
      </c>
      <c r="C59" s="1">
        <f t="shared" ca="1" si="8"/>
        <v>-1.0054026336021018</v>
      </c>
      <c r="D59" s="1">
        <f t="shared" ca="1" si="11"/>
        <v>5.6857286571678287</v>
      </c>
      <c r="E59" s="1">
        <f t="shared" ca="1" si="4"/>
        <v>30.242864328583913</v>
      </c>
      <c r="F59" s="1">
        <f t="shared" ca="1" si="9"/>
        <v>-1.116450727580022</v>
      </c>
      <c r="G59" s="1">
        <f t="shared" ca="1" si="12"/>
        <v>-2.0306322539149404</v>
      </c>
      <c r="H59" s="1">
        <f t="shared" ca="1" si="5"/>
        <v>26.38468387304253</v>
      </c>
      <c r="I59" s="1">
        <f t="shared" ca="1" si="10"/>
        <v>0.35108539671720479</v>
      </c>
      <c r="J59" s="1">
        <f t="shared" ca="1" si="13"/>
        <v>-3.8743510322514836</v>
      </c>
      <c r="K59" s="1">
        <f t="shared" ca="1" si="6"/>
        <v>25.462824483874257</v>
      </c>
      <c r="L59" s="1">
        <f t="shared" si="7"/>
        <v>27.4</v>
      </c>
    </row>
    <row r="60" spans="2:12">
      <c r="B60" s="1">
        <v>38</v>
      </c>
      <c r="C60" s="1">
        <f t="shared" ca="1" si="8"/>
        <v>0.17193755923071369</v>
      </c>
      <c r="D60" s="1">
        <f t="shared" ca="1" si="11"/>
        <v>5.8576662163985427</v>
      </c>
      <c r="E60" s="1">
        <f t="shared" ca="1" si="4"/>
        <v>30.528833108199272</v>
      </c>
      <c r="F60" s="1">
        <f t="shared" ca="1" si="9"/>
        <v>0.93764829952902895</v>
      </c>
      <c r="G60" s="1">
        <f t="shared" ca="1" si="12"/>
        <v>-1.0929839543859114</v>
      </c>
      <c r="H60" s="1">
        <f t="shared" ca="1" si="5"/>
        <v>27.053508022807044</v>
      </c>
      <c r="I60" s="1">
        <f t="shared" ca="1" si="10"/>
        <v>0.79302992151777996</v>
      </c>
      <c r="J60" s="1">
        <f t="shared" ca="1" si="13"/>
        <v>-3.0813211107337035</v>
      </c>
      <c r="K60" s="1">
        <f t="shared" ca="1" si="6"/>
        <v>26.059339444633149</v>
      </c>
      <c r="L60" s="1">
        <f t="shared" si="7"/>
        <v>27.6</v>
      </c>
    </row>
    <row r="61" spans="2:12">
      <c r="B61" s="1">
        <v>39</v>
      </c>
      <c r="C61" s="1">
        <f t="shared" ca="1" si="8"/>
        <v>0.72137419886991738</v>
      </c>
      <c r="D61" s="1">
        <f t="shared" ca="1" si="11"/>
        <v>6.5790404152684605</v>
      </c>
      <c r="E61" s="1">
        <f t="shared" ca="1" si="4"/>
        <v>31.08952020763423</v>
      </c>
      <c r="F61" s="1">
        <f t="shared" ca="1" si="9"/>
        <v>1.414477187940159</v>
      </c>
      <c r="G61" s="1">
        <f t="shared" ca="1" si="12"/>
        <v>0.32149323355424753</v>
      </c>
      <c r="H61" s="1">
        <f t="shared" ca="1" si="5"/>
        <v>27.960746616777126</v>
      </c>
      <c r="I61" s="1">
        <f t="shared" ca="1" si="10"/>
        <v>0.1843779659603077</v>
      </c>
      <c r="J61" s="1">
        <f t="shared" ca="1" si="13"/>
        <v>-2.8969431447733958</v>
      </c>
      <c r="K61" s="1">
        <f t="shared" ca="1" si="6"/>
        <v>26.351528427613303</v>
      </c>
      <c r="L61" s="1">
        <f t="shared" si="7"/>
        <v>27.8</v>
      </c>
    </row>
    <row r="62" spans="2:12">
      <c r="B62" s="1">
        <v>40</v>
      </c>
      <c r="C62" s="1">
        <f t="shared" ca="1" si="8"/>
        <v>-0.60574975199687597</v>
      </c>
      <c r="D62" s="1">
        <f t="shared" ca="1" si="11"/>
        <v>5.9732906632715848</v>
      </c>
      <c r="E62" s="1">
        <f t="shared" ca="1" si="4"/>
        <v>30.986645331635792</v>
      </c>
      <c r="F62" s="1">
        <f t="shared" ca="1" si="9"/>
        <v>9.570361877537405E-3</v>
      </c>
      <c r="G62" s="1">
        <f t="shared" ca="1" si="12"/>
        <v>0.33106359543178493</v>
      </c>
      <c r="H62" s="1">
        <f t="shared" ca="1" si="5"/>
        <v>28.165531797715893</v>
      </c>
      <c r="I62" s="1">
        <f t="shared" ca="1" si="10"/>
        <v>-0.89337074828623098</v>
      </c>
      <c r="J62" s="1">
        <f t="shared" ca="1" si="13"/>
        <v>-3.7903138930596265</v>
      </c>
      <c r="K62" s="1">
        <f t="shared" ca="1" si="6"/>
        <v>26.104843053470187</v>
      </c>
      <c r="L62" s="1">
        <f t="shared" si="7"/>
        <v>28</v>
      </c>
    </row>
    <row r="63" spans="2:12">
      <c r="B63" s="1">
        <v>41</v>
      </c>
      <c r="C63" s="1">
        <f t="shared" ca="1" si="8"/>
        <v>0.26877244500734432</v>
      </c>
      <c r="D63" s="1">
        <f t="shared" ca="1" si="11"/>
        <v>6.2420631082789289</v>
      </c>
      <c r="E63" s="1">
        <f t="shared" ca="1" si="4"/>
        <v>31.321031554139466</v>
      </c>
      <c r="F63" s="1">
        <f t="shared" ca="1" si="9"/>
        <v>0.59517787342059569</v>
      </c>
      <c r="G63" s="1">
        <f t="shared" ca="1" si="12"/>
        <v>0.92624146885238057</v>
      </c>
      <c r="H63" s="1">
        <f t="shared" ca="1" si="5"/>
        <v>28.663120734426194</v>
      </c>
      <c r="I63" s="1">
        <f t="shared" ca="1" si="10"/>
        <v>1.5537826789677931</v>
      </c>
      <c r="J63" s="1">
        <f t="shared" ca="1" si="13"/>
        <v>-2.2365312140918334</v>
      </c>
      <c r="K63" s="1">
        <f t="shared" ca="1" si="6"/>
        <v>27.081734392954086</v>
      </c>
      <c r="L63" s="1">
        <f t="shared" si="7"/>
        <v>28.200000000000003</v>
      </c>
    </row>
    <row r="64" spans="2:12">
      <c r="B64" s="1">
        <v>42</v>
      </c>
      <c r="C64" s="1">
        <f t="shared" ca="1" si="8"/>
        <v>-1.3038738796268976</v>
      </c>
      <c r="D64" s="1">
        <f t="shared" ca="1" si="11"/>
        <v>4.938189228652031</v>
      </c>
      <c r="E64" s="1">
        <f t="shared" ca="1" si="4"/>
        <v>30.869094614326013</v>
      </c>
      <c r="F64" s="1">
        <f t="shared" ca="1" si="9"/>
        <v>-0.31322822181761856</v>
      </c>
      <c r="G64" s="1">
        <f t="shared" ca="1" si="12"/>
        <v>0.61301324703476201</v>
      </c>
      <c r="H64" s="1">
        <f t="shared" ca="1" si="5"/>
        <v>28.706506623517381</v>
      </c>
      <c r="I64" s="1">
        <f t="shared" ca="1" si="10"/>
        <v>1.1173351235611835</v>
      </c>
      <c r="J64" s="1">
        <f t="shared" ca="1" si="13"/>
        <v>-1.1191960905306499</v>
      </c>
      <c r="K64" s="1">
        <f t="shared" ca="1" si="6"/>
        <v>27.840401954734673</v>
      </c>
      <c r="L64" s="1">
        <f t="shared" si="7"/>
        <v>28.4</v>
      </c>
    </row>
    <row r="65" spans="2:12">
      <c r="B65" s="1">
        <v>43</v>
      </c>
      <c r="C65" s="1">
        <f t="shared" ca="1" si="8"/>
        <v>1.1810002191809648</v>
      </c>
      <c r="D65" s="1">
        <f t="shared" ca="1" si="11"/>
        <v>6.119189447832996</v>
      </c>
      <c r="E65" s="1">
        <f t="shared" ca="1" si="4"/>
        <v>31.659594723916499</v>
      </c>
      <c r="F65" s="1">
        <f t="shared" ca="1" si="9"/>
        <v>-0.50877051357638525</v>
      </c>
      <c r="G65" s="1">
        <f t="shared" ca="1" si="12"/>
        <v>0.10424273345837676</v>
      </c>
      <c r="H65" s="1">
        <f t="shared" ca="1" si="5"/>
        <v>28.65212136672919</v>
      </c>
      <c r="I65" s="1">
        <f t="shared" ca="1" si="10"/>
        <v>-0.12672281211247274</v>
      </c>
      <c r="J65" s="1">
        <f t="shared" ca="1" si="13"/>
        <v>-1.2459189026431228</v>
      </c>
      <c r="K65" s="1">
        <f t="shared" ca="1" si="6"/>
        <v>27.977040548678438</v>
      </c>
      <c r="L65" s="1">
        <f t="shared" si="7"/>
        <v>28.6</v>
      </c>
    </row>
    <row r="66" spans="2:12">
      <c r="B66" s="1">
        <v>44</v>
      </c>
      <c r="C66" s="1">
        <f t="shared" ca="1" si="8"/>
        <v>-0.65206596284037832</v>
      </c>
      <c r="D66" s="1">
        <f t="shared" ca="1" si="11"/>
        <v>5.4671234849926176</v>
      </c>
      <c r="E66" s="1">
        <f t="shared" ca="1" si="4"/>
        <v>31.53356174249631</v>
      </c>
      <c r="F66" s="1">
        <f t="shared" ca="1" si="9"/>
        <v>-9.8849764946476557E-2</v>
      </c>
      <c r="G66" s="1">
        <f t="shared" ca="1" si="12"/>
        <v>5.3929685119002008E-3</v>
      </c>
      <c r="H66" s="1">
        <f t="shared" ca="1" si="5"/>
        <v>28.80269648425595</v>
      </c>
      <c r="I66" s="1">
        <f t="shared" ca="1" si="10"/>
        <v>0.72171356469488335</v>
      </c>
      <c r="J66" s="1">
        <f t="shared" ca="1" si="13"/>
        <v>-0.52420533794823942</v>
      </c>
      <c r="K66" s="1">
        <f t="shared" ca="1" si="6"/>
        <v>28.537897331025881</v>
      </c>
      <c r="L66" s="1">
        <f t="shared" si="7"/>
        <v>28.8</v>
      </c>
    </row>
    <row r="67" spans="2:12">
      <c r="B67" s="1">
        <v>45</v>
      </c>
      <c r="C67" s="1">
        <f t="shared" ca="1" si="8"/>
        <v>0.63038280583230899</v>
      </c>
      <c r="D67" s="1">
        <f t="shared" ca="1" si="11"/>
        <v>6.0975062908249269</v>
      </c>
      <c r="E67" s="1">
        <f t="shared" ca="1" si="4"/>
        <v>32.048753145412462</v>
      </c>
      <c r="F67" s="1">
        <f t="shared" ca="1" si="9"/>
        <v>-0.34122504807376663</v>
      </c>
      <c r="G67" s="1">
        <f t="shared" ca="1" si="12"/>
        <v>-0.33583207956186645</v>
      </c>
      <c r="H67" s="1">
        <f t="shared" ca="1" si="5"/>
        <v>28.832083960219066</v>
      </c>
      <c r="I67" s="1">
        <f t="shared" ca="1" si="10"/>
        <v>-1.2693204000622844</v>
      </c>
      <c r="J67" s="1">
        <f t="shared" ca="1" si="13"/>
        <v>-1.7935257380105238</v>
      </c>
      <c r="K67" s="1">
        <f t="shared" ca="1" si="6"/>
        <v>28.103237130994739</v>
      </c>
      <c r="L67" s="1">
        <f t="shared" si="7"/>
        <v>29</v>
      </c>
    </row>
    <row r="68" spans="2:12">
      <c r="B68" s="1">
        <v>46</v>
      </c>
      <c r="C68" s="1">
        <f t="shared" ca="1" si="8"/>
        <v>-0.57084421762996462</v>
      </c>
      <c r="D68" s="1">
        <f t="shared" ca="1" si="11"/>
        <v>5.5266620731949621</v>
      </c>
      <c r="E68" s="1">
        <f t="shared" ca="1" si="4"/>
        <v>31.963331036597484</v>
      </c>
      <c r="F68" s="1">
        <f t="shared" ca="1" si="9"/>
        <v>1.7272532782808951</v>
      </c>
      <c r="G68" s="1">
        <f t="shared" ca="1" si="12"/>
        <v>1.3914211987190286</v>
      </c>
      <c r="H68" s="1">
        <f t="shared" ca="1" si="5"/>
        <v>29.895710599359518</v>
      </c>
      <c r="I68" s="1">
        <f t="shared" ca="1" si="10"/>
        <v>0.25475378162368623</v>
      </c>
      <c r="J68" s="1">
        <f t="shared" ca="1" si="13"/>
        <v>-1.5387719563868376</v>
      </c>
      <c r="K68" s="1">
        <f t="shared" ca="1" si="6"/>
        <v>28.430614021806583</v>
      </c>
      <c r="L68" s="1">
        <f t="shared" si="7"/>
        <v>29.200000000000003</v>
      </c>
    </row>
    <row r="69" spans="2:12">
      <c r="B69" s="1">
        <v>47</v>
      </c>
      <c r="C69" s="1">
        <f t="shared" ca="1" si="8"/>
        <v>1.6079147300998629</v>
      </c>
      <c r="D69" s="1">
        <f t="shared" ca="1" si="11"/>
        <v>7.1345768032948254</v>
      </c>
      <c r="E69" s="1">
        <f t="shared" ca="1" si="4"/>
        <v>32.967288401647409</v>
      </c>
      <c r="F69" s="1">
        <f t="shared" ca="1" si="9"/>
        <v>0.15365056693063533</v>
      </c>
      <c r="G69" s="1">
        <f t="shared" ca="1" si="12"/>
        <v>1.545071765649664</v>
      </c>
      <c r="H69" s="1">
        <f t="shared" ca="1" si="5"/>
        <v>30.172535882824832</v>
      </c>
      <c r="I69" s="1">
        <f t="shared" ca="1" si="10"/>
        <v>0.35846781764914665</v>
      </c>
      <c r="J69" s="1">
        <f t="shared" ca="1" si="13"/>
        <v>-1.1803041387376909</v>
      </c>
      <c r="K69" s="1">
        <f t="shared" ca="1" si="6"/>
        <v>28.809847930631154</v>
      </c>
      <c r="L69" s="1">
        <f t="shared" si="7"/>
        <v>29.4</v>
      </c>
    </row>
    <row r="70" spans="2:12">
      <c r="B70" s="1">
        <v>48</v>
      </c>
      <c r="C70" s="1">
        <f t="shared" ca="1" si="8"/>
        <v>-1.1147924764210873</v>
      </c>
      <c r="D70" s="1">
        <f t="shared" ca="1" si="11"/>
        <v>6.0197843268737383</v>
      </c>
      <c r="E70" s="1">
        <f t="shared" ca="1" si="4"/>
        <v>32.609892163436868</v>
      </c>
      <c r="F70" s="1">
        <f t="shared" ca="1" si="9"/>
        <v>1.3278681165548556</v>
      </c>
      <c r="G70" s="1">
        <f t="shared" ca="1" si="12"/>
        <v>2.8729398822045198</v>
      </c>
      <c r="H70" s="1">
        <f t="shared" ca="1" si="5"/>
        <v>31.036469941102261</v>
      </c>
      <c r="I70" s="1">
        <f t="shared" ca="1" si="10"/>
        <v>0.70303326289253376</v>
      </c>
      <c r="J70" s="1">
        <f t="shared" ca="1" si="13"/>
        <v>-0.47727087584515715</v>
      </c>
      <c r="K70" s="1">
        <f t="shared" ca="1" si="6"/>
        <v>29.361364562077423</v>
      </c>
      <c r="L70" s="1">
        <f t="shared" si="7"/>
        <v>29.6</v>
      </c>
    </row>
    <row r="71" spans="2:12">
      <c r="B71" s="1">
        <v>49</v>
      </c>
      <c r="C71" s="1">
        <f t="shared" ca="1" si="8"/>
        <v>1.6479084749540682</v>
      </c>
      <c r="D71" s="1">
        <f t="shared" ca="1" si="11"/>
        <v>7.6676928018278065</v>
      </c>
      <c r="E71" s="1">
        <f t="shared" ca="1" si="4"/>
        <v>33.633846400913903</v>
      </c>
      <c r="F71" s="1">
        <f t="shared" ca="1" si="9"/>
        <v>1.0418346519259554</v>
      </c>
      <c r="G71" s="1">
        <f t="shared" ca="1" si="12"/>
        <v>3.9147745341304754</v>
      </c>
      <c r="H71" s="1">
        <f t="shared" ca="1" si="5"/>
        <v>31.757387267065237</v>
      </c>
      <c r="I71" s="1">
        <f t="shared" ca="1" si="10"/>
        <v>-0.18307534688431362</v>
      </c>
      <c r="J71" s="1">
        <f t="shared" ca="1" si="13"/>
        <v>-0.66034622272947074</v>
      </c>
      <c r="K71" s="1">
        <f t="shared" ca="1" si="6"/>
        <v>29.469826888635264</v>
      </c>
      <c r="L71" s="1">
        <f t="shared" si="7"/>
        <v>29.8</v>
      </c>
    </row>
    <row r="72" spans="2:12">
      <c r="B72" s="1">
        <v>50</v>
      </c>
      <c r="C72" s="1">
        <f t="shared" ca="1" si="8"/>
        <v>-0.1344864346211305</v>
      </c>
      <c r="D72" s="1">
        <f t="shared" ca="1" si="11"/>
        <v>7.5332063672066765</v>
      </c>
      <c r="E72" s="1">
        <f t="shared" ca="1" si="4"/>
        <v>33.766603183603337</v>
      </c>
      <c r="F72" s="1">
        <f t="shared" ca="1" si="9"/>
        <v>-0.72139608010857936</v>
      </c>
      <c r="G72" s="1">
        <f t="shared" ca="1" si="12"/>
        <v>3.1933784540218961</v>
      </c>
      <c r="H72" s="1">
        <f t="shared" ca="1" si="5"/>
        <v>31.596689227010948</v>
      </c>
      <c r="I72" s="1">
        <f t="shared" ca="1" si="10"/>
        <v>1.0932099776043591</v>
      </c>
      <c r="J72" s="1">
        <f t="shared" ca="1" si="13"/>
        <v>0.43286375487488837</v>
      </c>
      <c r="K72" s="1">
        <f t="shared" ca="1" si="6"/>
        <v>30.216431877437444</v>
      </c>
      <c r="L72" s="1">
        <f t="shared" si="7"/>
        <v>30</v>
      </c>
    </row>
    <row r="73" spans="2:12">
      <c r="B73" s="1">
        <v>51</v>
      </c>
      <c r="C73" s="1">
        <f t="shared" ca="1" si="8"/>
        <v>1.0349590062675005</v>
      </c>
      <c r="D73" s="1">
        <f t="shared" ca="1" si="11"/>
        <v>8.5681653734741765</v>
      </c>
      <c r="E73" s="1">
        <f t="shared" ca="1" si="4"/>
        <v>34.484082686737089</v>
      </c>
      <c r="F73" s="1">
        <f t="shared" ca="1" si="9"/>
        <v>1.1951769559155436</v>
      </c>
      <c r="G73" s="1">
        <f t="shared" ca="1" si="12"/>
        <v>4.3885554099374398</v>
      </c>
      <c r="H73" s="1">
        <f t="shared" ca="1" si="5"/>
        <v>32.394277704968722</v>
      </c>
      <c r="I73" s="1">
        <f t="shared" ca="1" si="10"/>
        <v>1.1274256685215902</v>
      </c>
      <c r="J73" s="1">
        <f t="shared" ca="1" si="13"/>
        <v>1.5602894233964786</v>
      </c>
      <c r="K73" s="1">
        <f t="shared" ca="1" si="6"/>
        <v>30.980144711698241</v>
      </c>
      <c r="L73" s="1">
        <f t="shared" si="7"/>
        <v>30.200000000000003</v>
      </c>
    </row>
    <row r="74" spans="2:12">
      <c r="B74" s="1">
        <v>52</v>
      </c>
      <c r="C74" s="1">
        <f t="shared" ca="1" si="8"/>
        <v>-1.5799722757689743</v>
      </c>
      <c r="D74" s="1">
        <f t="shared" ca="1" si="11"/>
        <v>6.988193097705202</v>
      </c>
      <c r="E74" s="1">
        <f t="shared" ca="1" si="4"/>
        <v>33.894096548852602</v>
      </c>
      <c r="F74" s="1">
        <f t="shared" ca="1" si="9"/>
        <v>0.61293790759428002</v>
      </c>
      <c r="G74" s="1">
        <f t="shared" ca="1" si="12"/>
        <v>5.00149331753172</v>
      </c>
      <c r="H74" s="1">
        <f t="shared" ca="1" si="5"/>
        <v>32.900746658765861</v>
      </c>
      <c r="I74" s="1">
        <f t="shared" ca="1" si="10"/>
        <v>0.14338748687380443</v>
      </c>
      <c r="J74" s="1">
        <f t="shared" ca="1" si="13"/>
        <v>1.7036769102702829</v>
      </c>
      <c r="K74" s="1">
        <f t="shared" ca="1" si="6"/>
        <v>31.25183845513514</v>
      </c>
      <c r="L74" s="1">
        <f t="shared" si="7"/>
        <v>30.4</v>
      </c>
    </row>
    <row r="75" spans="2:12">
      <c r="B75" s="1">
        <v>53</v>
      </c>
      <c r="C75" s="1">
        <f t="shared" ca="1" si="8"/>
        <v>-0.78669654734935013</v>
      </c>
      <c r="D75" s="1">
        <f t="shared" ca="1" si="11"/>
        <v>6.2014965503558521</v>
      </c>
      <c r="E75" s="1">
        <f t="shared" ca="1" si="4"/>
        <v>33.700748275177929</v>
      </c>
      <c r="F75" s="1">
        <f t="shared" ca="1" si="9"/>
        <v>0.13150944799412276</v>
      </c>
      <c r="G75" s="1">
        <f t="shared" ca="1" si="12"/>
        <v>5.133002765525843</v>
      </c>
      <c r="H75" s="1">
        <f t="shared" ca="1" si="5"/>
        <v>33.166501382762924</v>
      </c>
      <c r="I75" s="1">
        <f t="shared" ca="1" si="10"/>
        <v>0.44152152231620262</v>
      </c>
      <c r="J75" s="1">
        <f t="shared" ca="1" si="13"/>
        <v>2.1451984325864855</v>
      </c>
      <c r="K75" s="1">
        <f t="shared" ca="1" si="6"/>
        <v>31.672599216293243</v>
      </c>
      <c r="L75" s="1">
        <f t="shared" si="7"/>
        <v>30.6</v>
      </c>
    </row>
    <row r="76" spans="2:12">
      <c r="B76" s="1">
        <v>54</v>
      </c>
      <c r="C76" s="1">
        <f t="shared" ca="1" si="8"/>
        <v>-0.80288328151078503</v>
      </c>
      <c r="D76" s="1">
        <f t="shared" ca="1" si="11"/>
        <v>5.3986132688450672</v>
      </c>
      <c r="E76" s="1">
        <f t="shared" ca="1" si="4"/>
        <v>33.499306634422531</v>
      </c>
      <c r="F76" s="1">
        <f t="shared" ca="1" si="9"/>
        <v>-1.8885071117020795</v>
      </c>
      <c r="G76" s="1">
        <f t="shared" ca="1" si="12"/>
        <v>3.2444956538237637</v>
      </c>
      <c r="H76" s="1">
        <f t="shared" ca="1" si="5"/>
        <v>32.422247826911885</v>
      </c>
      <c r="I76" s="1">
        <f t="shared" ca="1" si="10"/>
        <v>1.0981297659510862</v>
      </c>
      <c r="J76" s="1">
        <f t="shared" ca="1" si="13"/>
        <v>3.2433281985375717</v>
      </c>
      <c r="K76" s="1">
        <f t="shared" ca="1" si="6"/>
        <v>32.421664099268789</v>
      </c>
      <c r="L76" s="1">
        <f t="shared" si="7"/>
        <v>30.8</v>
      </c>
    </row>
    <row r="77" spans="2:12">
      <c r="B77" s="1">
        <v>55</v>
      </c>
      <c r="C77" s="1">
        <f t="shared" ca="1" si="8"/>
        <v>0.75881214657074159</v>
      </c>
      <c r="D77" s="1">
        <f t="shared" ca="1" si="11"/>
        <v>6.1574254154158083</v>
      </c>
      <c r="E77" s="1">
        <f t="shared" ca="1" si="4"/>
        <v>34.078712707707908</v>
      </c>
      <c r="F77" s="1">
        <f t="shared" ca="1" si="9"/>
        <v>1.5481541371004279</v>
      </c>
      <c r="G77" s="1">
        <f t="shared" ca="1" si="12"/>
        <v>4.7926497909241919</v>
      </c>
      <c r="H77" s="1">
        <f t="shared" ca="1" si="5"/>
        <v>33.396324895462094</v>
      </c>
      <c r="I77" s="1">
        <f t="shared" ca="1" si="10"/>
        <v>-0.69315920758663541</v>
      </c>
      <c r="J77" s="1">
        <f t="shared" ca="1" si="13"/>
        <v>2.5501689909509362</v>
      </c>
      <c r="K77" s="1">
        <f t="shared" ca="1" si="6"/>
        <v>32.275084495475468</v>
      </c>
      <c r="L77" s="1">
        <f t="shared" si="7"/>
        <v>31</v>
      </c>
    </row>
    <row r="78" spans="2:12">
      <c r="B78" s="1">
        <v>56</v>
      </c>
      <c r="C78" s="1">
        <f t="shared" ca="1" si="8"/>
        <v>-1.2202013466476556</v>
      </c>
      <c r="D78" s="1">
        <f t="shared" ca="1" si="11"/>
        <v>4.9372240687681526</v>
      </c>
      <c r="E78" s="1">
        <f t="shared" ca="1" si="4"/>
        <v>33.668612034384083</v>
      </c>
      <c r="F78" s="1">
        <f t="shared" ca="1" si="9"/>
        <v>-1.7861189559315098</v>
      </c>
      <c r="G78" s="1">
        <f t="shared" ca="1" si="12"/>
        <v>3.0065308349926818</v>
      </c>
      <c r="H78" s="1">
        <f t="shared" ca="1" si="5"/>
        <v>32.703265417496347</v>
      </c>
      <c r="I78" s="1">
        <f t="shared" ca="1" si="10"/>
        <v>1.9222051266310238</v>
      </c>
      <c r="J78" s="1">
        <f t="shared" ca="1" si="13"/>
        <v>4.4723741175819605</v>
      </c>
      <c r="K78" s="1">
        <f t="shared" ca="1" si="6"/>
        <v>33.436187058790985</v>
      </c>
      <c r="L78" s="1">
        <f t="shared" si="7"/>
        <v>31.200000000000003</v>
      </c>
    </row>
    <row r="79" spans="2:12">
      <c r="B79" s="1">
        <v>57</v>
      </c>
      <c r="C79" s="1">
        <f t="shared" ca="1" si="8"/>
        <v>-1.2431173421063186</v>
      </c>
      <c r="D79" s="1">
        <f t="shared" ca="1" si="11"/>
        <v>3.6941067266618339</v>
      </c>
      <c r="E79" s="1">
        <f t="shared" ca="1" si="4"/>
        <v>33.247053363330913</v>
      </c>
      <c r="F79" s="1">
        <f t="shared" ca="1" si="9"/>
        <v>-1.1790604900532244</v>
      </c>
      <c r="G79" s="1">
        <f t="shared" ca="1" si="12"/>
        <v>1.8274703449394574</v>
      </c>
      <c r="H79" s="1">
        <f t="shared" ca="1" si="5"/>
        <v>32.313735172469727</v>
      </c>
      <c r="I79" s="1">
        <f t="shared" ca="1" si="10"/>
        <v>-0.22272845653191231</v>
      </c>
      <c r="J79" s="1">
        <f t="shared" ca="1" si="13"/>
        <v>4.2496456610500477</v>
      </c>
      <c r="K79" s="1">
        <f t="shared" ca="1" si="6"/>
        <v>33.524822830525025</v>
      </c>
      <c r="L79" s="1">
        <f t="shared" si="7"/>
        <v>31.4</v>
      </c>
    </row>
    <row r="80" spans="2:12">
      <c r="B80" s="1">
        <v>58</v>
      </c>
      <c r="C80" s="1">
        <f t="shared" ca="1" si="8"/>
        <v>1.0509441515829354</v>
      </c>
      <c r="D80" s="1">
        <f t="shared" ca="1" si="11"/>
        <v>4.7450508782447693</v>
      </c>
      <c r="E80" s="1">
        <f t="shared" ca="1" si="4"/>
        <v>33.972525439122386</v>
      </c>
      <c r="F80" s="1">
        <f t="shared" ca="1" si="9"/>
        <v>0.98255460551197438</v>
      </c>
      <c r="G80" s="1">
        <f t="shared" ca="1" si="12"/>
        <v>2.8100249504514316</v>
      </c>
      <c r="H80" s="1">
        <f t="shared" ca="1" si="5"/>
        <v>33.005012475225719</v>
      </c>
      <c r="I80" s="1">
        <f t="shared" ca="1" si="10"/>
        <v>-0.45655156037632871</v>
      </c>
      <c r="J80" s="1">
        <f t="shared" ca="1" si="13"/>
        <v>3.7930941006737191</v>
      </c>
      <c r="K80" s="1">
        <f t="shared" ca="1" si="6"/>
        <v>33.496547050336858</v>
      </c>
      <c r="L80" s="1">
        <f t="shared" si="7"/>
        <v>31.6</v>
      </c>
    </row>
    <row r="81" spans="2:12">
      <c r="B81" s="1">
        <v>59</v>
      </c>
      <c r="C81" s="1">
        <f t="shared" ca="1" si="8"/>
        <v>-1.2892687203194999</v>
      </c>
      <c r="D81" s="1">
        <f t="shared" ca="1" si="11"/>
        <v>3.4557821579252694</v>
      </c>
      <c r="E81" s="1">
        <f t="shared" ca="1" si="4"/>
        <v>33.527891078962632</v>
      </c>
      <c r="F81" s="1">
        <f t="shared" ca="1" si="9"/>
        <v>0.60113780053251975</v>
      </c>
      <c r="G81" s="1">
        <f t="shared" ca="1" si="12"/>
        <v>3.4111627509839515</v>
      </c>
      <c r="H81" s="1">
        <f t="shared" ca="1" si="5"/>
        <v>33.505581375491978</v>
      </c>
      <c r="I81" s="1">
        <f t="shared" ca="1" si="10"/>
        <v>1.1138452480725036E-2</v>
      </c>
      <c r="J81" s="1">
        <f t="shared" ca="1" si="13"/>
        <v>3.8042325531544443</v>
      </c>
      <c r="K81" s="1">
        <f t="shared" ca="1" si="6"/>
        <v>33.702116276577222</v>
      </c>
      <c r="L81" s="1">
        <f t="shared" si="7"/>
        <v>31.8</v>
      </c>
    </row>
    <row r="82" spans="2:12">
      <c r="B82" s="1">
        <v>60</v>
      </c>
      <c r="C82" s="1">
        <f t="shared" ca="1" si="8"/>
        <v>-0.53230511445731865</v>
      </c>
      <c r="D82" s="1">
        <f t="shared" ca="1" si="11"/>
        <v>2.9234770434679507</v>
      </c>
      <c r="E82" s="1">
        <f t="shared" ca="1" si="4"/>
        <v>33.461738521733977</v>
      </c>
      <c r="F82" s="1">
        <f t="shared" ca="1" si="9"/>
        <v>-2.0503118792131065</v>
      </c>
      <c r="G82" s="1">
        <f t="shared" ca="1" si="12"/>
        <v>1.360850871770845</v>
      </c>
      <c r="H82" s="1">
        <f t="shared" ca="1" si="5"/>
        <v>32.680425435885425</v>
      </c>
      <c r="I82" s="1">
        <f t="shared" ca="1" si="10"/>
        <v>-0.54303483941974684</v>
      </c>
      <c r="J82" s="1">
        <f t="shared" ca="1" si="13"/>
        <v>3.2611977137346972</v>
      </c>
      <c r="K82" s="1">
        <f t="shared" ca="1" si="6"/>
        <v>33.630598856867351</v>
      </c>
      <c r="L82" s="1">
        <f t="shared" si="7"/>
        <v>32</v>
      </c>
    </row>
    <row r="83" spans="2:12">
      <c r="B83" s="1">
        <v>61</v>
      </c>
      <c r="C83" s="1">
        <f t="shared" ca="1" si="8"/>
        <v>0.50773312910299362</v>
      </c>
      <c r="D83" s="1">
        <f t="shared" ca="1" si="11"/>
        <v>3.4312101725709443</v>
      </c>
      <c r="E83" s="1">
        <f t="shared" ca="1" si="4"/>
        <v>33.915605086285474</v>
      </c>
      <c r="F83" s="1">
        <f t="shared" ca="1" si="9"/>
        <v>0.73885666925252358</v>
      </c>
      <c r="G83" s="1">
        <f t="shared" ca="1" si="12"/>
        <v>2.0997075410233688</v>
      </c>
      <c r="H83" s="1">
        <f t="shared" ca="1" si="5"/>
        <v>33.249853770511685</v>
      </c>
      <c r="I83" s="1">
        <f t="shared" ca="1" si="10"/>
        <v>-1.5086620380720632</v>
      </c>
      <c r="J83" s="1">
        <f t="shared" ca="1" si="13"/>
        <v>1.752535675662634</v>
      </c>
      <c r="K83" s="1">
        <f t="shared" ca="1" si="6"/>
        <v>33.076267837831317</v>
      </c>
      <c r="L83" s="1">
        <f t="shared" si="7"/>
        <v>32.200000000000003</v>
      </c>
    </row>
    <row r="84" spans="2:12">
      <c r="B84" s="1">
        <v>62</v>
      </c>
      <c r="C84" s="1">
        <f t="shared" ca="1" si="8"/>
        <v>0.31501506970435594</v>
      </c>
      <c r="D84" s="1">
        <f t="shared" ca="1" si="11"/>
        <v>3.7462252422753002</v>
      </c>
      <c r="E84" s="1">
        <f t="shared" ca="1" si="4"/>
        <v>34.273112621137649</v>
      </c>
      <c r="F84" s="1">
        <f t="shared" ca="1" si="9"/>
        <v>-0.6044319467460908</v>
      </c>
      <c r="G84" s="1">
        <f t="shared" ca="1" si="12"/>
        <v>1.495275594277278</v>
      </c>
      <c r="H84" s="1">
        <f t="shared" ca="1" si="5"/>
        <v>33.147637797138636</v>
      </c>
      <c r="I84" s="1">
        <f t="shared" ca="1" si="10"/>
        <v>1.6185983438835356</v>
      </c>
      <c r="J84" s="1">
        <f t="shared" ca="1" si="13"/>
        <v>3.3711340195461696</v>
      </c>
      <c r="K84" s="1">
        <f t="shared" ca="1" si="6"/>
        <v>34.085567009773087</v>
      </c>
      <c r="L84" s="1">
        <f t="shared" si="7"/>
        <v>32.4</v>
      </c>
    </row>
    <row r="85" spans="2:12">
      <c r="B85" s="1">
        <v>63</v>
      </c>
      <c r="C85" s="1">
        <f t="shared" ca="1" si="8"/>
        <v>0.50318117906559212</v>
      </c>
      <c r="D85" s="1">
        <f t="shared" ca="1" si="11"/>
        <v>4.2494064213408924</v>
      </c>
      <c r="E85" s="1">
        <f t="shared" ca="1" si="4"/>
        <v>34.724703210670448</v>
      </c>
      <c r="F85" s="1">
        <f t="shared" ca="1" si="9"/>
        <v>-1.395932386873838</v>
      </c>
      <c r="G85" s="1">
        <f t="shared" ca="1" si="12"/>
        <v>9.9343207403439937E-2</v>
      </c>
      <c r="H85" s="1">
        <f t="shared" ca="1" si="5"/>
        <v>32.649671603701719</v>
      </c>
      <c r="I85" s="1">
        <f t="shared" ca="1" si="10"/>
        <v>1.2102975097356907</v>
      </c>
      <c r="J85" s="1">
        <f t="shared" ca="1" si="13"/>
        <v>4.5814315292818604</v>
      </c>
      <c r="K85" s="1">
        <f t="shared" ca="1" si="6"/>
        <v>34.89071576464093</v>
      </c>
      <c r="L85" s="1">
        <f t="shared" si="7"/>
        <v>32.6</v>
      </c>
    </row>
    <row r="86" spans="2:12">
      <c r="B86" s="1">
        <v>64</v>
      </c>
      <c r="C86" s="1">
        <f t="shared" ca="1" si="8"/>
        <v>-1.5603237332551683</v>
      </c>
      <c r="D86" s="1">
        <f t="shared" ca="1" si="11"/>
        <v>2.6890826880857244</v>
      </c>
      <c r="E86" s="1">
        <f t="shared" ca="1" si="4"/>
        <v>34.144541344042857</v>
      </c>
      <c r="F86" s="1">
        <f t="shared" ca="1" si="9"/>
        <v>-0.36871098076844194</v>
      </c>
      <c r="G86" s="1">
        <f t="shared" ca="1" si="12"/>
        <v>-0.26936777336500201</v>
      </c>
      <c r="H86" s="1">
        <f t="shared" ca="1" si="5"/>
        <v>32.665316113317495</v>
      </c>
      <c r="I86" s="1">
        <f t="shared" ca="1" si="10"/>
        <v>0.76345303888638738</v>
      </c>
      <c r="J86" s="1">
        <f t="shared" ca="1" si="13"/>
        <v>5.344884568168248</v>
      </c>
      <c r="K86" s="1">
        <f t="shared" ca="1" si="6"/>
        <v>35.472442284084124</v>
      </c>
      <c r="L86" s="1">
        <f t="shared" si="7"/>
        <v>32.799999999999997</v>
      </c>
    </row>
    <row r="87" spans="2:12">
      <c r="B87" s="1">
        <v>65</v>
      </c>
      <c r="C87" s="1">
        <f t="shared" ca="1" si="8"/>
        <v>1.2051500985011105</v>
      </c>
      <c r="D87" s="1">
        <f t="shared" ca="1" si="11"/>
        <v>3.8942327865868349</v>
      </c>
      <c r="E87" s="1">
        <f t="shared" ref="E87:E150" ca="1" si="14">$B$14+$B$15*$B87+$B$17*$B$16*D87</f>
        <v>34.94711639329342</v>
      </c>
      <c r="F87" s="1">
        <f t="shared" ca="1" si="9"/>
        <v>0.2515553111712156</v>
      </c>
      <c r="G87" s="1">
        <f t="shared" ca="1" si="12"/>
        <v>-1.7812462193786405E-2</v>
      </c>
      <c r="H87" s="1">
        <f t="shared" ref="H87:H150" ca="1" si="15">$B$14+$B$15*$B87+$B$17*$B$16*G87</f>
        <v>32.991093768903106</v>
      </c>
      <c r="I87" s="1">
        <f t="shared" ca="1" si="10"/>
        <v>-1.0429113682097941</v>
      </c>
      <c r="J87" s="1">
        <f t="shared" ca="1" si="13"/>
        <v>4.3019731999584536</v>
      </c>
      <c r="K87" s="1">
        <f t="shared" ref="K87:K150" ca="1" si="16">$B$14+$B$15*$B87+$B$17*$B$16*J87</f>
        <v>35.150986599979227</v>
      </c>
      <c r="L87" s="1">
        <f t="shared" ref="L87:L150" si="17">$B$14+$B$15*B87</f>
        <v>33</v>
      </c>
    </row>
    <row r="88" spans="2:12">
      <c r="B88" s="1">
        <v>66</v>
      </c>
      <c r="C88" s="1">
        <f t="shared" ref="C88:C151" ca="1" si="18">SQRT(-2*LN(RAND()))*COS(2*PI()*RAND())</f>
        <v>-0.73112638349559766</v>
      </c>
      <c r="D88" s="1">
        <f t="shared" ca="1" si="11"/>
        <v>3.1631064030912373</v>
      </c>
      <c r="E88" s="1">
        <f t="shared" ca="1" si="14"/>
        <v>34.78155320154562</v>
      </c>
      <c r="F88" s="1">
        <f t="shared" ref="F88:F151" ca="1" si="19">SQRT(-2*LN(RAND()))*COS(2*PI()*RAND())</f>
        <v>9.8631735266898057E-2</v>
      </c>
      <c r="G88" s="1">
        <f t="shared" ca="1" si="12"/>
        <v>8.0819273073111653E-2</v>
      </c>
      <c r="H88" s="1">
        <f t="shared" ca="1" si="15"/>
        <v>33.240409636536562</v>
      </c>
      <c r="I88" s="1">
        <f t="shared" ref="I88:I151" ca="1" si="20">SQRT(-2*LN(RAND()))*COS(2*PI()*RAND())</f>
        <v>-0.8882642292483619</v>
      </c>
      <c r="J88" s="1">
        <f t="shared" ca="1" si="13"/>
        <v>3.4137089707100916</v>
      </c>
      <c r="K88" s="1">
        <f t="shared" ca="1" si="16"/>
        <v>34.906854485355048</v>
      </c>
      <c r="L88" s="1">
        <f t="shared" si="17"/>
        <v>33.200000000000003</v>
      </c>
    </row>
    <row r="89" spans="2:12">
      <c r="B89" s="1">
        <v>67</v>
      </c>
      <c r="C89" s="1">
        <f t="shared" ca="1" si="18"/>
        <v>0.7455010094888771</v>
      </c>
      <c r="D89" s="1">
        <f t="shared" ref="D89:D152" ca="1" si="21">D88+C89</f>
        <v>3.9086074125801145</v>
      </c>
      <c r="E89" s="1">
        <f t="shared" ca="1" si="14"/>
        <v>35.354303706290054</v>
      </c>
      <c r="F89" s="1">
        <f t="shared" ca="1" si="19"/>
        <v>-0.39048603042480334</v>
      </c>
      <c r="G89" s="1">
        <f t="shared" ref="G89:G152" ca="1" si="22">G88+F89</f>
        <v>-0.30966675735169169</v>
      </c>
      <c r="H89" s="1">
        <f t="shared" ca="1" si="15"/>
        <v>33.245166621324152</v>
      </c>
      <c r="I89" s="1">
        <f t="shared" ca="1" si="20"/>
        <v>-0.1269759073805953</v>
      </c>
      <c r="J89" s="1">
        <f t="shared" ref="J89:J152" ca="1" si="23">J88+I89</f>
        <v>3.2867330633294962</v>
      </c>
      <c r="K89" s="1">
        <f t="shared" ca="1" si="16"/>
        <v>35.043366531664745</v>
      </c>
      <c r="L89" s="1">
        <f t="shared" si="17"/>
        <v>33.4</v>
      </c>
    </row>
    <row r="90" spans="2:12">
      <c r="B90" s="1">
        <v>68</v>
      </c>
      <c r="C90" s="1">
        <f t="shared" ca="1" si="18"/>
        <v>-3.0896270183193582E-2</v>
      </c>
      <c r="D90" s="1">
        <f t="shared" ca="1" si="21"/>
        <v>3.8777111423969211</v>
      </c>
      <c r="E90" s="1">
        <f t="shared" ca="1" si="14"/>
        <v>35.538855571198461</v>
      </c>
      <c r="F90" s="1">
        <f t="shared" ca="1" si="19"/>
        <v>1.4779281328738914</v>
      </c>
      <c r="G90" s="1">
        <f t="shared" ca="1" si="22"/>
        <v>1.1682613755221998</v>
      </c>
      <c r="H90" s="1">
        <f t="shared" ca="1" si="15"/>
        <v>34.184130687761105</v>
      </c>
      <c r="I90" s="1">
        <f t="shared" ca="1" si="20"/>
        <v>-0.85585099817230581</v>
      </c>
      <c r="J90" s="1">
        <f t="shared" ca="1" si="23"/>
        <v>2.4308820651571903</v>
      </c>
      <c r="K90" s="1">
        <f t="shared" ca="1" si="16"/>
        <v>34.815441032578597</v>
      </c>
      <c r="L90" s="1">
        <f t="shared" si="17"/>
        <v>33.6</v>
      </c>
    </row>
    <row r="91" spans="2:12">
      <c r="B91" s="1">
        <v>69</v>
      </c>
      <c r="C91" s="1">
        <f t="shared" ca="1" si="18"/>
        <v>-0.70594850564966705</v>
      </c>
      <c r="D91" s="1">
        <f t="shared" ca="1" si="21"/>
        <v>3.1717626367472542</v>
      </c>
      <c r="E91" s="1">
        <f t="shared" ca="1" si="14"/>
        <v>35.385881318373627</v>
      </c>
      <c r="F91" s="1">
        <f t="shared" ca="1" si="19"/>
        <v>-0.22689607864547875</v>
      </c>
      <c r="G91" s="1">
        <f t="shared" ca="1" si="22"/>
        <v>0.94136529687672099</v>
      </c>
      <c r="H91" s="1">
        <f t="shared" ca="1" si="15"/>
        <v>34.27068264843836</v>
      </c>
      <c r="I91" s="1">
        <f t="shared" ca="1" si="20"/>
        <v>-0.63804901191232688</v>
      </c>
      <c r="J91" s="1">
        <f t="shared" ca="1" si="23"/>
        <v>1.7928330532448635</v>
      </c>
      <c r="K91" s="1">
        <f t="shared" ca="1" si="16"/>
        <v>34.696416526622428</v>
      </c>
      <c r="L91" s="1">
        <f t="shared" si="17"/>
        <v>33.799999999999997</v>
      </c>
    </row>
    <row r="92" spans="2:12">
      <c r="B92" s="1">
        <v>70</v>
      </c>
      <c r="C92" s="1">
        <f t="shared" ca="1" si="18"/>
        <v>-0.86996795812375194</v>
      </c>
      <c r="D92" s="1">
        <f t="shared" ca="1" si="21"/>
        <v>2.3017946786235024</v>
      </c>
      <c r="E92" s="1">
        <f t="shared" ca="1" si="14"/>
        <v>35.150897339311754</v>
      </c>
      <c r="F92" s="1">
        <f t="shared" ca="1" si="19"/>
        <v>0.24897606178309181</v>
      </c>
      <c r="G92" s="1">
        <f t="shared" ca="1" si="22"/>
        <v>1.1903413586598128</v>
      </c>
      <c r="H92" s="1">
        <f t="shared" ca="1" si="15"/>
        <v>34.595170679329904</v>
      </c>
      <c r="I92" s="1">
        <f t="shared" ca="1" si="20"/>
        <v>-0.27448307963924007</v>
      </c>
      <c r="J92" s="1">
        <f t="shared" ca="1" si="23"/>
        <v>1.5183499736056234</v>
      </c>
      <c r="K92" s="1">
        <f t="shared" ca="1" si="16"/>
        <v>34.759174986802812</v>
      </c>
      <c r="L92" s="1">
        <f t="shared" si="17"/>
        <v>34</v>
      </c>
    </row>
    <row r="93" spans="2:12">
      <c r="B93" s="1">
        <v>71</v>
      </c>
      <c r="C93" s="1">
        <f t="shared" ca="1" si="18"/>
        <v>-1.0684285135777829</v>
      </c>
      <c r="D93" s="1">
        <f t="shared" ca="1" si="21"/>
        <v>1.2333661650457195</v>
      </c>
      <c r="E93" s="1">
        <f t="shared" ca="1" si="14"/>
        <v>34.816683082522864</v>
      </c>
      <c r="F93" s="1">
        <f t="shared" ca="1" si="19"/>
        <v>-0.81818867890772429</v>
      </c>
      <c r="G93" s="1">
        <f t="shared" ca="1" si="22"/>
        <v>0.37215267975208854</v>
      </c>
      <c r="H93" s="1">
        <f t="shared" ca="1" si="15"/>
        <v>34.386076339876048</v>
      </c>
      <c r="I93" s="1">
        <f t="shared" ca="1" si="20"/>
        <v>-0.93332422657024605</v>
      </c>
      <c r="J93" s="1">
        <f t="shared" ca="1" si="23"/>
        <v>0.58502574703537735</v>
      </c>
      <c r="K93" s="1">
        <f t="shared" ca="1" si="16"/>
        <v>34.49251287351769</v>
      </c>
      <c r="L93" s="1">
        <f t="shared" si="17"/>
        <v>34.200000000000003</v>
      </c>
    </row>
    <row r="94" spans="2:12">
      <c r="B94" s="1">
        <v>72</v>
      </c>
      <c r="C94" s="1">
        <f t="shared" ca="1" si="18"/>
        <v>0.27784726440208318</v>
      </c>
      <c r="D94" s="1">
        <f t="shared" ca="1" si="21"/>
        <v>1.5112134294478028</v>
      </c>
      <c r="E94" s="1">
        <f t="shared" ca="1" si="14"/>
        <v>35.155606714723902</v>
      </c>
      <c r="F94" s="1">
        <f t="shared" ca="1" si="19"/>
        <v>-0.66291754316413476</v>
      </c>
      <c r="G94" s="1">
        <f t="shared" ca="1" si="22"/>
        <v>-0.29076486341204621</v>
      </c>
      <c r="H94" s="1">
        <f t="shared" ca="1" si="15"/>
        <v>34.254617568293973</v>
      </c>
      <c r="I94" s="1">
        <f t="shared" ca="1" si="20"/>
        <v>-0.16537442230022351</v>
      </c>
      <c r="J94" s="1">
        <f t="shared" ca="1" si="23"/>
        <v>0.41965132473515387</v>
      </c>
      <c r="K94" s="1">
        <f t="shared" ca="1" si="16"/>
        <v>34.609825662367577</v>
      </c>
      <c r="L94" s="1">
        <f t="shared" si="17"/>
        <v>34.4</v>
      </c>
    </row>
    <row r="95" spans="2:12">
      <c r="B95" s="1">
        <v>73</v>
      </c>
      <c r="C95" s="1">
        <f t="shared" ca="1" si="18"/>
        <v>1.0960965360991739</v>
      </c>
      <c r="D95" s="1">
        <f t="shared" ca="1" si="21"/>
        <v>2.6073099655469765</v>
      </c>
      <c r="E95" s="1">
        <f t="shared" ca="1" si="14"/>
        <v>35.903654982773489</v>
      </c>
      <c r="F95" s="1">
        <f t="shared" ca="1" si="19"/>
        <v>-0.23795971422886644</v>
      </c>
      <c r="G95" s="1">
        <f t="shared" ca="1" si="22"/>
        <v>-0.52872457764091263</v>
      </c>
      <c r="H95" s="1">
        <f t="shared" ca="1" si="15"/>
        <v>34.335637711179544</v>
      </c>
      <c r="I95" s="1">
        <f t="shared" ca="1" si="20"/>
        <v>-0.97787213043371379</v>
      </c>
      <c r="J95" s="1">
        <f t="shared" ca="1" si="23"/>
        <v>-0.55822080569855992</v>
      </c>
      <c r="K95" s="1">
        <f t="shared" ca="1" si="16"/>
        <v>34.320889597150725</v>
      </c>
      <c r="L95" s="1">
        <f t="shared" si="17"/>
        <v>34.6</v>
      </c>
    </row>
    <row r="96" spans="2:12">
      <c r="B96" s="1">
        <v>74</v>
      </c>
      <c r="C96" s="1">
        <f t="shared" ca="1" si="18"/>
        <v>-0.56245388607100999</v>
      </c>
      <c r="D96" s="1">
        <f t="shared" ca="1" si="21"/>
        <v>2.0448560794759665</v>
      </c>
      <c r="E96" s="1">
        <f t="shared" ca="1" si="14"/>
        <v>35.822428039737979</v>
      </c>
      <c r="F96" s="1">
        <f t="shared" ca="1" si="19"/>
        <v>-5.2539816328666562E-2</v>
      </c>
      <c r="G96" s="1">
        <f t="shared" ca="1" si="22"/>
        <v>-0.58126439396957919</v>
      </c>
      <c r="H96" s="1">
        <f t="shared" ca="1" si="15"/>
        <v>34.509367803015209</v>
      </c>
      <c r="I96" s="1">
        <f t="shared" ca="1" si="20"/>
        <v>0.82902243716359392</v>
      </c>
      <c r="J96" s="1">
        <f t="shared" ca="1" si="23"/>
        <v>0.270801631465034</v>
      </c>
      <c r="K96" s="1">
        <f t="shared" ca="1" si="16"/>
        <v>34.935400815732514</v>
      </c>
      <c r="L96" s="1">
        <f t="shared" si="17"/>
        <v>34.799999999999997</v>
      </c>
    </row>
    <row r="97" spans="2:12">
      <c r="B97" s="1">
        <v>75</v>
      </c>
      <c r="C97" s="1">
        <f t="shared" ca="1" si="18"/>
        <v>2.7575052122377697</v>
      </c>
      <c r="D97" s="1">
        <f t="shared" ca="1" si="21"/>
        <v>4.8023612917137362</v>
      </c>
      <c r="E97" s="1">
        <f t="shared" ca="1" si="14"/>
        <v>37.401180645856869</v>
      </c>
      <c r="F97" s="1">
        <f t="shared" ca="1" si="19"/>
        <v>0.51976496395682104</v>
      </c>
      <c r="G97" s="1">
        <f t="shared" ca="1" si="22"/>
        <v>-6.1499430012758149E-2</v>
      </c>
      <c r="H97" s="1">
        <f t="shared" ca="1" si="15"/>
        <v>34.96925028499362</v>
      </c>
      <c r="I97" s="1">
        <f t="shared" ca="1" si="20"/>
        <v>-1.5531229880399837</v>
      </c>
      <c r="J97" s="1">
        <f t="shared" ca="1" si="23"/>
        <v>-1.2823213565749496</v>
      </c>
      <c r="K97" s="1">
        <f t="shared" ca="1" si="16"/>
        <v>34.358839321712523</v>
      </c>
      <c r="L97" s="1">
        <f t="shared" si="17"/>
        <v>35</v>
      </c>
    </row>
    <row r="98" spans="2:12">
      <c r="B98" s="1">
        <v>76</v>
      </c>
      <c r="C98" s="1">
        <f t="shared" ca="1" si="18"/>
        <v>-0.69481780065819554</v>
      </c>
      <c r="D98" s="1">
        <f t="shared" ca="1" si="21"/>
        <v>4.1075434910555408</v>
      </c>
      <c r="E98" s="1">
        <f t="shared" ca="1" si="14"/>
        <v>37.253771745527771</v>
      </c>
      <c r="F98" s="1">
        <f t="shared" ca="1" si="19"/>
        <v>-0.84927655807907021</v>
      </c>
      <c r="G98" s="1">
        <f t="shared" ca="1" si="22"/>
        <v>-0.91077598809182836</v>
      </c>
      <c r="H98" s="1">
        <f t="shared" ca="1" si="15"/>
        <v>34.744612005954089</v>
      </c>
      <c r="I98" s="1">
        <f t="shared" ca="1" si="20"/>
        <v>-1.2210378538840529</v>
      </c>
      <c r="J98" s="1">
        <f t="shared" ca="1" si="23"/>
        <v>-2.5033592104590028</v>
      </c>
      <c r="K98" s="1">
        <f t="shared" ca="1" si="16"/>
        <v>33.948320394770505</v>
      </c>
      <c r="L98" s="1">
        <f t="shared" si="17"/>
        <v>35.200000000000003</v>
      </c>
    </row>
    <row r="99" spans="2:12">
      <c r="B99" s="1">
        <v>77</v>
      </c>
      <c r="C99" s="1">
        <f t="shared" ca="1" si="18"/>
        <v>1.0138427711286246</v>
      </c>
      <c r="D99" s="1">
        <f t="shared" ca="1" si="21"/>
        <v>5.1213862621841653</v>
      </c>
      <c r="E99" s="1">
        <f t="shared" ca="1" si="14"/>
        <v>37.960693131092079</v>
      </c>
      <c r="F99" s="1">
        <f t="shared" ca="1" si="19"/>
        <v>-0.77078735073727678</v>
      </c>
      <c r="G99" s="1">
        <f t="shared" ca="1" si="22"/>
        <v>-1.6815633388291051</v>
      </c>
      <c r="H99" s="1">
        <f t="shared" ca="1" si="15"/>
        <v>34.559218330585445</v>
      </c>
      <c r="I99" s="1">
        <f t="shared" ca="1" si="20"/>
        <v>-0.82023241930487567</v>
      </c>
      <c r="J99" s="1">
        <f t="shared" ca="1" si="23"/>
        <v>-3.3235916297638783</v>
      </c>
      <c r="K99" s="1">
        <f t="shared" ca="1" si="16"/>
        <v>33.738204185118057</v>
      </c>
      <c r="L99" s="1">
        <f t="shared" si="17"/>
        <v>35.4</v>
      </c>
    </row>
    <row r="100" spans="2:12">
      <c r="B100" s="1">
        <v>78</v>
      </c>
      <c r="C100" s="1">
        <f t="shared" ca="1" si="18"/>
        <v>0.89714655667620569</v>
      </c>
      <c r="D100" s="1">
        <f t="shared" ca="1" si="21"/>
        <v>6.0185328188603711</v>
      </c>
      <c r="E100" s="1">
        <f t="shared" ca="1" si="14"/>
        <v>38.609266409430184</v>
      </c>
      <c r="F100" s="1">
        <f t="shared" ca="1" si="19"/>
        <v>0.10335950815719992</v>
      </c>
      <c r="G100" s="1">
        <f t="shared" ca="1" si="22"/>
        <v>-1.5782038306719053</v>
      </c>
      <c r="H100" s="1">
        <f t="shared" ca="1" si="15"/>
        <v>34.810898084664046</v>
      </c>
      <c r="I100" s="1">
        <f t="shared" ca="1" si="20"/>
        <v>-1.2135148004558838</v>
      </c>
      <c r="J100" s="1">
        <f t="shared" ca="1" si="23"/>
        <v>-4.5371064302197617</v>
      </c>
      <c r="K100" s="1">
        <f t="shared" ca="1" si="16"/>
        <v>33.331446784890119</v>
      </c>
      <c r="L100" s="1">
        <f t="shared" si="17"/>
        <v>35.6</v>
      </c>
    </row>
    <row r="101" spans="2:12">
      <c r="B101" s="1">
        <v>79</v>
      </c>
      <c r="C101" s="1">
        <f t="shared" ca="1" si="18"/>
        <v>0.9570265697448459</v>
      </c>
      <c r="D101" s="1">
        <f t="shared" ca="1" si="21"/>
        <v>6.975559388605217</v>
      </c>
      <c r="E101" s="1">
        <f t="shared" ca="1" si="14"/>
        <v>39.287779694302607</v>
      </c>
      <c r="F101" s="1">
        <f t="shared" ca="1" si="19"/>
        <v>0.10424096755845873</v>
      </c>
      <c r="G101" s="1">
        <f t="shared" ca="1" si="22"/>
        <v>-1.4739628631134465</v>
      </c>
      <c r="H101" s="1">
        <f t="shared" ca="1" si="15"/>
        <v>35.063018568443276</v>
      </c>
      <c r="I101" s="1">
        <f t="shared" ca="1" si="20"/>
        <v>0.8472714326166555</v>
      </c>
      <c r="J101" s="1">
        <f t="shared" ca="1" si="23"/>
        <v>-3.6898349976031062</v>
      </c>
      <c r="K101" s="1">
        <f t="shared" ca="1" si="16"/>
        <v>33.955082501198447</v>
      </c>
      <c r="L101" s="1">
        <f t="shared" si="17"/>
        <v>35.799999999999997</v>
      </c>
    </row>
    <row r="102" spans="2:12">
      <c r="B102" s="1">
        <v>80</v>
      </c>
      <c r="C102" s="1">
        <f t="shared" ca="1" si="18"/>
        <v>-0.64863678619414178</v>
      </c>
      <c r="D102" s="1">
        <f t="shared" ca="1" si="21"/>
        <v>6.3269226024110754</v>
      </c>
      <c r="E102" s="1">
        <f t="shared" ca="1" si="14"/>
        <v>39.163461301205537</v>
      </c>
      <c r="F102" s="1">
        <f t="shared" ca="1" si="19"/>
        <v>-1.0843008919144741</v>
      </c>
      <c r="G102" s="1">
        <f t="shared" ca="1" si="22"/>
        <v>-2.5582637550279204</v>
      </c>
      <c r="H102" s="1">
        <f t="shared" ca="1" si="15"/>
        <v>34.720868122486038</v>
      </c>
      <c r="I102" s="1">
        <f t="shared" ca="1" si="20"/>
        <v>-0.8470176730754283</v>
      </c>
      <c r="J102" s="1">
        <f t="shared" ca="1" si="23"/>
        <v>-4.5368526706785346</v>
      </c>
      <c r="K102" s="1">
        <f t="shared" ca="1" si="16"/>
        <v>33.731573664660729</v>
      </c>
      <c r="L102" s="1">
        <f t="shared" si="17"/>
        <v>36</v>
      </c>
    </row>
    <row r="103" spans="2:12">
      <c r="B103" s="1">
        <v>81</v>
      </c>
      <c r="C103" s="1">
        <f t="shared" ca="1" si="18"/>
        <v>-0.88726863600775074</v>
      </c>
      <c r="D103" s="1">
        <f t="shared" ca="1" si="21"/>
        <v>5.4396539664033243</v>
      </c>
      <c r="E103" s="1">
        <f t="shared" ca="1" si="14"/>
        <v>38.919826983201666</v>
      </c>
      <c r="F103" s="1">
        <f t="shared" ca="1" si="19"/>
        <v>0.13871824273282826</v>
      </c>
      <c r="G103" s="1">
        <f t="shared" ca="1" si="22"/>
        <v>-2.419545512295092</v>
      </c>
      <c r="H103" s="1">
        <f t="shared" ca="1" si="15"/>
        <v>34.990227243852459</v>
      </c>
      <c r="I103" s="1">
        <f t="shared" ca="1" si="20"/>
        <v>0.62086230547491739</v>
      </c>
      <c r="J103" s="1">
        <f t="shared" ca="1" si="23"/>
        <v>-3.9159903652036174</v>
      </c>
      <c r="K103" s="1">
        <f t="shared" ca="1" si="16"/>
        <v>34.242004817398197</v>
      </c>
      <c r="L103" s="1">
        <f t="shared" si="17"/>
        <v>36.200000000000003</v>
      </c>
    </row>
    <row r="104" spans="2:12">
      <c r="B104" s="1">
        <v>82</v>
      </c>
      <c r="C104" s="1">
        <f t="shared" ca="1" si="18"/>
        <v>1.2376683151725902</v>
      </c>
      <c r="D104" s="1">
        <f t="shared" ca="1" si="21"/>
        <v>6.6773222815759148</v>
      </c>
      <c r="E104" s="1">
        <f t="shared" ca="1" si="14"/>
        <v>39.738661140787961</v>
      </c>
      <c r="F104" s="1">
        <f t="shared" ca="1" si="19"/>
        <v>0.692029236357665</v>
      </c>
      <c r="G104" s="1">
        <f t="shared" ca="1" si="22"/>
        <v>-1.727516275937427</v>
      </c>
      <c r="H104" s="1">
        <f t="shared" ca="1" si="15"/>
        <v>35.536241862031289</v>
      </c>
      <c r="I104" s="1">
        <f t="shared" ca="1" si="20"/>
        <v>0.46764136021936048</v>
      </c>
      <c r="J104" s="1">
        <f t="shared" ca="1" si="23"/>
        <v>-3.4483490049842569</v>
      </c>
      <c r="K104" s="1">
        <f t="shared" ca="1" si="16"/>
        <v>34.67582549750788</v>
      </c>
      <c r="L104" s="1">
        <f t="shared" si="17"/>
        <v>36.400000000000006</v>
      </c>
    </row>
    <row r="105" spans="2:12">
      <c r="B105" s="1">
        <v>83</v>
      </c>
      <c r="C105" s="1">
        <f t="shared" ca="1" si="18"/>
        <v>1.2994317519284404</v>
      </c>
      <c r="D105" s="1">
        <f t="shared" ca="1" si="21"/>
        <v>7.9767540335043554</v>
      </c>
      <c r="E105" s="1">
        <f t="shared" ca="1" si="14"/>
        <v>40.588377016752176</v>
      </c>
      <c r="F105" s="1">
        <f t="shared" ca="1" si="19"/>
        <v>7.2819814083348077E-3</v>
      </c>
      <c r="G105" s="1">
        <f t="shared" ca="1" si="22"/>
        <v>-1.720234294529092</v>
      </c>
      <c r="H105" s="1">
        <f t="shared" ca="1" si="15"/>
        <v>35.739882852735455</v>
      </c>
      <c r="I105" s="1">
        <f t="shared" ca="1" si="20"/>
        <v>1.1164744409688721</v>
      </c>
      <c r="J105" s="1">
        <f t="shared" ca="1" si="23"/>
        <v>-2.3318745640153846</v>
      </c>
      <c r="K105" s="1">
        <f t="shared" ca="1" si="16"/>
        <v>35.434062717992312</v>
      </c>
      <c r="L105" s="1">
        <f t="shared" si="17"/>
        <v>36.6</v>
      </c>
    </row>
    <row r="106" spans="2:12">
      <c r="B106" s="1">
        <v>84</v>
      </c>
      <c r="C106" s="1">
        <f t="shared" ca="1" si="18"/>
        <v>0.36745581218744167</v>
      </c>
      <c r="D106" s="1">
        <f t="shared" ca="1" si="21"/>
        <v>8.3442098456917968</v>
      </c>
      <c r="E106" s="1">
        <f t="shared" ca="1" si="14"/>
        <v>40.972104922845894</v>
      </c>
      <c r="F106" s="1">
        <f t="shared" ca="1" si="19"/>
        <v>-0.13816252107714008</v>
      </c>
      <c r="G106" s="1">
        <f t="shared" ca="1" si="22"/>
        <v>-1.858396815606232</v>
      </c>
      <c r="H106" s="1">
        <f t="shared" ca="1" si="15"/>
        <v>35.870801592196884</v>
      </c>
      <c r="I106" s="1">
        <f t="shared" ca="1" si="20"/>
        <v>-0.39937438245342421</v>
      </c>
      <c r="J106" s="1">
        <f t="shared" ca="1" si="23"/>
        <v>-2.731248946468809</v>
      </c>
      <c r="K106" s="1">
        <f t="shared" ca="1" si="16"/>
        <v>35.434375526765592</v>
      </c>
      <c r="L106" s="1">
        <f t="shared" si="17"/>
        <v>36.799999999999997</v>
      </c>
    </row>
    <row r="107" spans="2:12">
      <c r="B107" s="1">
        <v>85</v>
      </c>
      <c r="C107" s="1">
        <f t="shared" ca="1" si="18"/>
        <v>-1.2003405174823651</v>
      </c>
      <c r="D107" s="1">
        <f t="shared" ca="1" si="21"/>
        <v>7.1438693282094317</v>
      </c>
      <c r="E107" s="1">
        <f t="shared" ca="1" si="14"/>
        <v>40.571934664104717</v>
      </c>
      <c r="F107" s="1">
        <f t="shared" ca="1" si="19"/>
        <v>1.4874202475559586</v>
      </c>
      <c r="G107" s="1">
        <f t="shared" ca="1" si="22"/>
        <v>-0.37097656805027346</v>
      </c>
      <c r="H107" s="1">
        <f t="shared" ca="1" si="15"/>
        <v>36.814511715974866</v>
      </c>
      <c r="I107" s="1">
        <f t="shared" ca="1" si="20"/>
        <v>1.9518038745754465</v>
      </c>
      <c r="J107" s="1">
        <f t="shared" ca="1" si="23"/>
        <v>-0.77944507189336254</v>
      </c>
      <c r="K107" s="1">
        <f t="shared" ca="1" si="16"/>
        <v>36.610277464053318</v>
      </c>
      <c r="L107" s="1">
        <f t="shared" si="17"/>
        <v>37</v>
      </c>
    </row>
    <row r="108" spans="2:12">
      <c r="B108" s="1">
        <v>86</v>
      </c>
      <c r="C108" s="1">
        <f t="shared" ca="1" si="18"/>
        <v>2.2595448847335002</v>
      </c>
      <c r="D108" s="1">
        <f t="shared" ca="1" si="21"/>
        <v>9.4034142129429323</v>
      </c>
      <c r="E108" s="1">
        <f t="shared" ca="1" si="14"/>
        <v>41.90170710647147</v>
      </c>
      <c r="F108" s="1">
        <f t="shared" ca="1" si="19"/>
        <v>-1.4819025428298958</v>
      </c>
      <c r="G108" s="1">
        <f t="shared" ca="1" si="22"/>
        <v>-1.8528791108801692</v>
      </c>
      <c r="H108" s="1">
        <f t="shared" ca="1" si="15"/>
        <v>36.273560444559919</v>
      </c>
      <c r="I108" s="1">
        <f t="shared" ca="1" si="20"/>
        <v>0.29011579443032265</v>
      </c>
      <c r="J108" s="1">
        <f t="shared" ca="1" si="23"/>
        <v>-0.48932927746303989</v>
      </c>
      <c r="K108" s="1">
        <f t="shared" ca="1" si="16"/>
        <v>36.955335361268482</v>
      </c>
      <c r="L108" s="1">
        <f t="shared" si="17"/>
        <v>37.200000000000003</v>
      </c>
    </row>
    <row r="109" spans="2:12">
      <c r="B109" s="1">
        <v>87</v>
      </c>
      <c r="C109" s="1">
        <f t="shared" ca="1" si="18"/>
        <v>-1.573383179186929</v>
      </c>
      <c r="D109" s="1">
        <f t="shared" ca="1" si="21"/>
        <v>7.8300310337560033</v>
      </c>
      <c r="E109" s="1">
        <f t="shared" ca="1" si="14"/>
        <v>41.315015516878006</v>
      </c>
      <c r="F109" s="1">
        <f t="shared" ca="1" si="19"/>
        <v>0.20303674257764912</v>
      </c>
      <c r="G109" s="1">
        <f t="shared" ca="1" si="22"/>
        <v>-1.6498423683025201</v>
      </c>
      <c r="H109" s="1">
        <f t="shared" ca="1" si="15"/>
        <v>36.575078815848748</v>
      </c>
      <c r="I109" s="1">
        <f t="shared" ca="1" si="20"/>
        <v>0.28007567036969538</v>
      </c>
      <c r="J109" s="1">
        <f t="shared" ca="1" si="23"/>
        <v>-0.20925360709334451</v>
      </c>
      <c r="K109" s="1">
        <f t="shared" ca="1" si="16"/>
        <v>37.295373196453333</v>
      </c>
      <c r="L109" s="1">
        <f t="shared" si="17"/>
        <v>37.400000000000006</v>
      </c>
    </row>
    <row r="110" spans="2:12">
      <c r="B110" s="1">
        <v>88</v>
      </c>
      <c r="C110" s="1">
        <f t="shared" ca="1" si="18"/>
        <v>-0.46497219444509269</v>
      </c>
      <c r="D110" s="1">
        <f t="shared" ca="1" si="21"/>
        <v>7.3650588393109109</v>
      </c>
      <c r="E110" s="1">
        <f t="shared" ca="1" si="14"/>
        <v>41.282529419655454</v>
      </c>
      <c r="F110" s="1">
        <f t="shared" ca="1" si="19"/>
        <v>0.67118458307451911</v>
      </c>
      <c r="G110" s="1">
        <f t="shared" ca="1" si="22"/>
        <v>-0.97865778522800095</v>
      </c>
      <c r="H110" s="1">
        <f t="shared" ca="1" si="15"/>
        <v>37.110671107386004</v>
      </c>
      <c r="I110" s="1">
        <f t="shared" ca="1" si="20"/>
        <v>9.9327765013037486E-2</v>
      </c>
      <c r="J110" s="1">
        <f t="shared" ca="1" si="23"/>
        <v>-0.10992584208030702</v>
      </c>
      <c r="K110" s="1">
        <f t="shared" ca="1" si="16"/>
        <v>37.545037078959851</v>
      </c>
      <c r="L110" s="1">
        <f t="shared" si="17"/>
        <v>37.6</v>
      </c>
    </row>
    <row r="111" spans="2:12">
      <c r="B111" s="1">
        <v>89</v>
      </c>
      <c r="C111" s="1">
        <f t="shared" ca="1" si="18"/>
        <v>-1.0176611312489672</v>
      </c>
      <c r="D111" s="1">
        <f t="shared" ca="1" si="21"/>
        <v>6.3473977080619441</v>
      </c>
      <c r="E111" s="1">
        <f t="shared" ca="1" si="14"/>
        <v>40.973698854030971</v>
      </c>
      <c r="F111" s="1">
        <f t="shared" ca="1" si="19"/>
        <v>-0.90796009758019625</v>
      </c>
      <c r="G111" s="1">
        <f t="shared" ca="1" si="22"/>
        <v>-1.8866178828081972</v>
      </c>
      <c r="H111" s="1">
        <f t="shared" ca="1" si="15"/>
        <v>36.856691058595899</v>
      </c>
      <c r="I111" s="1">
        <f t="shared" ca="1" si="20"/>
        <v>0.5286447963562847</v>
      </c>
      <c r="J111" s="1">
        <f t="shared" ca="1" si="23"/>
        <v>0.41871895427597766</v>
      </c>
      <c r="K111" s="1">
        <f t="shared" ca="1" si="16"/>
        <v>38.009359477137984</v>
      </c>
      <c r="L111" s="1">
        <f t="shared" si="17"/>
        <v>37.799999999999997</v>
      </c>
    </row>
    <row r="112" spans="2:12">
      <c r="B112" s="1">
        <v>90</v>
      </c>
      <c r="C112" s="1">
        <f t="shared" ca="1" si="18"/>
        <v>0.46968466935347514</v>
      </c>
      <c r="D112" s="1">
        <f t="shared" ca="1" si="21"/>
        <v>6.817082377415419</v>
      </c>
      <c r="E112" s="1">
        <f t="shared" ca="1" si="14"/>
        <v>41.408541188707709</v>
      </c>
      <c r="F112" s="1">
        <f t="shared" ca="1" si="19"/>
        <v>0.2878845025019991</v>
      </c>
      <c r="G112" s="1">
        <f t="shared" ca="1" si="22"/>
        <v>-1.598733380306198</v>
      </c>
      <c r="H112" s="1">
        <f t="shared" ca="1" si="15"/>
        <v>37.2006333098469</v>
      </c>
      <c r="I112" s="1">
        <f t="shared" ca="1" si="20"/>
        <v>-0.19474709846426372</v>
      </c>
      <c r="J112" s="1">
        <f t="shared" ca="1" si="23"/>
        <v>0.22397185581171394</v>
      </c>
      <c r="K112" s="1">
        <f t="shared" ca="1" si="16"/>
        <v>38.111985927905856</v>
      </c>
      <c r="L112" s="1">
        <f t="shared" si="17"/>
        <v>38</v>
      </c>
    </row>
    <row r="113" spans="2:12">
      <c r="B113" s="1">
        <v>91</v>
      </c>
      <c r="C113" s="1">
        <f t="shared" ca="1" si="18"/>
        <v>0.77350582824265901</v>
      </c>
      <c r="D113" s="1">
        <f t="shared" ca="1" si="21"/>
        <v>7.5905882056580776</v>
      </c>
      <c r="E113" s="1">
        <f t="shared" ca="1" si="14"/>
        <v>41.995294102829043</v>
      </c>
      <c r="F113" s="1">
        <f t="shared" ca="1" si="19"/>
        <v>-0.29338843754784039</v>
      </c>
      <c r="G113" s="1">
        <f t="shared" ca="1" si="22"/>
        <v>-1.8921218178540384</v>
      </c>
      <c r="H113" s="1">
        <f t="shared" ca="1" si="15"/>
        <v>37.253939091072986</v>
      </c>
      <c r="I113" s="1">
        <f t="shared" ca="1" si="20"/>
        <v>1.9949416447726642</v>
      </c>
      <c r="J113" s="1">
        <f t="shared" ca="1" si="23"/>
        <v>2.2189135005843781</v>
      </c>
      <c r="K113" s="1">
        <f t="shared" ca="1" si="16"/>
        <v>39.309456750292192</v>
      </c>
      <c r="L113" s="1">
        <f t="shared" si="17"/>
        <v>38.200000000000003</v>
      </c>
    </row>
    <row r="114" spans="2:12">
      <c r="B114" s="1">
        <v>92</v>
      </c>
      <c r="C114" s="1">
        <f t="shared" ca="1" si="18"/>
        <v>7.1723289278926683E-2</v>
      </c>
      <c r="D114" s="1">
        <f t="shared" ca="1" si="21"/>
        <v>7.6623114949370041</v>
      </c>
      <c r="E114" s="1">
        <f t="shared" ca="1" si="14"/>
        <v>42.231155747468506</v>
      </c>
      <c r="F114" s="1">
        <f t="shared" ca="1" si="19"/>
        <v>-0.3874951711546763</v>
      </c>
      <c r="G114" s="1">
        <f t="shared" ca="1" si="22"/>
        <v>-2.2796169890087148</v>
      </c>
      <c r="H114" s="1">
        <f t="shared" ca="1" si="15"/>
        <v>37.260191505495648</v>
      </c>
      <c r="I114" s="1">
        <f t="shared" ca="1" si="20"/>
        <v>0.41854930535710128</v>
      </c>
      <c r="J114" s="1">
        <f t="shared" ca="1" si="23"/>
        <v>2.6374628059414795</v>
      </c>
      <c r="K114" s="1">
        <f t="shared" ca="1" si="16"/>
        <v>39.718731402970747</v>
      </c>
      <c r="L114" s="1">
        <f t="shared" si="17"/>
        <v>38.400000000000006</v>
      </c>
    </row>
    <row r="115" spans="2:12">
      <c r="B115" s="1">
        <v>93</v>
      </c>
      <c r="C115" s="1">
        <f t="shared" ca="1" si="18"/>
        <v>-0.19601918857013287</v>
      </c>
      <c r="D115" s="1">
        <f t="shared" ca="1" si="21"/>
        <v>7.4662923063668716</v>
      </c>
      <c r="E115" s="1">
        <f t="shared" ca="1" si="14"/>
        <v>42.333146153183435</v>
      </c>
      <c r="F115" s="1">
        <f t="shared" ca="1" si="19"/>
        <v>0.20318619205416463</v>
      </c>
      <c r="G115" s="1">
        <f t="shared" ca="1" si="22"/>
        <v>-2.0764307969545501</v>
      </c>
      <c r="H115" s="1">
        <f t="shared" ca="1" si="15"/>
        <v>37.561784601522724</v>
      </c>
      <c r="I115" s="1">
        <f t="shared" ca="1" si="20"/>
        <v>-0.88883736802585656</v>
      </c>
      <c r="J115" s="1">
        <f t="shared" ca="1" si="23"/>
        <v>1.748625437915623</v>
      </c>
      <c r="K115" s="1">
        <f t="shared" ca="1" si="16"/>
        <v>39.474312718957812</v>
      </c>
      <c r="L115" s="1">
        <f t="shared" si="17"/>
        <v>38.6</v>
      </c>
    </row>
    <row r="116" spans="2:12">
      <c r="B116" s="1">
        <v>94</v>
      </c>
      <c r="C116" s="1">
        <f t="shared" ca="1" si="18"/>
        <v>0.74091546976394695</v>
      </c>
      <c r="D116" s="1">
        <f t="shared" ca="1" si="21"/>
        <v>8.2072077761308186</v>
      </c>
      <c r="E116" s="1">
        <f t="shared" ca="1" si="14"/>
        <v>42.903603888065405</v>
      </c>
      <c r="F116" s="1">
        <f t="shared" ca="1" si="19"/>
        <v>0.91072740131116625</v>
      </c>
      <c r="G116" s="1">
        <f t="shared" ca="1" si="22"/>
        <v>-1.165703395643384</v>
      </c>
      <c r="H116" s="1">
        <f t="shared" ca="1" si="15"/>
        <v>38.217148302178302</v>
      </c>
      <c r="I116" s="1">
        <f t="shared" ca="1" si="20"/>
        <v>-0.39165097478867883</v>
      </c>
      <c r="J116" s="1">
        <f t="shared" ca="1" si="23"/>
        <v>1.356974463126944</v>
      </c>
      <c r="K116" s="1">
        <f t="shared" ca="1" si="16"/>
        <v>39.47848723156347</v>
      </c>
      <c r="L116" s="1">
        <f t="shared" si="17"/>
        <v>38.799999999999997</v>
      </c>
    </row>
    <row r="117" spans="2:12">
      <c r="B117" s="1">
        <v>95</v>
      </c>
      <c r="C117" s="1">
        <f t="shared" ca="1" si="18"/>
        <v>-0.96421947789086837</v>
      </c>
      <c r="D117" s="1">
        <f t="shared" ca="1" si="21"/>
        <v>7.2429882982399505</v>
      </c>
      <c r="E117" s="1">
        <f t="shared" ca="1" si="14"/>
        <v>42.621494149119975</v>
      </c>
      <c r="F117" s="1">
        <f t="shared" ca="1" si="19"/>
        <v>-0.82185012577599426</v>
      </c>
      <c r="G117" s="1">
        <f t="shared" ca="1" si="22"/>
        <v>-1.9875535214193782</v>
      </c>
      <c r="H117" s="1">
        <f t="shared" ca="1" si="15"/>
        <v>38.006223239290314</v>
      </c>
      <c r="I117" s="1">
        <f t="shared" ca="1" si="20"/>
        <v>-1.0519274066853201</v>
      </c>
      <c r="J117" s="1">
        <f t="shared" ca="1" si="23"/>
        <v>0.30504705644162389</v>
      </c>
      <c r="K117" s="1">
        <f t="shared" ca="1" si="16"/>
        <v>39.152523528220811</v>
      </c>
      <c r="L117" s="1">
        <f t="shared" si="17"/>
        <v>39</v>
      </c>
    </row>
    <row r="118" spans="2:12">
      <c r="B118" s="1">
        <v>96</v>
      </c>
      <c r="C118" s="1">
        <f t="shared" ca="1" si="18"/>
        <v>1.0420650472671461E-2</v>
      </c>
      <c r="D118" s="1">
        <f t="shared" ca="1" si="21"/>
        <v>7.2534089487126217</v>
      </c>
      <c r="E118" s="1">
        <f t="shared" ca="1" si="14"/>
        <v>42.826704474356312</v>
      </c>
      <c r="F118" s="1">
        <f t="shared" ca="1" si="19"/>
        <v>1.0548777243469807</v>
      </c>
      <c r="G118" s="1">
        <f t="shared" ca="1" si="22"/>
        <v>-0.93267579707239756</v>
      </c>
      <c r="H118" s="1">
        <f t="shared" ca="1" si="15"/>
        <v>38.733662101463807</v>
      </c>
      <c r="I118" s="1">
        <f t="shared" ca="1" si="20"/>
        <v>-3.0902108010997695</v>
      </c>
      <c r="J118" s="1">
        <f t="shared" ca="1" si="23"/>
        <v>-2.7851637446581456</v>
      </c>
      <c r="K118" s="1">
        <f t="shared" ca="1" si="16"/>
        <v>37.807418127670928</v>
      </c>
      <c r="L118" s="1">
        <f t="shared" si="17"/>
        <v>39.200000000000003</v>
      </c>
    </row>
    <row r="119" spans="2:12">
      <c r="B119" s="1">
        <v>97</v>
      </c>
      <c r="C119" s="1">
        <f t="shared" ca="1" si="18"/>
        <v>-0.53034813509100576</v>
      </c>
      <c r="D119" s="1">
        <f t="shared" ca="1" si="21"/>
        <v>6.7230608136216157</v>
      </c>
      <c r="E119" s="1">
        <f t="shared" ca="1" si="14"/>
        <v>42.761530406810813</v>
      </c>
      <c r="F119" s="1">
        <f t="shared" ca="1" si="19"/>
        <v>0.7583066919766458</v>
      </c>
      <c r="G119" s="1">
        <f t="shared" ca="1" si="22"/>
        <v>-0.17436910509575176</v>
      </c>
      <c r="H119" s="1">
        <f t="shared" ca="1" si="15"/>
        <v>39.312815447452131</v>
      </c>
      <c r="I119" s="1">
        <f t="shared" ca="1" si="20"/>
        <v>0.78756785179407796</v>
      </c>
      <c r="J119" s="1">
        <f t="shared" ca="1" si="23"/>
        <v>-1.9975958928640676</v>
      </c>
      <c r="K119" s="1">
        <f t="shared" ca="1" si="16"/>
        <v>38.401202053567971</v>
      </c>
      <c r="L119" s="1">
        <f t="shared" si="17"/>
        <v>39.400000000000006</v>
      </c>
    </row>
    <row r="120" spans="2:12">
      <c r="B120" s="1">
        <v>98</v>
      </c>
      <c r="C120" s="1">
        <f t="shared" ca="1" si="18"/>
        <v>0.46746374385021444</v>
      </c>
      <c r="D120" s="1">
        <f t="shared" ca="1" si="21"/>
        <v>7.1905245574718304</v>
      </c>
      <c r="E120" s="1">
        <f t="shared" ca="1" si="14"/>
        <v>43.195262278735918</v>
      </c>
      <c r="F120" s="1">
        <f t="shared" ca="1" si="19"/>
        <v>1.8550243657269783</v>
      </c>
      <c r="G120" s="1">
        <f t="shared" ca="1" si="22"/>
        <v>1.6806552606312266</v>
      </c>
      <c r="H120" s="1">
        <f t="shared" ca="1" si="15"/>
        <v>40.440327630315615</v>
      </c>
      <c r="I120" s="1">
        <f t="shared" ca="1" si="20"/>
        <v>-1.3352974896655285</v>
      </c>
      <c r="J120" s="1">
        <f t="shared" ca="1" si="23"/>
        <v>-3.3328933825295959</v>
      </c>
      <c r="K120" s="1">
        <f t="shared" ca="1" si="16"/>
        <v>37.933553308735206</v>
      </c>
      <c r="L120" s="1">
        <f t="shared" si="17"/>
        <v>39.6</v>
      </c>
    </row>
    <row r="121" spans="2:12">
      <c r="B121" s="1">
        <v>99</v>
      </c>
      <c r="C121" s="1">
        <f t="shared" ca="1" si="18"/>
        <v>-0.65614899599094079</v>
      </c>
      <c r="D121" s="1">
        <f t="shared" ca="1" si="21"/>
        <v>6.5343755614808892</v>
      </c>
      <c r="E121" s="1">
        <f t="shared" ca="1" si="14"/>
        <v>43.06718778074044</v>
      </c>
      <c r="F121" s="1">
        <f t="shared" ca="1" si="19"/>
        <v>-0.1701805545437452</v>
      </c>
      <c r="G121" s="1">
        <f t="shared" ca="1" si="22"/>
        <v>1.5104747060874815</v>
      </c>
      <c r="H121" s="1">
        <f t="shared" ca="1" si="15"/>
        <v>40.555237353043736</v>
      </c>
      <c r="I121" s="1">
        <f t="shared" ca="1" si="20"/>
        <v>0.86902377377783924</v>
      </c>
      <c r="J121" s="1">
        <f t="shared" ca="1" si="23"/>
        <v>-2.4638696087517564</v>
      </c>
      <c r="K121" s="1">
        <f t="shared" ca="1" si="16"/>
        <v>38.568065195624122</v>
      </c>
      <c r="L121" s="1">
        <f t="shared" si="17"/>
        <v>39.799999999999997</v>
      </c>
    </row>
    <row r="122" spans="2:12">
      <c r="B122" s="1">
        <v>100</v>
      </c>
      <c r="C122" s="1">
        <f t="shared" ca="1" si="18"/>
        <v>0.17243715764869463</v>
      </c>
      <c r="D122" s="1">
        <f t="shared" ca="1" si="21"/>
        <v>6.7068127191295837</v>
      </c>
      <c r="E122" s="1">
        <f t="shared" ca="1" si="14"/>
        <v>43.353406359564794</v>
      </c>
      <c r="F122" s="1">
        <f t="shared" ca="1" si="19"/>
        <v>-1.3645470699132174</v>
      </c>
      <c r="G122" s="1">
        <f t="shared" ca="1" si="22"/>
        <v>0.14592763617426407</v>
      </c>
      <c r="H122" s="1">
        <f t="shared" ca="1" si="15"/>
        <v>40.072963818087132</v>
      </c>
      <c r="I122" s="1">
        <f t="shared" ca="1" si="20"/>
        <v>0.90013744669788665</v>
      </c>
      <c r="J122" s="1">
        <f t="shared" ca="1" si="23"/>
        <v>-1.5637321620538698</v>
      </c>
      <c r="K122" s="1">
        <f t="shared" ca="1" si="16"/>
        <v>39.218133918973066</v>
      </c>
      <c r="L122" s="1">
        <f t="shared" si="17"/>
        <v>40</v>
      </c>
    </row>
    <row r="123" spans="2:12">
      <c r="B123" s="1">
        <v>101</v>
      </c>
      <c r="C123" s="1">
        <f t="shared" ca="1" si="18"/>
        <v>-0.52328662835095463</v>
      </c>
      <c r="D123" s="1">
        <f t="shared" ca="1" si="21"/>
        <v>6.1835260907786287</v>
      </c>
      <c r="E123" s="1">
        <f t="shared" ca="1" si="14"/>
        <v>43.291763045389317</v>
      </c>
      <c r="F123" s="1">
        <f t="shared" ca="1" si="19"/>
        <v>0.50575162170496946</v>
      </c>
      <c r="G123" s="1">
        <f t="shared" ca="1" si="22"/>
        <v>0.65167925787923353</v>
      </c>
      <c r="H123" s="1">
        <f t="shared" ca="1" si="15"/>
        <v>40.525839628939622</v>
      </c>
      <c r="I123" s="1">
        <f t="shared" ca="1" si="20"/>
        <v>0.48376254584516498</v>
      </c>
      <c r="J123" s="1">
        <f t="shared" ca="1" si="23"/>
        <v>-1.0799696162087047</v>
      </c>
      <c r="K123" s="1">
        <f t="shared" ca="1" si="16"/>
        <v>39.660015191895653</v>
      </c>
      <c r="L123" s="1">
        <f t="shared" si="17"/>
        <v>40.200000000000003</v>
      </c>
    </row>
    <row r="124" spans="2:12">
      <c r="B124" s="1">
        <v>102</v>
      </c>
      <c r="C124" s="1">
        <f t="shared" ca="1" si="18"/>
        <v>0.71576016498826267</v>
      </c>
      <c r="D124" s="1">
        <f t="shared" ca="1" si="21"/>
        <v>6.8992862557668913</v>
      </c>
      <c r="E124" s="1">
        <f t="shared" ca="1" si="14"/>
        <v>43.849643127883454</v>
      </c>
      <c r="F124" s="1">
        <f t="shared" ca="1" si="19"/>
        <v>-1.4499959555798685</v>
      </c>
      <c r="G124" s="1">
        <f t="shared" ca="1" si="22"/>
        <v>-0.79831669770063496</v>
      </c>
      <c r="H124" s="1">
        <f t="shared" ca="1" si="15"/>
        <v>40.000841651149685</v>
      </c>
      <c r="I124" s="1">
        <f t="shared" ca="1" si="20"/>
        <v>0.49251387860822249</v>
      </c>
      <c r="J124" s="1">
        <f t="shared" ca="1" si="23"/>
        <v>-0.5874557376004822</v>
      </c>
      <c r="K124" s="1">
        <f t="shared" ca="1" si="16"/>
        <v>40.106272131199766</v>
      </c>
      <c r="L124" s="1">
        <f t="shared" si="17"/>
        <v>40.400000000000006</v>
      </c>
    </row>
    <row r="125" spans="2:12">
      <c r="B125" s="1">
        <v>103</v>
      </c>
      <c r="C125" s="1">
        <f t="shared" ca="1" si="18"/>
        <v>-0.93067162036931861</v>
      </c>
      <c r="D125" s="1">
        <f t="shared" ca="1" si="21"/>
        <v>5.9686146353975724</v>
      </c>
      <c r="E125" s="1">
        <f t="shared" ca="1" si="14"/>
        <v>43.584307317698787</v>
      </c>
      <c r="F125" s="1">
        <f t="shared" ca="1" si="19"/>
        <v>0.5851255378002671</v>
      </c>
      <c r="G125" s="1">
        <f t="shared" ca="1" si="22"/>
        <v>-0.21319115990036785</v>
      </c>
      <c r="H125" s="1">
        <f t="shared" ca="1" si="15"/>
        <v>40.493404420049821</v>
      </c>
      <c r="I125" s="1">
        <f t="shared" ca="1" si="20"/>
        <v>-1.2820930984587855</v>
      </c>
      <c r="J125" s="1">
        <f t="shared" ca="1" si="23"/>
        <v>-1.8695488360592676</v>
      </c>
      <c r="K125" s="1">
        <f t="shared" ca="1" si="16"/>
        <v>39.665225581970368</v>
      </c>
      <c r="L125" s="1">
        <f t="shared" si="17"/>
        <v>40.6</v>
      </c>
    </row>
    <row r="126" spans="2:12">
      <c r="B126" s="1">
        <v>104</v>
      </c>
      <c r="C126" s="1">
        <f t="shared" ca="1" si="18"/>
        <v>-7.7773715792717801E-2</v>
      </c>
      <c r="D126" s="1">
        <f t="shared" ca="1" si="21"/>
        <v>5.8908409196048543</v>
      </c>
      <c r="E126" s="1">
        <f t="shared" ca="1" si="14"/>
        <v>43.745420459802425</v>
      </c>
      <c r="F126" s="1">
        <f t="shared" ca="1" si="19"/>
        <v>0.68127906151560902</v>
      </c>
      <c r="G126" s="1">
        <f t="shared" ca="1" si="22"/>
        <v>0.46808790161524116</v>
      </c>
      <c r="H126" s="1">
        <f t="shared" ca="1" si="15"/>
        <v>41.034043950807614</v>
      </c>
      <c r="I126" s="1">
        <f t="shared" ca="1" si="20"/>
        <v>0.89912242863328662</v>
      </c>
      <c r="J126" s="1">
        <f t="shared" ca="1" si="23"/>
        <v>-0.97042640742598096</v>
      </c>
      <c r="K126" s="1">
        <f t="shared" ca="1" si="16"/>
        <v>40.314786796287009</v>
      </c>
      <c r="L126" s="1">
        <f t="shared" si="17"/>
        <v>40.799999999999997</v>
      </c>
    </row>
    <row r="127" spans="2:12">
      <c r="B127" s="1">
        <v>105</v>
      </c>
      <c r="C127" s="1">
        <f t="shared" ca="1" si="18"/>
        <v>0.70261965976053209</v>
      </c>
      <c r="D127" s="1">
        <f t="shared" ca="1" si="21"/>
        <v>6.5934605793653862</v>
      </c>
      <c r="E127" s="1">
        <f t="shared" ca="1" si="14"/>
        <v>44.296730289682692</v>
      </c>
      <c r="F127" s="1">
        <f t="shared" ca="1" si="19"/>
        <v>1.2660974139193304</v>
      </c>
      <c r="G127" s="1">
        <f t="shared" ca="1" si="22"/>
        <v>1.7341853155345714</v>
      </c>
      <c r="H127" s="1">
        <f t="shared" ca="1" si="15"/>
        <v>41.867092657767287</v>
      </c>
      <c r="I127" s="1">
        <f t="shared" ca="1" si="20"/>
        <v>0.46414135436504639</v>
      </c>
      <c r="J127" s="1">
        <f t="shared" ca="1" si="23"/>
        <v>-0.50628505306093463</v>
      </c>
      <c r="K127" s="1">
        <f t="shared" ca="1" si="16"/>
        <v>40.746857473469532</v>
      </c>
      <c r="L127" s="1">
        <f t="shared" si="17"/>
        <v>41</v>
      </c>
    </row>
    <row r="128" spans="2:12">
      <c r="B128" s="1">
        <v>106</v>
      </c>
      <c r="C128" s="1">
        <f t="shared" ca="1" si="18"/>
        <v>-1.8537333420463769</v>
      </c>
      <c r="D128" s="1">
        <f t="shared" ca="1" si="21"/>
        <v>4.7397272373190091</v>
      </c>
      <c r="E128" s="1">
        <f t="shared" ca="1" si="14"/>
        <v>43.569863618659511</v>
      </c>
      <c r="F128" s="1">
        <f t="shared" ca="1" si="19"/>
        <v>-0.4867776743034069</v>
      </c>
      <c r="G128" s="1">
        <f t="shared" ca="1" si="22"/>
        <v>1.2474076412311645</v>
      </c>
      <c r="H128" s="1">
        <f t="shared" ca="1" si="15"/>
        <v>41.823703820615584</v>
      </c>
      <c r="I128" s="1">
        <f t="shared" ca="1" si="20"/>
        <v>-0.53382009819327014</v>
      </c>
      <c r="J128" s="1">
        <f t="shared" ca="1" si="23"/>
        <v>-1.0401051512542048</v>
      </c>
      <c r="K128" s="1">
        <f t="shared" ca="1" si="16"/>
        <v>40.679947424372898</v>
      </c>
      <c r="L128" s="1">
        <f t="shared" si="17"/>
        <v>41.2</v>
      </c>
    </row>
    <row r="129" spans="2:12">
      <c r="B129" s="1">
        <v>107</v>
      </c>
      <c r="C129" s="1">
        <f t="shared" ca="1" si="18"/>
        <v>-0.91525171202427646</v>
      </c>
      <c r="D129" s="1">
        <f t="shared" ca="1" si="21"/>
        <v>3.8244755252947327</v>
      </c>
      <c r="E129" s="1">
        <f t="shared" ca="1" si="14"/>
        <v>43.312237762647371</v>
      </c>
      <c r="F129" s="1">
        <f t="shared" ca="1" si="19"/>
        <v>0.45172133352424465</v>
      </c>
      <c r="G129" s="1">
        <f t="shared" ca="1" si="22"/>
        <v>1.6991289747554092</v>
      </c>
      <c r="H129" s="1">
        <f t="shared" ca="1" si="15"/>
        <v>42.249564487377711</v>
      </c>
      <c r="I129" s="1">
        <f t="shared" ca="1" si="20"/>
        <v>-0.42085637231899953</v>
      </c>
      <c r="J129" s="1">
        <f t="shared" ca="1" si="23"/>
        <v>-1.4609615235732043</v>
      </c>
      <c r="K129" s="1">
        <f t="shared" ca="1" si="16"/>
        <v>40.669519238213404</v>
      </c>
      <c r="L129" s="1">
        <f t="shared" si="17"/>
        <v>41.400000000000006</v>
      </c>
    </row>
    <row r="130" spans="2:12">
      <c r="B130" s="1">
        <v>108</v>
      </c>
      <c r="C130" s="1">
        <f t="shared" ca="1" si="18"/>
        <v>0.1269531706719996</v>
      </c>
      <c r="D130" s="1">
        <f t="shared" ca="1" si="21"/>
        <v>3.9514286959667322</v>
      </c>
      <c r="E130" s="1">
        <f t="shared" ca="1" si="14"/>
        <v>43.575714347983364</v>
      </c>
      <c r="F130" s="1">
        <f t="shared" ca="1" si="19"/>
        <v>0.42402917472948054</v>
      </c>
      <c r="G130" s="1">
        <f t="shared" ca="1" si="22"/>
        <v>2.1231581494848899</v>
      </c>
      <c r="H130" s="1">
        <f t="shared" ca="1" si="15"/>
        <v>42.661579074742448</v>
      </c>
      <c r="I130" s="1">
        <f t="shared" ca="1" si="20"/>
        <v>0.98989009419098339</v>
      </c>
      <c r="J130" s="1">
        <f t="shared" ca="1" si="23"/>
        <v>-0.47107142938222091</v>
      </c>
      <c r="K130" s="1">
        <f t="shared" ca="1" si="16"/>
        <v>41.364464285308891</v>
      </c>
      <c r="L130" s="1">
        <f t="shared" si="17"/>
        <v>41.6</v>
      </c>
    </row>
    <row r="131" spans="2:12">
      <c r="B131" s="1">
        <v>109</v>
      </c>
      <c r="C131" s="1">
        <f t="shared" ca="1" si="18"/>
        <v>-0.82039568098684912</v>
      </c>
      <c r="D131" s="1">
        <f t="shared" ca="1" si="21"/>
        <v>3.1310330149798831</v>
      </c>
      <c r="E131" s="1">
        <f t="shared" ca="1" si="14"/>
        <v>43.365516507489936</v>
      </c>
      <c r="F131" s="1">
        <f t="shared" ca="1" si="19"/>
        <v>-0.54939253054033776</v>
      </c>
      <c r="G131" s="1">
        <f t="shared" ca="1" si="22"/>
        <v>1.5737656189445521</v>
      </c>
      <c r="H131" s="1">
        <f t="shared" ca="1" si="15"/>
        <v>42.586882809472272</v>
      </c>
      <c r="I131" s="1">
        <f t="shared" ca="1" si="20"/>
        <v>-0.21854698525599739</v>
      </c>
      <c r="J131" s="1">
        <f t="shared" ca="1" si="23"/>
        <v>-0.68961841463821827</v>
      </c>
      <c r="K131" s="1">
        <f t="shared" ca="1" si="16"/>
        <v>41.455190792680888</v>
      </c>
      <c r="L131" s="1">
        <f t="shared" si="17"/>
        <v>41.8</v>
      </c>
    </row>
    <row r="132" spans="2:12">
      <c r="B132" s="1">
        <v>110</v>
      </c>
      <c r="C132" s="1">
        <f t="shared" ca="1" si="18"/>
        <v>-0.69637453350343048</v>
      </c>
      <c r="D132" s="1">
        <f t="shared" ca="1" si="21"/>
        <v>2.4346584814764527</v>
      </c>
      <c r="E132" s="1">
        <f t="shared" ca="1" si="14"/>
        <v>43.217329240738223</v>
      </c>
      <c r="F132" s="1">
        <f t="shared" ca="1" si="19"/>
        <v>-0.23559185033054025</v>
      </c>
      <c r="G132" s="1">
        <f t="shared" ca="1" si="22"/>
        <v>1.3381737686140118</v>
      </c>
      <c r="H132" s="1">
        <f t="shared" ca="1" si="15"/>
        <v>42.669086884307006</v>
      </c>
      <c r="I132" s="1">
        <f t="shared" ca="1" si="20"/>
        <v>-4.1435260133071633E-3</v>
      </c>
      <c r="J132" s="1">
        <f t="shared" ca="1" si="23"/>
        <v>-0.69376194065152541</v>
      </c>
      <c r="K132" s="1">
        <f t="shared" ca="1" si="16"/>
        <v>41.653119029674237</v>
      </c>
      <c r="L132" s="1">
        <f t="shared" si="17"/>
        <v>42</v>
      </c>
    </row>
    <row r="133" spans="2:12">
      <c r="B133" s="1">
        <v>111</v>
      </c>
      <c r="C133" s="1">
        <f t="shared" ca="1" si="18"/>
        <v>0.69389896112907012</v>
      </c>
      <c r="D133" s="1">
        <f t="shared" ca="1" si="21"/>
        <v>3.1285574426055227</v>
      </c>
      <c r="E133" s="1">
        <f t="shared" ca="1" si="14"/>
        <v>43.764278721302766</v>
      </c>
      <c r="F133" s="1">
        <f t="shared" ca="1" si="19"/>
        <v>0.20905877830278302</v>
      </c>
      <c r="G133" s="1">
        <f t="shared" ca="1" si="22"/>
        <v>1.5472325469167949</v>
      </c>
      <c r="H133" s="1">
        <f t="shared" ca="1" si="15"/>
        <v>42.973616273458397</v>
      </c>
      <c r="I133" s="1">
        <f t="shared" ca="1" si="20"/>
        <v>-1.3317046236298269</v>
      </c>
      <c r="J133" s="1">
        <f t="shared" ca="1" si="23"/>
        <v>-2.0254665642813521</v>
      </c>
      <c r="K133" s="1">
        <f t="shared" ca="1" si="16"/>
        <v>41.18726671785933</v>
      </c>
      <c r="L133" s="1">
        <f t="shared" si="17"/>
        <v>42.2</v>
      </c>
    </row>
    <row r="134" spans="2:12">
      <c r="B134" s="1">
        <v>112</v>
      </c>
      <c r="C134" s="1">
        <f t="shared" ca="1" si="18"/>
        <v>-0.33645398842063995</v>
      </c>
      <c r="D134" s="1">
        <f t="shared" ca="1" si="21"/>
        <v>2.7921034541848826</v>
      </c>
      <c r="E134" s="1">
        <f t="shared" ca="1" si="14"/>
        <v>43.796051727092447</v>
      </c>
      <c r="F134" s="1">
        <f t="shared" ca="1" si="19"/>
        <v>-0.91447500608760113</v>
      </c>
      <c r="G134" s="1">
        <f t="shared" ca="1" si="22"/>
        <v>0.63275754082919378</v>
      </c>
      <c r="H134" s="1">
        <f t="shared" ca="1" si="15"/>
        <v>42.7163787704146</v>
      </c>
      <c r="I134" s="1">
        <f t="shared" ca="1" si="20"/>
        <v>1.5389876356818624</v>
      </c>
      <c r="J134" s="1">
        <f t="shared" ca="1" si="23"/>
        <v>-0.48647892859948971</v>
      </c>
      <c r="K134" s="1">
        <f t="shared" ca="1" si="16"/>
        <v>42.156760535700258</v>
      </c>
      <c r="L134" s="1">
        <f t="shared" si="17"/>
        <v>42.400000000000006</v>
      </c>
    </row>
    <row r="135" spans="2:12">
      <c r="B135" s="1">
        <v>113</v>
      </c>
      <c r="C135" s="1">
        <f t="shared" ca="1" si="18"/>
        <v>-0.91289782922893192</v>
      </c>
      <c r="D135" s="1">
        <f t="shared" ca="1" si="21"/>
        <v>1.8792056249559508</v>
      </c>
      <c r="E135" s="1">
        <f t="shared" ca="1" si="14"/>
        <v>43.53960281247798</v>
      </c>
      <c r="F135" s="1">
        <f t="shared" ca="1" si="19"/>
        <v>-2.63902299626722</v>
      </c>
      <c r="G135" s="1">
        <f t="shared" ca="1" si="22"/>
        <v>-2.0062654554380264</v>
      </c>
      <c r="H135" s="1">
        <f t="shared" ca="1" si="15"/>
        <v>41.596867272280988</v>
      </c>
      <c r="I135" s="1">
        <f t="shared" ca="1" si="20"/>
        <v>0.85687855863983375</v>
      </c>
      <c r="J135" s="1">
        <f t="shared" ca="1" si="23"/>
        <v>0.37039963004034404</v>
      </c>
      <c r="K135" s="1">
        <f t="shared" ca="1" si="16"/>
        <v>42.785199815020171</v>
      </c>
      <c r="L135" s="1">
        <f t="shared" si="17"/>
        <v>42.6</v>
      </c>
    </row>
    <row r="136" spans="2:12">
      <c r="B136" s="1">
        <v>114</v>
      </c>
      <c r="C136" s="1">
        <f t="shared" ca="1" si="18"/>
        <v>-0.15321206593186457</v>
      </c>
      <c r="D136" s="1">
        <f t="shared" ca="1" si="21"/>
        <v>1.7259935590240862</v>
      </c>
      <c r="E136" s="1">
        <f t="shared" ca="1" si="14"/>
        <v>43.662996779512042</v>
      </c>
      <c r="F136" s="1">
        <f t="shared" ca="1" si="19"/>
        <v>0.45646330922928702</v>
      </c>
      <c r="G136" s="1">
        <f t="shared" ca="1" si="22"/>
        <v>-1.5498021462087395</v>
      </c>
      <c r="H136" s="1">
        <f t="shared" ca="1" si="15"/>
        <v>42.02509892689563</v>
      </c>
      <c r="I136" s="1">
        <f t="shared" ca="1" si="20"/>
        <v>1.684616053374181</v>
      </c>
      <c r="J136" s="1">
        <f t="shared" ca="1" si="23"/>
        <v>2.055015683414525</v>
      </c>
      <c r="K136" s="1">
        <f t="shared" ca="1" si="16"/>
        <v>43.827507841707259</v>
      </c>
      <c r="L136" s="1">
        <f t="shared" si="17"/>
        <v>42.8</v>
      </c>
    </row>
    <row r="137" spans="2:12">
      <c r="B137" s="1">
        <v>115</v>
      </c>
      <c r="C137" s="1">
        <f t="shared" ca="1" si="18"/>
        <v>0.72084470288467717</v>
      </c>
      <c r="D137" s="1">
        <f t="shared" ca="1" si="21"/>
        <v>2.4468382619087636</v>
      </c>
      <c r="E137" s="1">
        <f t="shared" ca="1" si="14"/>
        <v>44.223419130954383</v>
      </c>
      <c r="F137" s="1">
        <f t="shared" ca="1" si="19"/>
        <v>-1.2874551472673244</v>
      </c>
      <c r="G137" s="1">
        <f t="shared" ca="1" si="22"/>
        <v>-2.837257293476064</v>
      </c>
      <c r="H137" s="1">
        <f t="shared" ca="1" si="15"/>
        <v>41.581371353261972</v>
      </c>
      <c r="I137" s="1">
        <f t="shared" ca="1" si="20"/>
        <v>-1.0651986553493824</v>
      </c>
      <c r="J137" s="1">
        <f t="shared" ca="1" si="23"/>
        <v>0.9898170280651426</v>
      </c>
      <c r="K137" s="1">
        <f t="shared" ca="1" si="16"/>
        <v>43.494908514032574</v>
      </c>
      <c r="L137" s="1">
        <f t="shared" si="17"/>
        <v>43</v>
      </c>
    </row>
    <row r="138" spans="2:12">
      <c r="B138" s="1">
        <v>116</v>
      </c>
      <c r="C138" s="1">
        <f t="shared" ca="1" si="18"/>
        <v>1.0639439459363436</v>
      </c>
      <c r="D138" s="1">
        <f t="shared" ca="1" si="21"/>
        <v>3.5107822078451072</v>
      </c>
      <c r="E138" s="1">
        <f t="shared" ca="1" si="14"/>
        <v>44.955391103922558</v>
      </c>
      <c r="F138" s="1">
        <f t="shared" ca="1" si="19"/>
        <v>6.9486774706995269E-2</v>
      </c>
      <c r="G138" s="1">
        <f t="shared" ca="1" si="22"/>
        <v>-2.7677705187690687</v>
      </c>
      <c r="H138" s="1">
        <f t="shared" ca="1" si="15"/>
        <v>41.816114740615468</v>
      </c>
      <c r="I138" s="1">
        <f t="shared" ca="1" si="20"/>
        <v>0.95393865537703504</v>
      </c>
      <c r="J138" s="1">
        <f t="shared" ca="1" si="23"/>
        <v>1.9437556834421776</v>
      </c>
      <c r="K138" s="1">
        <f t="shared" ca="1" si="16"/>
        <v>44.171877841721091</v>
      </c>
      <c r="L138" s="1">
        <f t="shared" si="17"/>
        <v>43.2</v>
      </c>
    </row>
    <row r="139" spans="2:12">
      <c r="B139" s="1">
        <v>117</v>
      </c>
      <c r="C139" s="1">
        <f t="shared" ca="1" si="18"/>
        <v>-0.81262783897556634</v>
      </c>
      <c r="D139" s="1">
        <f t="shared" ca="1" si="21"/>
        <v>2.6981543688695409</v>
      </c>
      <c r="E139" s="1">
        <f t="shared" ca="1" si="14"/>
        <v>44.749077184434775</v>
      </c>
      <c r="F139" s="1">
        <f t="shared" ca="1" si="19"/>
        <v>0.4546057075242072</v>
      </c>
      <c r="G139" s="1">
        <f t="shared" ca="1" si="22"/>
        <v>-2.3131648112448615</v>
      </c>
      <c r="H139" s="1">
        <f t="shared" ca="1" si="15"/>
        <v>42.243417594377576</v>
      </c>
      <c r="I139" s="1">
        <f t="shared" ca="1" si="20"/>
        <v>0.44153778277840011</v>
      </c>
      <c r="J139" s="1">
        <f t="shared" ca="1" si="23"/>
        <v>2.3852934662205776</v>
      </c>
      <c r="K139" s="1">
        <f t="shared" ca="1" si="16"/>
        <v>44.592646733110293</v>
      </c>
      <c r="L139" s="1">
        <f t="shared" si="17"/>
        <v>43.400000000000006</v>
      </c>
    </row>
    <row r="140" spans="2:12">
      <c r="B140" s="1">
        <v>118</v>
      </c>
      <c r="C140" s="1">
        <f t="shared" ca="1" si="18"/>
        <v>-0.85388322993870358</v>
      </c>
      <c r="D140" s="1">
        <f t="shared" ca="1" si="21"/>
        <v>1.8442711389308373</v>
      </c>
      <c r="E140" s="1">
        <f t="shared" ca="1" si="14"/>
        <v>44.522135569465419</v>
      </c>
      <c r="F140" s="1">
        <f t="shared" ca="1" si="19"/>
        <v>0.29016348385501262</v>
      </c>
      <c r="G140" s="1">
        <f t="shared" ca="1" si="22"/>
        <v>-2.0230013273898488</v>
      </c>
      <c r="H140" s="1">
        <f t="shared" ca="1" si="15"/>
        <v>42.588499336305077</v>
      </c>
      <c r="I140" s="1">
        <f t="shared" ca="1" si="20"/>
        <v>0.49908039911769631</v>
      </c>
      <c r="J140" s="1">
        <f t="shared" ca="1" si="23"/>
        <v>2.884373865338274</v>
      </c>
      <c r="K140" s="1">
        <f t="shared" ca="1" si="16"/>
        <v>45.042186932669139</v>
      </c>
      <c r="L140" s="1">
        <f t="shared" si="17"/>
        <v>43.6</v>
      </c>
    </row>
    <row r="141" spans="2:12">
      <c r="B141" s="1">
        <v>119</v>
      </c>
      <c r="C141" s="1">
        <f t="shared" ca="1" si="18"/>
        <v>1.4851158016306114</v>
      </c>
      <c r="D141" s="1">
        <f t="shared" ca="1" si="21"/>
        <v>3.3293869405614487</v>
      </c>
      <c r="E141" s="1">
        <f t="shared" ca="1" si="14"/>
        <v>45.464693470280721</v>
      </c>
      <c r="F141" s="1">
        <f t="shared" ca="1" si="19"/>
        <v>0.31405860445011718</v>
      </c>
      <c r="G141" s="1">
        <f t="shared" ca="1" si="22"/>
        <v>-1.7089427229397316</v>
      </c>
      <c r="H141" s="1">
        <f t="shared" ca="1" si="15"/>
        <v>42.945528638530135</v>
      </c>
      <c r="I141" s="1">
        <f t="shared" ca="1" si="20"/>
        <v>0.2797987709542028</v>
      </c>
      <c r="J141" s="1">
        <f t="shared" ca="1" si="23"/>
        <v>3.1641726362924767</v>
      </c>
      <c r="K141" s="1">
        <f t="shared" ca="1" si="16"/>
        <v>45.382086318146236</v>
      </c>
      <c r="L141" s="1">
        <f t="shared" si="17"/>
        <v>43.8</v>
      </c>
    </row>
    <row r="142" spans="2:12">
      <c r="B142" s="1">
        <v>120</v>
      </c>
      <c r="C142" s="1">
        <f t="shared" ca="1" si="18"/>
        <v>-0.28848672464621222</v>
      </c>
      <c r="D142" s="1">
        <f t="shared" ca="1" si="21"/>
        <v>3.0409002159152365</v>
      </c>
      <c r="E142" s="1">
        <f t="shared" ca="1" si="14"/>
        <v>45.520450107957615</v>
      </c>
      <c r="F142" s="1">
        <f t="shared" ca="1" si="19"/>
        <v>-3.4827184062608992E-2</v>
      </c>
      <c r="G142" s="1">
        <f t="shared" ca="1" si="22"/>
        <v>-1.7437699070023407</v>
      </c>
      <c r="H142" s="1">
        <f t="shared" ca="1" si="15"/>
        <v>43.128115046498827</v>
      </c>
      <c r="I142" s="1">
        <f t="shared" ca="1" si="20"/>
        <v>-1.9501746241793068</v>
      </c>
      <c r="J142" s="1">
        <f t="shared" ca="1" si="23"/>
        <v>1.2139980121131699</v>
      </c>
      <c r="K142" s="1">
        <f t="shared" ca="1" si="16"/>
        <v>44.606999006056583</v>
      </c>
      <c r="L142" s="1">
        <f t="shared" si="17"/>
        <v>44</v>
      </c>
    </row>
    <row r="143" spans="2:12">
      <c r="B143" s="1">
        <v>121</v>
      </c>
      <c r="C143" s="1">
        <f t="shared" ca="1" si="18"/>
        <v>1.205560457312179</v>
      </c>
      <c r="D143" s="1">
        <f t="shared" ca="1" si="21"/>
        <v>4.2464606732274159</v>
      </c>
      <c r="E143" s="1">
        <f t="shared" ca="1" si="14"/>
        <v>46.323230336613712</v>
      </c>
      <c r="F143" s="1">
        <f t="shared" ca="1" si="19"/>
        <v>-0.57351226918727349</v>
      </c>
      <c r="G143" s="1">
        <f t="shared" ca="1" si="22"/>
        <v>-2.3172821761896141</v>
      </c>
      <c r="H143" s="1">
        <f t="shared" ca="1" si="15"/>
        <v>43.041358911905199</v>
      </c>
      <c r="I143" s="1">
        <f t="shared" ca="1" si="20"/>
        <v>-0.79035843883036738</v>
      </c>
      <c r="J143" s="1">
        <f t="shared" ca="1" si="23"/>
        <v>0.42363957328280255</v>
      </c>
      <c r="K143" s="1">
        <f t="shared" ca="1" si="16"/>
        <v>44.411819786641402</v>
      </c>
      <c r="L143" s="1">
        <f t="shared" si="17"/>
        <v>44.2</v>
      </c>
    </row>
    <row r="144" spans="2:12">
      <c r="B144" s="1">
        <v>122</v>
      </c>
      <c r="C144" s="1">
        <f t="shared" ca="1" si="18"/>
        <v>0.28827046247238386</v>
      </c>
      <c r="D144" s="1">
        <f t="shared" ca="1" si="21"/>
        <v>4.5347311356997997</v>
      </c>
      <c r="E144" s="1">
        <f t="shared" ca="1" si="14"/>
        <v>46.667365567849906</v>
      </c>
      <c r="F144" s="1">
        <f t="shared" ca="1" si="19"/>
        <v>-0.6029211746674269</v>
      </c>
      <c r="G144" s="1">
        <f t="shared" ca="1" si="22"/>
        <v>-2.9202033508570411</v>
      </c>
      <c r="H144" s="1">
        <f t="shared" ca="1" si="15"/>
        <v>42.939898324571487</v>
      </c>
      <c r="I144" s="1">
        <f t="shared" ca="1" si="20"/>
        <v>0.52014643897900315</v>
      </c>
      <c r="J144" s="1">
        <f t="shared" ca="1" si="23"/>
        <v>0.9437860122618057</v>
      </c>
      <c r="K144" s="1">
        <f t="shared" ca="1" si="16"/>
        <v>44.871893006130911</v>
      </c>
      <c r="L144" s="1">
        <f t="shared" si="17"/>
        <v>44.400000000000006</v>
      </c>
    </row>
    <row r="145" spans="2:12">
      <c r="B145" s="1">
        <v>123</v>
      </c>
      <c r="C145" s="1">
        <f t="shared" ca="1" si="18"/>
        <v>0.48670245360750941</v>
      </c>
      <c r="D145" s="1">
        <f t="shared" ca="1" si="21"/>
        <v>5.0214335893073088</v>
      </c>
      <c r="E145" s="1">
        <f t="shared" ca="1" si="14"/>
        <v>47.110716794653655</v>
      </c>
      <c r="F145" s="1">
        <f t="shared" ca="1" si="19"/>
        <v>-1.1015664017976241</v>
      </c>
      <c r="G145" s="1">
        <f t="shared" ca="1" si="22"/>
        <v>-4.0217697526546647</v>
      </c>
      <c r="H145" s="1">
        <f t="shared" ca="1" si="15"/>
        <v>42.58911512367267</v>
      </c>
      <c r="I145" s="1">
        <f t="shared" ca="1" si="20"/>
        <v>2.3605137209504639</v>
      </c>
      <c r="J145" s="1">
        <f t="shared" ca="1" si="23"/>
        <v>3.3042997332122694</v>
      </c>
      <c r="K145" s="1">
        <f t="shared" ca="1" si="16"/>
        <v>46.252149866606139</v>
      </c>
      <c r="L145" s="1">
        <f t="shared" si="17"/>
        <v>44.6</v>
      </c>
    </row>
    <row r="146" spans="2:12">
      <c r="B146" s="1">
        <v>124</v>
      </c>
      <c r="C146" s="1">
        <f t="shared" ca="1" si="18"/>
        <v>-0.22161979647931185</v>
      </c>
      <c r="D146" s="1">
        <f t="shared" ca="1" si="21"/>
        <v>4.7998137928279974</v>
      </c>
      <c r="E146" s="1">
        <f t="shared" ca="1" si="14"/>
        <v>47.199906896413992</v>
      </c>
      <c r="F146" s="1">
        <f t="shared" ca="1" si="19"/>
        <v>0.51274273216074528</v>
      </c>
      <c r="G146" s="1">
        <f t="shared" ca="1" si="22"/>
        <v>-3.5090270204939196</v>
      </c>
      <c r="H146" s="1">
        <f t="shared" ca="1" si="15"/>
        <v>43.045486489753038</v>
      </c>
      <c r="I146" s="1">
        <f t="shared" ca="1" si="20"/>
        <v>0.63150452994261685</v>
      </c>
      <c r="J146" s="1">
        <f t="shared" ca="1" si="23"/>
        <v>3.9358042631548864</v>
      </c>
      <c r="K146" s="1">
        <f t="shared" ca="1" si="16"/>
        <v>46.767902131577443</v>
      </c>
      <c r="L146" s="1">
        <f t="shared" si="17"/>
        <v>44.8</v>
      </c>
    </row>
    <row r="147" spans="2:12">
      <c r="B147" s="1">
        <v>125</v>
      </c>
      <c r="C147" s="1">
        <f t="shared" ca="1" si="18"/>
        <v>0.45763929315677959</v>
      </c>
      <c r="D147" s="1">
        <f t="shared" ca="1" si="21"/>
        <v>5.2574530859847766</v>
      </c>
      <c r="E147" s="1">
        <f t="shared" ca="1" si="14"/>
        <v>47.628726542992389</v>
      </c>
      <c r="F147" s="1">
        <f t="shared" ca="1" si="19"/>
        <v>-0.67826167345646093</v>
      </c>
      <c r="G147" s="1">
        <f t="shared" ca="1" si="22"/>
        <v>-4.1872886939503804</v>
      </c>
      <c r="H147" s="1">
        <f t="shared" ca="1" si="15"/>
        <v>42.906355653024811</v>
      </c>
      <c r="I147" s="1">
        <f t="shared" ca="1" si="20"/>
        <v>-1.5465402926126186</v>
      </c>
      <c r="J147" s="1">
        <f t="shared" ca="1" si="23"/>
        <v>2.3892639705422676</v>
      </c>
      <c r="K147" s="1">
        <f t="shared" ca="1" si="16"/>
        <v>46.194631985271137</v>
      </c>
      <c r="L147" s="1">
        <f t="shared" si="17"/>
        <v>45</v>
      </c>
    </row>
    <row r="148" spans="2:12">
      <c r="B148" s="1">
        <v>126</v>
      </c>
      <c r="C148" s="1">
        <f t="shared" ca="1" si="18"/>
        <v>0.61908916903641231</v>
      </c>
      <c r="D148" s="1">
        <f t="shared" ca="1" si="21"/>
        <v>5.8765422550211888</v>
      </c>
      <c r="E148" s="1">
        <f t="shared" ca="1" si="14"/>
        <v>48.138271127510599</v>
      </c>
      <c r="F148" s="1">
        <f t="shared" ca="1" si="19"/>
        <v>0.67041935265714259</v>
      </c>
      <c r="G148" s="1">
        <f t="shared" ca="1" si="22"/>
        <v>-3.5168693412932379</v>
      </c>
      <c r="H148" s="1">
        <f t="shared" ca="1" si="15"/>
        <v>43.441565329353381</v>
      </c>
      <c r="I148" s="1">
        <f t="shared" ca="1" si="20"/>
        <v>-0.22279972827597047</v>
      </c>
      <c r="J148" s="1">
        <f t="shared" ca="1" si="23"/>
        <v>2.1664642422662972</v>
      </c>
      <c r="K148" s="1">
        <f t="shared" ca="1" si="16"/>
        <v>46.283232121133153</v>
      </c>
      <c r="L148" s="1">
        <f t="shared" si="17"/>
        <v>45.2</v>
      </c>
    </row>
    <row r="149" spans="2:12">
      <c r="B149" s="1">
        <v>127</v>
      </c>
      <c r="C149" s="1">
        <f t="shared" ca="1" si="18"/>
        <v>-0.92865950688908827</v>
      </c>
      <c r="D149" s="1">
        <f t="shared" ca="1" si="21"/>
        <v>4.9478827481321002</v>
      </c>
      <c r="E149" s="1">
        <f t="shared" ca="1" si="14"/>
        <v>47.873941374066057</v>
      </c>
      <c r="F149" s="1">
        <f t="shared" ca="1" si="19"/>
        <v>2.0610735042177097</v>
      </c>
      <c r="G149" s="1">
        <f t="shared" ca="1" si="22"/>
        <v>-1.4557958370755282</v>
      </c>
      <c r="H149" s="1">
        <f t="shared" ca="1" si="15"/>
        <v>44.672102081462242</v>
      </c>
      <c r="I149" s="1">
        <f t="shared" ca="1" si="20"/>
        <v>0.29629207225745435</v>
      </c>
      <c r="J149" s="1">
        <f t="shared" ca="1" si="23"/>
        <v>2.4627563145237517</v>
      </c>
      <c r="K149" s="1">
        <f t="shared" ca="1" si="16"/>
        <v>46.631378157261878</v>
      </c>
      <c r="L149" s="1">
        <f t="shared" si="17"/>
        <v>45.400000000000006</v>
      </c>
    </row>
    <row r="150" spans="2:12">
      <c r="B150" s="1">
        <v>128</v>
      </c>
      <c r="C150" s="1">
        <f t="shared" ca="1" si="18"/>
        <v>-0.2935836045301719</v>
      </c>
      <c r="D150" s="1">
        <f t="shared" ca="1" si="21"/>
        <v>4.6542991436019285</v>
      </c>
      <c r="E150" s="1">
        <f t="shared" ca="1" si="14"/>
        <v>47.927149571800967</v>
      </c>
      <c r="F150" s="1">
        <f t="shared" ca="1" si="19"/>
        <v>-0.13395175418457847</v>
      </c>
      <c r="G150" s="1">
        <f t="shared" ca="1" si="22"/>
        <v>-1.5897475912601067</v>
      </c>
      <c r="H150" s="1">
        <f t="shared" ca="1" si="15"/>
        <v>44.805126204369948</v>
      </c>
      <c r="I150" s="1">
        <f t="shared" ca="1" si="20"/>
        <v>-0.47288832741587389</v>
      </c>
      <c r="J150" s="1">
        <f t="shared" ca="1" si="23"/>
        <v>1.9898679871078777</v>
      </c>
      <c r="K150" s="1">
        <f t="shared" ca="1" si="16"/>
        <v>46.594933993553937</v>
      </c>
      <c r="L150" s="1">
        <f t="shared" si="17"/>
        <v>45.6</v>
      </c>
    </row>
    <row r="151" spans="2:12">
      <c r="B151" s="1">
        <v>129</v>
      </c>
      <c r="C151" s="1">
        <f t="shared" ca="1" si="18"/>
        <v>-1.9129656034981615</v>
      </c>
      <c r="D151" s="1">
        <f t="shared" ca="1" si="21"/>
        <v>2.7413335401037671</v>
      </c>
      <c r="E151" s="1">
        <f t="shared" ref="E151:E214" ca="1" si="24">$B$14+$B$15*$B151+$B$17*$B$16*D151</f>
        <v>47.170666770051881</v>
      </c>
      <c r="F151" s="1">
        <f t="shared" ca="1" si="19"/>
        <v>1.3383300653204167</v>
      </c>
      <c r="G151" s="1">
        <f t="shared" ca="1" si="22"/>
        <v>-0.25141752593969002</v>
      </c>
      <c r="H151" s="1">
        <f t="shared" ref="H151:H214" ca="1" si="25">$B$14+$B$15*$B151+$B$17*$B$16*G151</f>
        <v>45.674291237030154</v>
      </c>
      <c r="I151" s="1">
        <f t="shared" ca="1" si="20"/>
        <v>0.98992068264623756</v>
      </c>
      <c r="J151" s="1">
        <f t="shared" ca="1" si="23"/>
        <v>2.9797886697541154</v>
      </c>
      <c r="K151" s="1">
        <f t="shared" ref="K151:K214" ca="1" si="26">$B$14+$B$15*$B151+$B$17*$B$16*J151</f>
        <v>47.289894334877054</v>
      </c>
      <c r="L151" s="1">
        <f t="shared" ref="L151:L214" si="27">$B$14+$B$15*B151</f>
        <v>45.8</v>
      </c>
    </row>
    <row r="152" spans="2:12">
      <c r="B152" s="1">
        <v>130</v>
      </c>
      <c r="C152" s="1">
        <f t="shared" ref="C152:C215" ca="1" si="28">SQRT(-2*LN(RAND()))*COS(2*PI()*RAND())</f>
        <v>2.3154701366007058</v>
      </c>
      <c r="D152" s="1">
        <f t="shared" ca="1" si="21"/>
        <v>5.0568036767044724</v>
      </c>
      <c r="E152" s="1">
        <f t="shared" ca="1" si="24"/>
        <v>48.528401838352238</v>
      </c>
      <c r="F152" s="1">
        <f t="shared" ref="F152:F215" ca="1" si="29">SQRT(-2*LN(RAND()))*COS(2*PI()*RAND())</f>
        <v>0.8160981960683823</v>
      </c>
      <c r="G152" s="1">
        <f t="shared" ca="1" si="22"/>
        <v>0.56468067012869227</v>
      </c>
      <c r="H152" s="1">
        <f t="shared" ca="1" si="25"/>
        <v>46.282340335064347</v>
      </c>
      <c r="I152" s="1">
        <f t="shared" ref="I152:I215" ca="1" si="30">SQRT(-2*LN(RAND()))*COS(2*PI()*RAND())</f>
        <v>2.1642458720058135</v>
      </c>
      <c r="J152" s="1">
        <f t="shared" ca="1" si="23"/>
        <v>5.1440345417599289</v>
      </c>
      <c r="K152" s="1">
        <f t="shared" ca="1" si="26"/>
        <v>48.572017270879968</v>
      </c>
      <c r="L152" s="1">
        <f t="shared" si="27"/>
        <v>46</v>
      </c>
    </row>
    <row r="153" spans="2:12">
      <c r="B153" s="1">
        <v>131</v>
      </c>
      <c r="C153" s="1">
        <f t="shared" ca="1" si="28"/>
        <v>0.99794165325725326</v>
      </c>
      <c r="D153" s="1">
        <f t="shared" ref="D153:D216" ca="1" si="31">D152+C153</f>
        <v>6.054745329961726</v>
      </c>
      <c r="E153" s="1">
        <f t="shared" ca="1" si="24"/>
        <v>49.227372664980862</v>
      </c>
      <c r="F153" s="1">
        <f t="shared" ca="1" si="29"/>
        <v>-1.2623682673205596</v>
      </c>
      <c r="G153" s="1">
        <f t="shared" ref="G153:G216" ca="1" si="32">G152+F153</f>
        <v>-0.69768759719186735</v>
      </c>
      <c r="H153" s="1">
        <f t="shared" ca="1" si="25"/>
        <v>45.851156201404066</v>
      </c>
      <c r="I153" s="1">
        <f t="shared" ca="1" si="30"/>
        <v>-0.94038554287788301</v>
      </c>
      <c r="J153" s="1">
        <f t="shared" ref="J153:J216" ca="1" si="33">J152+I153</f>
        <v>4.2036489988820458</v>
      </c>
      <c r="K153" s="1">
        <f t="shared" ca="1" si="26"/>
        <v>48.301824499441025</v>
      </c>
      <c r="L153" s="1">
        <f t="shared" si="27"/>
        <v>46.2</v>
      </c>
    </row>
    <row r="154" spans="2:12">
      <c r="B154" s="1">
        <v>132</v>
      </c>
      <c r="C154" s="1">
        <f t="shared" ca="1" si="28"/>
        <v>0.70531107074483479</v>
      </c>
      <c r="D154" s="1">
        <f t="shared" ca="1" si="31"/>
        <v>6.7600564007065609</v>
      </c>
      <c r="E154" s="1">
        <f t="shared" ca="1" si="24"/>
        <v>49.780028200353286</v>
      </c>
      <c r="F154" s="1">
        <f t="shared" ca="1" si="29"/>
        <v>-1.5172071871938033</v>
      </c>
      <c r="G154" s="1">
        <f t="shared" ca="1" si="32"/>
        <v>-2.2148947843856708</v>
      </c>
      <c r="H154" s="1">
        <f t="shared" ca="1" si="25"/>
        <v>45.292552607807167</v>
      </c>
      <c r="I154" s="1">
        <f t="shared" ca="1" si="30"/>
        <v>0.5247572494341618</v>
      </c>
      <c r="J154" s="1">
        <f t="shared" ca="1" si="33"/>
        <v>4.7284062483162073</v>
      </c>
      <c r="K154" s="1">
        <f t="shared" ca="1" si="26"/>
        <v>48.764203124158108</v>
      </c>
      <c r="L154" s="1">
        <f t="shared" si="27"/>
        <v>46.400000000000006</v>
      </c>
    </row>
    <row r="155" spans="2:12">
      <c r="B155" s="1">
        <v>133</v>
      </c>
      <c r="C155" s="1">
        <f t="shared" ca="1" si="28"/>
        <v>-0.33804147378643817</v>
      </c>
      <c r="D155" s="1">
        <f t="shared" ca="1" si="31"/>
        <v>6.4220149269201228</v>
      </c>
      <c r="E155" s="1">
        <f t="shared" ca="1" si="24"/>
        <v>49.811007463460065</v>
      </c>
      <c r="F155" s="1">
        <f t="shared" ca="1" si="29"/>
        <v>-0.44928683884478166</v>
      </c>
      <c r="G155" s="1">
        <f t="shared" ca="1" si="32"/>
        <v>-2.6641816232304523</v>
      </c>
      <c r="H155" s="1">
        <f t="shared" ca="1" si="25"/>
        <v>45.267909188384778</v>
      </c>
      <c r="I155" s="1">
        <f t="shared" ca="1" si="30"/>
        <v>-8.4774383940100131E-2</v>
      </c>
      <c r="J155" s="1">
        <f t="shared" ca="1" si="33"/>
        <v>4.6436318643761068</v>
      </c>
      <c r="K155" s="1">
        <f t="shared" ca="1" si="26"/>
        <v>48.921815932188053</v>
      </c>
      <c r="L155" s="1">
        <f t="shared" si="27"/>
        <v>46.6</v>
      </c>
    </row>
    <row r="156" spans="2:12">
      <c r="B156" s="1">
        <v>134</v>
      </c>
      <c r="C156" s="1">
        <f t="shared" ca="1" si="28"/>
        <v>0.44989041920567568</v>
      </c>
      <c r="D156" s="1">
        <f t="shared" ca="1" si="31"/>
        <v>6.8719053461257982</v>
      </c>
      <c r="E156" s="1">
        <f t="shared" ca="1" si="24"/>
        <v>50.235952673062897</v>
      </c>
      <c r="F156" s="1">
        <f t="shared" ca="1" si="29"/>
        <v>-1.1933597539968499</v>
      </c>
      <c r="G156" s="1">
        <f t="shared" ca="1" si="32"/>
        <v>-3.8575413772273022</v>
      </c>
      <c r="H156" s="1">
        <f t="shared" ca="1" si="25"/>
        <v>44.871229311386344</v>
      </c>
      <c r="I156" s="1">
        <f t="shared" ca="1" si="30"/>
        <v>-1.4092061400397773</v>
      </c>
      <c r="J156" s="1">
        <f t="shared" ca="1" si="33"/>
        <v>3.2344257243363295</v>
      </c>
      <c r="K156" s="1">
        <f t="shared" ca="1" si="26"/>
        <v>48.417212862168164</v>
      </c>
      <c r="L156" s="1">
        <f t="shared" si="27"/>
        <v>46.8</v>
      </c>
    </row>
    <row r="157" spans="2:12">
      <c r="B157" s="1">
        <v>135</v>
      </c>
      <c r="C157" s="1">
        <f t="shared" ca="1" si="28"/>
        <v>1.8850979175156346</v>
      </c>
      <c r="D157" s="1">
        <f t="shared" ca="1" si="31"/>
        <v>8.7570032636414332</v>
      </c>
      <c r="E157" s="1">
        <f t="shared" ca="1" si="24"/>
        <v>51.378501631820718</v>
      </c>
      <c r="F157" s="1">
        <f t="shared" ca="1" si="29"/>
        <v>-0.62702882728407694</v>
      </c>
      <c r="G157" s="1">
        <f t="shared" ca="1" si="32"/>
        <v>-4.4845702045113791</v>
      </c>
      <c r="H157" s="1">
        <f t="shared" ca="1" si="25"/>
        <v>44.757714897744307</v>
      </c>
      <c r="I157" s="1">
        <f t="shared" ca="1" si="30"/>
        <v>6.2251668117859218E-2</v>
      </c>
      <c r="J157" s="1">
        <f t="shared" ca="1" si="33"/>
        <v>3.2966773924541886</v>
      </c>
      <c r="K157" s="1">
        <f t="shared" ca="1" si="26"/>
        <v>48.648338696227093</v>
      </c>
      <c r="L157" s="1">
        <f t="shared" si="27"/>
        <v>47</v>
      </c>
    </row>
    <row r="158" spans="2:12">
      <c r="B158" s="1">
        <v>136</v>
      </c>
      <c r="C158" s="1">
        <f t="shared" ca="1" si="28"/>
        <v>3.7851041496470894E-2</v>
      </c>
      <c r="D158" s="1">
        <f t="shared" ca="1" si="31"/>
        <v>8.7948543051379033</v>
      </c>
      <c r="E158" s="1">
        <f t="shared" ca="1" si="24"/>
        <v>51.597427152568955</v>
      </c>
      <c r="F158" s="1">
        <f t="shared" ca="1" si="29"/>
        <v>0.44635553393800181</v>
      </c>
      <c r="G158" s="1">
        <f t="shared" ca="1" si="32"/>
        <v>-4.0382146705733772</v>
      </c>
      <c r="H158" s="1">
        <f t="shared" ca="1" si="25"/>
        <v>45.180892664713312</v>
      </c>
      <c r="I158" s="1">
        <f t="shared" ca="1" si="30"/>
        <v>-0.64425251137879347</v>
      </c>
      <c r="J158" s="1">
        <f t="shared" ca="1" si="33"/>
        <v>2.6524248810753952</v>
      </c>
      <c r="K158" s="1">
        <f t="shared" ca="1" si="26"/>
        <v>48.526212440537698</v>
      </c>
      <c r="L158" s="1">
        <f t="shared" si="27"/>
        <v>47.2</v>
      </c>
    </row>
    <row r="159" spans="2:12">
      <c r="B159" s="1">
        <v>137</v>
      </c>
      <c r="C159" s="1">
        <f t="shared" ca="1" si="28"/>
        <v>0.26438858580518299</v>
      </c>
      <c r="D159" s="1">
        <f t="shared" ca="1" si="31"/>
        <v>9.0592428909430858</v>
      </c>
      <c r="E159" s="1">
        <f t="shared" ca="1" si="24"/>
        <v>51.929621445471547</v>
      </c>
      <c r="F159" s="1">
        <f t="shared" ca="1" si="29"/>
        <v>1.0225816907444734</v>
      </c>
      <c r="G159" s="1">
        <f t="shared" ca="1" si="32"/>
        <v>-3.0156329798289039</v>
      </c>
      <c r="H159" s="1">
        <f t="shared" ca="1" si="25"/>
        <v>45.892183510085552</v>
      </c>
      <c r="I159" s="1">
        <f t="shared" ca="1" si="30"/>
        <v>0.39799245014514362</v>
      </c>
      <c r="J159" s="1">
        <f t="shared" ca="1" si="33"/>
        <v>3.0504173312205389</v>
      </c>
      <c r="K159" s="1">
        <f t="shared" ca="1" si="26"/>
        <v>48.925208665610278</v>
      </c>
      <c r="L159" s="1">
        <f t="shared" si="27"/>
        <v>47.400000000000006</v>
      </c>
    </row>
    <row r="160" spans="2:12">
      <c r="B160" s="1">
        <v>138</v>
      </c>
      <c r="C160" s="1">
        <f t="shared" ca="1" si="28"/>
        <v>0.30233218023258834</v>
      </c>
      <c r="D160" s="1">
        <f t="shared" ca="1" si="31"/>
        <v>9.3615750711756736</v>
      </c>
      <c r="E160" s="1">
        <f t="shared" ca="1" si="24"/>
        <v>52.280787535587841</v>
      </c>
      <c r="F160" s="1">
        <f t="shared" ca="1" si="29"/>
        <v>1.5661133640654026</v>
      </c>
      <c r="G160" s="1">
        <f t="shared" ca="1" si="32"/>
        <v>-1.4495196157635013</v>
      </c>
      <c r="H160" s="1">
        <f t="shared" ca="1" si="25"/>
        <v>46.875240192118248</v>
      </c>
      <c r="I160" s="1">
        <f t="shared" ca="1" si="30"/>
        <v>0.80607991987471883</v>
      </c>
      <c r="J160" s="1">
        <f t="shared" ca="1" si="33"/>
        <v>3.8564972510952575</v>
      </c>
      <c r="K160" s="1">
        <f t="shared" ca="1" si="26"/>
        <v>49.528248625547633</v>
      </c>
      <c r="L160" s="1">
        <f t="shared" si="27"/>
        <v>47.6</v>
      </c>
    </row>
    <row r="161" spans="2:12">
      <c r="B161" s="1">
        <v>139</v>
      </c>
      <c r="C161" s="1">
        <f t="shared" ca="1" si="28"/>
        <v>-0.63565889534749465</v>
      </c>
      <c r="D161" s="1">
        <f t="shared" ca="1" si="31"/>
        <v>8.7259161758281785</v>
      </c>
      <c r="E161" s="1">
        <f t="shared" ca="1" si="24"/>
        <v>52.162958087914085</v>
      </c>
      <c r="F161" s="1">
        <f t="shared" ca="1" si="29"/>
        <v>1.1791234663454664</v>
      </c>
      <c r="G161" s="1">
        <f t="shared" ca="1" si="32"/>
        <v>-0.27039614941803491</v>
      </c>
      <c r="H161" s="1">
        <f t="shared" ca="1" si="25"/>
        <v>47.66480192529098</v>
      </c>
      <c r="I161" s="1">
        <f t="shared" ca="1" si="30"/>
        <v>0.34042134447720018</v>
      </c>
      <c r="J161" s="1">
        <f t="shared" ca="1" si="33"/>
        <v>4.1969185955724573</v>
      </c>
      <c r="K161" s="1">
        <f t="shared" ca="1" si="26"/>
        <v>49.898459297786225</v>
      </c>
      <c r="L161" s="1">
        <f t="shared" si="27"/>
        <v>47.8</v>
      </c>
    </row>
    <row r="162" spans="2:12">
      <c r="B162" s="1">
        <v>140</v>
      </c>
      <c r="C162" s="1">
        <f t="shared" ca="1" si="28"/>
        <v>1.440322095687254</v>
      </c>
      <c r="D162" s="1">
        <f t="shared" ca="1" si="31"/>
        <v>10.166238271515432</v>
      </c>
      <c r="E162" s="1">
        <f t="shared" ca="1" si="24"/>
        <v>53.083119135757713</v>
      </c>
      <c r="F162" s="1">
        <f t="shared" ca="1" si="29"/>
        <v>-1.9069396262117235</v>
      </c>
      <c r="G162" s="1">
        <f t="shared" ca="1" si="32"/>
        <v>-2.1773357756297584</v>
      </c>
      <c r="H162" s="1">
        <f t="shared" ca="1" si="25"/>
        <v>46.911332112185121</v>
      </c>
      <c r="I162" s="1">
        <f t="shared" ca="1" si="30"/>
        <v>0.66462711045031242</v>
      </c>
      <c r="J162" s="1">
        <f t="shared" ca="1" si="33"/>
        <v>4.8615457060227696</v>
      </c>
      <c r="K162" s="1">
        <f t="shared" ca="1" si="26"/>
        <v>50.430772853011383</v>
      </c>
      <c r="L162" s="1">
        <f t="shared" si="27"/>
        <v>48</v>
      </c>
    </row>
    <row r="163" spans="2:12">
      <c r="B163" s="1">
        <v>141</v>
      </c>
      <c r="C163" s="1">
        <f t="shared" ca="1" si="28"/>
        <v>0.576068713555699</v>
      </c>
      <c r="D163" s="1">
        <f t="shared" ca="1" si="31"/>
        <v>10.742306985071131</v>
      </c>
      <c r="E163" s="1">
        <f t="shared" ca="1" si="24"/>
        <v>53.571153492535572</v>
      </c>
      <c r="F163" s="1">
        <f t="shared" ca="1" si="29"/>
        <v>-2.2128717913697433</v>
      </c>
      <c r="G163" s="1">
        <f t="shared" ca="1" si="32"/>
        <v>-4.3902075669995018</v>
      </c>
      <c r="H163" s="1">
        <f t="shared" ca="1" si="25"/>
        <v>46.004896216500249</v>
      </c>
      <c r="I163" s="1">
        <f t="shared" ca="1" si="30"/>
        <v>-0.15740005913712823</v>
      </c>
      <c r="J163" s="1">
        <f t="shared" ca="1" si="33"/>
        <v>4.7041456468856415</v>
      </c>
      <c r="K163" s="1">
        <f t="shared" ca="1" si="26"/>
        <v>50.55207282344282</v>
      </c>
      <c r="L163" s="1">
        <f t="shared" si="27"/>
        <v>48.2</v>
      </c>
    </row>
    <row r="164" spans="2:12">
      <c r="B164" s="1">
        <v>142</v>
      </c>
      <c r="C164" s="1">
        <f t="shared" ca="1" si="28"/>
        <v>2.6760038904067991</v>
      </c>
      <c r="D164" s="1">
        <f t="shared" ca="1" si="31"/>
        <v>13.41831087547793</v>
      </c>
      <c r="E164" s="1">
        <f t="shared" ca="1" si="24"/>
        <v>55.10915543773897</v>
      </c>
      <c r="F164" s="1">
        <f t="shared" ca="1" si="29"/>
        <v>1.3257886616045889</v>
      </c>
      <c r="G164" s="1">
        <f t="shared" ca="1" si="32"/>
        <v>-3.0644189053949127</v>
      </c>
      <c r="H164" s="1">
        <f t="shared" ca="1" si="25"/>
        <v>46.867790547302548</v>
      </c>
      <c r="I164" s="1">
        <f t="shared" ca="1" si="30"/>
        <v>0.14770888006761945</v>
      </c>
      <c r="J164" s="1">
        <f t="shared" ca="1" si="33"/>
        <v>4.8518545269532609</v>
      </c>
      <c r="K164" s="1">
        <f t="shared" ca="1" si="26"/>
        <v>50.825927263476636</v>
      </c>
      <c r="L164" s="1">
        <f t="shared" si="27"/>
        <v>48.400000000000006</v>
      </c>
    </row>
    <row r="165" spans="2:12">
      <c r="B165" s="1">
        <v>143</v>
      </c>
      <c r="C165" s="1">
        <f t="shared" ca="1" si="28"/>
        <v>-0.66112275188093128</v>
      </c>
      <c r="D165" s="1">
        <f t="shared" ca="1" si="31"/>
        <v>12.757188123596999</v>
      </c>
      <c r="E165" s="1">
        <f t="shared" ca="1" si="24"/>
        <v>54.978594061798503</v>
      </c>
      <c r="F165" s="1">
        <f t="shared" ca="1" si="29"/>
        <v>0.85413744636277289</v>
      </c>
      <c r="G165" s="1">
        <f t="shared" ca="1" si="32"/>
        <v>-2.2102814590321396</v>
      </c>
      <c r="H165" s="1">
        <f t="shared" ca="1" si="25"/>
        <v>47.494859270483929</v>
      </c>
      <c r="I165" s="1">
        <f t="shared" ca="1" si="30"/>
        <v>-1.1302286206234258</v>
      </c>
      <c r="J165" s="1">
        <f t="shared" ca="1" si="33"/>
        <v>3.7216259063298351</v>
      </c>
      <c r="K165" s="1">
        <f t="shared" ca="1" si="26"/>
        <v>50.460812953164918</v>
      </c>
      <c r="L165" s="1">
        <f t="shared" si="27"/>
        <v>48.6</v>
      </c>
    </row>
    <row r="166" spans="2:12">
      <c r="B166" s="1">
        <v>144</v>
      </c>
      <c r="C166" s="1">
        <f t="shared" ca="1" si="28"/>
        <v>0.9414383602376456</v>
      </c>
      <c r="D166" s="1">
        <f t="shared" ca="1" si="31"/>
        <v>13.698626483834644</v>
      </c>
      <c r="E166" s="1">
        <f t="shared" ca="1" si="24"/>
        <v>55.649313241917319</v>
      </c>
      <c r="F166" s="1">
        <f t="shared" ca="1" si="29"/>
        <v>0.83282619159394899</v>
      </c>
      <c r="G166" s="1">
        <f t="shared" ca="1" si="32"/>
        <v>-1.3774552674381906</v>
      </c>
      <c r="H166" s="1">
        <f t="shared" ca="1" si="25"/>
        <v>48.1112723662809</v>
      </c>
      <c r="I166" s="1">
        <f t="shared" ca="1" si="30"/>
        <v>1.4709577487033667</v>
      </c>
      <c r="J166" s="1">
        <f t="shared" ca="1" si="33"/>
        <v>5.1925836550332019</v>
      </c>
      <c r="K166" s="1">
        <f t="shared" ca="1" si="26"/>
        <v>51.396291827516599</v>
      </c>
      <c r="L166" s="1">
        <f t="shared" si="27"/>
        <v>48.8</v>
      </c>
    </row>
    <row r="167" spans="2:12">
      <c r="B167" s="1">
        <v>145</v>
      </c>
      <c r="C167" s="1">
        <f t="shared" ca="1" si="28"/>
        <v>-0.990930037998355</v>
      </c>
      <c r="D167" s="1">
        <f t="shared" ca="1" si="31"/>
        <v>12.707696445836289</v>
      </c>
      <c r="E167" s="1">
        <f t="shared" ca="1" si="24"/>
        <v>55.353848222918145</v>
      </c>
      <c r="F167" s="1">
        <f t="shared" ca="1" si="29"/>
        <v>-3.8738485824346476E-2</v>
      </c>
      <c r="G167" s="1">
        <f t="shared" ca="1" si="32"/>
        <v>-1.416193753262537</v>
      </c>
      <c r="H167" s="1">
        <f t="shared" ca="1" si="25"/>
        <v>48.291903123368733</v>
      </c>
      <c r="I167" s="1">
        <f t="shared" ca="1" si="30"/>
        <v>-0.93329390196715734</v>
      </c>
      <c r="J167" s="1">
        <f t="shared" ca="1" si="33"/>
        <v>4.2592897530660441</v>
      </c>
      <c r="K167" s="1">
        <f t="shared" ca="1" si="26"/>
        <v>51.129644876533021</v>
      </c>
      <c r="L167" s="1">
        <f t="shared" si="27"/>
        <v>49</v>
      </c>
    </row>
    <row r="168" spans="2:12">
      <c r="B168" s="1">
        <v>146</v>
      </c>
      <c r="C168" s="1">
        <f t="shared" ca="1" si="28"/>
        <v>0.75477495208916268</v>
      </c>
      <c r="D168" s="1">
        <f t="shared" ca="1" si="31"/>
        <v>13.462471397925452</v>
      </c>
      <c r="E168" s="1">
        <f t="shared" ca="1" si="24"/>
        <v>55.93123569896273</v>
      </c>
      <c r="F168" s="1">
        <f t="shared" ca="1" si="29"/>
        <v>-0.22443686441263613</v>
      </c>
      <c r="G168" s="1">
        <f t="shared" ca="1" si="32"/>
        <v>-1.6406306176751733</v>
      </c>
      <c r="H168" s="1">
        <f t="shared" ca="1" si="25"/>
        <v>48.379684691162417</v>
      </c>
      <c r="I168" s="1">
        <f t="shared" ca="1" si="30"/>
        <v>0.54034959250329317</v>
      </c>
      <c r="J168" s="1">
        <f t="shared" ca="1" si="33"/>
        <v>4.7996393455693376</v>
      </c>
      <c r="K168" s="1">
        <f t="shared" ca="1" si="26"/>
        <v>51.599819672784669</v>
      </c>
      <c r="L168" s="1">
        <f t="shared" si="27"/>
        <v>49.2</v>
      </c>
    </row>
    <row r="169" spans="2:12">
      <c r="B169" s="1">
        <v>147</v>
      </c>
      <c r="C169" s="1">
        <f t="shared" ca="1" si="28"/>
        <v>0.17244067018448683</v>
      </c>
      <c r="D169" s="1">
        <f t="shared" ca="1" si="31"/>
        <v>13.634912068109939</v>
      </c>
      <c r="E169" s="1">
        <f t="shared" ca="1" si="24"/>
        <v>56.217456034054976</v>
      </c>
      <c r="F169" s="1">
        <f t="shared" ca="1" si="29"/>
        <v>-1.1713153133401975</v>
      </c>
      <c r="G169" s="1">
        <f t="shared" ca="1" si="32"/>
        <v>-2.8119459310153707</v>
      </c>
      <c r="H169" s="1">
        <f t="shared" ca="1" si="25"/>
        <v>47.994027034492319</v>
      </c>
      <c r="I169" s="1">
        <f t="shared" ca="1" si="30"/>
        <v>1.0702246399651205</v>
      </c>
      <c r="J169" s="1">
        <f t="shared" ca="1" si="33"/>
        <v>5.8698639855344581</v>
      </c>
      <c r="K169" s="1">
        <f t="shared" ca="1" si="26"/>
        <v>52.334931992767238</v>
      </c>
      <c r="L169" s="1">
        <f t="shared" si="27"/>
        <v>49.400000000000006</v>
      </c>
    </row>
    <row r="170" spans="2:12">
      <c r="B170" s="1">
        <v>148</v>
      </c>
      <c r="C170" s="1">
        <f t="shared" ca="1" si="28"/>
        <v>0.38649621056653571</v>
      </c>
      <c r="D170" s="1">
        <f t="shared" ca="1" si="31"/>
        <v>14.021408278676475</v>
      </c>
      <c r="E170" s="1">
        <f t="shared" ca="1" si="24"/>
        <v>56.610704139338239</v>
      </c>
      <c r="F170" s="1">
        <f t="shared" ca="1" si="29"/>
        <v>-0.53233344103951163</v>
      </c>
      <c r="G170" s="1">
        <f t="shared" ca="1" si="32"/>
        <v>-3.3442793720548822</v>
      </c>
      <c r="H170" s="1">
        <f t="shared" ca="1" si="25"/>
        <v>47.927860313972559</v>
      </c>
      <c r="I170" s="1">
        <f t="shared" ca="1" si="30"/>
        <v>-0.88094328333660599</v>
      </c>
      <c r="J170" s="1">
        <f t="shared" ca="1" si="33"/>
        <v>4.9889207021978521</v>
      </c>
      <c r="K170" s="1">
        <f t="shared" ca="1" si="26"/>
        <v>52.094460351098931</v>
      </c>
      <c r="L170" s="1">
        <f t="shared" si="27"/>
        <v>49.6</v>
      </c>
    </row>
    <row r="171" spans="2:12">
      <c r="B171" s="1">
        <v>149</v>
      </c>
      <c r="C171" s="1">
        <f t="shared" ca="1" si="28"/>
        <v>0.29470319579931664</v>
      </c>
      <c r="D171" s="1">
        <f t="shared" ca="1" si="31"/>
        <v>14.316111474475791</v>
      </c>
      <c r="E171" s="1">
        <f t="shared" ca="1" si="24"/>
        <v>56.958055737237892</v>
      </c>
      <c r="F171" s="1">
        <f t="shared" ca="1" si="29"/>
        <v>-5.812168722861763E-2</v>
      </c>
      <c r="G171" s="1">
        <f t="shared" ca="1" si="32"/>
        <v>-3.4024010592834997</v>
      </c>
      <c r="H171" s="1">
        <f t="shared" ca="1" si="25"/>
        <v>48.098799470358244</v>
      </c>
      <c r="I171" s="1">
        <f t="shared" ca="1" si="30"/>
        <v>-1.5345626398347851</v>
      </c>
      <c r="J171" s="1">
        <f t="shared" ca="1" si="33"/>
        <v>3.4543580623630668</v>
      </c>
      <c r="K171" s="1">
        <f t="shared" ca="1" si="26"/>
        <v>51.527179031181532</v>
      </c>
      <c r="L171" s="1">
        <f t="shared" si="27"/>
        <v>49.8</v>
      </c>
    </row>
    <row r="172" spans="2:12">
      <c r="B172" s="1">
        <v>150</v>
      </c>
      <c r="C172" s="1">
        <f t="shared" ca="1" si="28"/>
        <v>0.51423786282900197</v>
      </c>
      <c r="D172" s="1">
        <f t="shared" ca="1" si="31"/>
        <v>14.830349337304794</v>
      </c>
      <c r="E172" s="1">
        <f t="shared" ca="1" si="24"/>
        <v>57.415174668652398</v>
      </c>
      <c r="F172" s="1">
        <f t="shared" ca="1" si="29"/>
        <v>2.3968963701207611</v>
      </c>
      <c r="G172" s="1">
        <f t="shared" ca="1" si="32"/>
        <v>-1.0055046891627386</v>
      </c>
      <c r="H172" s="1">
        <f t="shared" ca="1" si="25"/>
        <v>49.497247655418633</v>
      </c>
      <c r="I172" s="1">
        <f t="shared" ca="1" si="30"/>
        <v>8.8604094873833111E-2</v>
      </c>
      <c r="J172" s="1">
        <f t="shared" ca="1" si="33"/>
        <v>3.5429621572368997</v>
      </c>
      <c r="K172" s="1">
        <f t="shared" ca="1" si="26"/>
        <v>51.77148107861845</v>
      </c>
      <c r="L172" s="1">
        <f t="shared" si="27"/>
        <v>50</v>
      </c>
    </row>
    <row r="173" spans="2:12">
      <c r="B173" s="1">
        <v>151</v>
      </c>
      <c r="C173" s="1">
        <f t="shared" ca="1" si="28"/>
        <v>-0.33036568586200543</v>
      </c>
      <c r="D173" s="1">
        <f t="shared" ca="1" si="31"/>
        <v>14.499983651442788</v>
      </c>
      <c r="E173" s="1">
        <f t="shared" ca="1" si="24"/>
        <v>57.449991825721398</v>
      </c>
      <c r="F173" s="1">
        <f t="shared" ca="1" si="29"/>
        <v>-0.26801032914283257</v>
      </c>
      <c r="G173" s="1">
        <f t="shared" ca="1" si="32"/>
        <v>-1.2735150183055712</v>
      </c>
      <c r="H173" s="1">
        <f t="shared" ca="1" si="25"/>
        <v>49.563242490847216</v>
      </c>
      <c r="I173" s="1">
        <f t="shared" ca="1" si="30"/>
        <v>-1.3775069765211827</v>
      </c>
      <c r="J173" s="1">
        <f t="shared" ca="1" si="33"/>
        <v>2.1654551807157167</v>
      </c>
      <c r="K173" s="1">
        <f t="shared" ca="1" si="26"/>
        <v>51.282727590357858</v>
      </c>
      <c r="L173" s="1">
        <f t="shared" si="27"/>
        <v>50.2</v>
      </c>
    </row>
    <row r="174" spans="2:12">
      <c r="B174" s="1">
        <v>152</v>
      </c>
      <c r="C174" s="1">
        <f t="shared" ca="1" si="28"/>
        <v>-1.006710122469471</v>
      </c>
      <c r="D174" s="1">
        <f t="shared" ca="1" si="31"/>
        <v>13.493273528973317</v>
      </c>
      <c r="E174" s="1">
        <f t="shared" ca="1" si="24"/>
        <v>57.146636764486665</v>
      </c>
      <c r="F174" s="1">
        <f t="shared" ca="1" si="29"/>
        <v>9.4473829896538297E-2</v>
      </c>
      <c r="G174" s="1">
        <f t="shared" ca="1" si="32"/>
        <v>-1.179041188409033</v>
      </c>
      <c r="H174" s="1">
        <f t="shared" ca="1" si="25"/>
        <v>49.81047940579549</v>
      </c>
      <c r="I174" s="1">
        <f t="shared" ca="1" si="30"/>
        <v>-8.2637291232627141E-2</v>
      </c>
      <c r="J174" s="1">
        <f t="shared" ca="1" si="33"/>
        <v>2.0828178894830898</v>
      </c>
      <c r="K174" s="1">
        <f t="shared" ca="1" si="26"/>
        <v>51.441408944741553</v>
      </c>
      <c r="L174" s="1">
        <f t="shared" si="27"/>
        <v>50.400000000000006</v>
      </c>
    </row>
    <row r="175" spans="2:12">
      <c r="B175" s="1">
        <v>153</v>
      </c>
      <c r="C175" s="1">
        <f t="shared" ca="1" si="28"/>
        <v>-1.4092830930001272</v>
      </c>
      <c r="D175" s="1">
        <f t="shared" ca="1" si="31"/>
        <v>12.08399043597319</v>
      </c>
      <c r="E175" s="1">
        <f t="shared" ca="1" si="24"/>
        <v>56.641995217986597</v>
      </c>
      <c r="F175" s="1">
        <f t="shared" ca="1" si="29"/>
        <v>0.53648659004321042</v>
      </c>
      <c r="G175" s="1">
        <f t="shared" ca="1" si="32"/>
        <v>-0.64255459836582263</v>
      </c>
      <c r="H175" s="1">
        <f t="shared" ca="1" si="25"/>
        <v>50.278722700817092</v>
      </c>
      <c r="I175" s="1">
        <f t="shared" ca="1" si="30"/>
        <v>0.34285285957958095</v>
      </c>
      <c r="J175" s="1">
        <f t="shared" ca="1" si="33"/>
        <v>2.4256707490626708</v>
      </c>
      <c r="K175" s="1">
        <f t="shared" ca="1" si="26"/>
        <v>51.812835374531339</v>
      </c>
      <c r="L175" s="1">
        <f t="shared" si="27"/>
        <v>50.6</v>
      </c>
    </row>
    <row r="176" spans="2:12">
      <c r="B176" s="1">
        <v>154</v>
      </c>
      <c r="C176" s="1">
        <f t="shared" ca="1" si="28"/>
        <v>0.33266983977891779</v>
      </c>
      <c r="D176" s="1">
        <f t="shared" ca="1" si="31"/>
        <v>12.416660275752108</v>
      </c>
      <c r="E176" s="1">
        <f t="shared" ca="1" si="24"/>
        <v>57.008330137876051</v>
      </c>
      <c r="F176" s="1">
        <f t="shared" ca="1" si="29"/>
        <v>-1.1995943900746653E-2</v>
      </c>
      <c r="G176" s="1">
        <f t="shared" ca="1" si="32"/>
        <v>-0.65455054226656928</v>
      </c>
      <c r="H176" s="1">
        <f t="shared" ca="1" si="25"/>
        <v>50.472724728866716</v>
      </c>
      <c r="I176" s="1">
        <f t="shared" ca="1" si="30"/>
        <v>-0.3967728360577441</v>
      </c>
      <c r="J176" s="1">
        <f t="shared" ca="1" si="33"/>
        <v>2.0288979130049265</v>
      </c>
      <c r="K176" s="1">
        <f t="shared" ca="1" si="26"/>
        <v>51.81444895650246</v>
      </c>
      <c r="L176" s="1">
        <f t="shared" si="27"/>
        <v>50.8</v>
      </c>
    </row>
    <row r="177" spans="2:12">
      <c r="B177" s="1">
        <v>155</v>
      </c>
      <c r="C177" s="1">
        <f t="shared" ca="1" si="28"/>
        <v>-0.38153647741366864</v>
      </c>
      <c r="D177" s="1">
        <f t="shared" ca="1" si="31"/>
        <v>12.035123798338439</v>
      </c>
      <c r="E177" s="1">
        <f t="shared" ca="1" si="24"/>
        <v>57.017561899169223</v>
      </c>
      <c r="F177" s="1">
        <f t="shared" ca="1" si="29"/>
        <v>-0.76716545161097049</v>
      </c>
      <c r="G177" s="1">
        <f t="shared" ca="1" si="32"/>
        <v>-1.4217159938775397</v>
      </c>
      <c r="H177" s="1">
        <f t="shared" ca="1" si="25"/>
        <v>50.28914200306123</v>
      </c>
      <c r="I177" s="1">
        <f t="shared" ca="1" si="30"/>
        <v>0.54283263123597136</v>
      </c>
      <c r="J177" s="1">
        <f t="shared" ca="1" si="33"/>
        <v>2.5717305442408978</v>
      </c>
      <c r="K177" s="1">
        <f t="shared" ca="1" si="26"/>
        <v>52.285865272120446</v>
      </c>
      <c r="L177" s="1">
        <f t="shared" si="27"/>
        <v>51</v>
      </c>
    </row>
    <row r="178" spans="2:12">
      <c r="B178" s="1">
        <v>156</v>
      </c>
      <c r="C178" s="1">
        <f t="shared" ca="1" si="28"/>
        <v>-2.369280689680644</v>
      </c>
      <c r="D178" s="1">
        <f t="shared" ca="1" si="31"/>
        <v>9.6658431086577963</v>
      </c>
      <c r="E178" s="1">
        <f t="shared" ca="1" si="24"/>
        <v>56.032921554328901</v>
      </c>
      <c r="F178" s="1">
        <f t="shared" ca="1" si="29"/>
        <v>0.80995601039273701</v>
      </c>
      <c r="G178" s="1">
        <f t="shared" ca="1" si="32"/>
        <v>-0.61175998348480265</v>
      </c>
      <c r="H178" s="1">
        <f t="shared" ca="1" si="25"/>
        <v>50.894120008257602</v>
      </c>
      <c r="I178" s="1">
        <f t="shared" ca="1" si="30"/>
        <v>-1.2753251833482642</v>
      </c>
      <c r="J178" s="1">
        <f t="shared" ca="1" si="33"/>
        <v>1.2964053608926336</v>
      </c>
      <c r="K178" s="1">
        <f t="shared" ca="1" si="26"/>
        <v>51.84820268044632</v>
      </c>
      <c r="L178" s="1">
        <f t="shared" si="27"/>
        <v>51.2</v>
      </c>
    </row>
    <row r="179" spans="2:12">
      <c r="B179" s="1">
        <v>157</v>
      </c>
      <c r="C179" s="1">
        <f t="shared" ca="1" si="28"/>
        <v>-0.68720940175874223</v>
      </c>
      <c r="D179" s="1">
        <f t="shared" ca="1" si="31"/>
        <v>8.9786337068990534</v>
      </c>
      <c r="E179" s="1">
        <f t="shared" ca="1" si="24"/>
        <v>55.889316853449529</v>
      </c>
      <c r="F179" s="1">
        <f t="shared" ca="1" si="29"/>
        <v>-1.0720799745454117</v>
      </c>
      <c r="G179" s="1">
        <f t="shared" ca="1" si="32"/>
        <v>-1.6838399580302144</v>
      </c>
      <c r="H179" s="1">
        <f t="shared" ca="1" si="25"/>
        <v>50.558080020984896</v>
      </c>
      <c r="I179" s="1">
        <f t="shared" ca="1" si="30"/>
        <v>-1.3427600531247479</v>
      </c>
      <c r="J179" s="1">
        <f t="shared" ca="1" si="33"/>
        <v>-4.6354692232114303E-2</v>
      </c>
      <c r="K179" s="1">
        <f t="shared" ca="1" si="26"/>
        <v>51.376822653883949</v>
      </c>
      <c r="L179" s="1">
        <f t="shared" si="27"/>
        <v>51.400000000000006</v>
      </c>
    </row>
    <row r="180" spans="2:12">
      <c r="B180" s="1">
        <v>158</v>
      </c>
      <c r="C180" s="1">
        <f t="shared" ca="1" si="28"/>
        <v>-0.75035509655272559</v>
      </c>
      <c r="D180" s="1">
        <f t="shared" ca="1" si="31"/>
        <v>8.2282786103463277</v>
      </c>
      <c r="E180" s="1">
        <f t="shared" ca="1" si="24"/>
        <v>55.714139305173163</v>
      </c>
      <c r="F180" s="1">
        <f t="shared" ca="1" si="29"/>
        <v>0.91472237778685439</v>
      </c>
      <c r="G180" s="1">
        <f t="shared" ca="1" si="32"/>
        <v>-0.76911758024335997</v>
      </c>
      <c r="H180" s="1">
        <f t="shared" ca="1" si="25"/>
        <v>51.215441209878321</v>
      </c>
      <c r="I180" s="1">
        <f t="shared" ca="1" si="30"/>
        <v>-1.8982288445085183</v>
      </c>
      <c r="J180" s="1">
        <f t="shared" ca="1" si="33"/>
        <v>-1.9445835367406326</v>
      </c>
      <c r="K180" s="1">
        <f t="shared" ca="1" si="26"/>
        <v>50.627708231629683</v>
      </c>
      <c r="L180" s="1">
        <f t="shared" si="27"/>
        <v>51.6</v>
      </c>
    </row>
    <row r="181" spans="2:12">
      <c r="B181" s="1">
        <v>159</v>
      </c>
      <c r="C181" s="1">
        <f t="shared" ca="1" si="28"/>
        <v>0.6967449294787581</v>
      </c>
      <c r="D181" s="1">
        <f t="shared" ca="1" si="31"/>
        <v>8.9250235398250855</v>
      </c>
      <c r="E181" s="1">
        <f t="shared" ca="1" si="24"/>
        <v>56.262511769912543</v>
      </c>
      <c r="F181" s="1">
        <f t="shared" ca="1" si="29"/>
        <v>0.8022222842546739</v>
      </c>
      <c r="G181" s="1">
        <f t="shared" ca="1" si="32"/>
        <v>3.3104704011313935E-2</v>
      </c>
      <c r="H181" s="1">
        <f t="shared" ca="1" si="25"/>
        <v>51.816552352005651</v>
      </c>
      <c r="I181" s="1">
        <f t="shared" ca="1" si="30"/>
        <v>3.0260917896022321</v>
      </c>
      <c r="J181" s="1">
        <f t="shared" ca="1" si="33"/>
        <v>1.0815082528615996</v>
      </c>
      <c r="K181" s="1">
        <f t="shared" ca="1" si="26"/>
        <v>52.340754126430795</v>
      </c>
      <c r="L181" s="1">
        <f t="shared" si="27"/>
        <v>51.8</v>
      </c>
    </row>
    <row r="182" spans="2:12">
      <c r="B182" s="1">
        <v>160</v>
      </c>
      <c r="C182" s="1">
        <f t="shared" ca="1" si="28"/>
        <v>0.96980624721381548</v>
      </c>
      <c r="D182" s="1">
        <f t="shared" ca="1" si="31"/>
        <v>9.8948297870389013</v>
      </c>
      <c r="E182" s="1">
        <f t="shared" ca="1" si="24"/>
        <v>56.947414893519451</v>
      </c>
      <c r="F182" s="1">
        <f t="shared" ca="1" si="29"/>
        <v>0.36224003101898705</v>
      </c>
      <c r="G182" s="1">
        <f t="shared" ca="1" si="32"/>
        <v>0.39534473503030099</v>
      </c>
      <c r="H182" s="1">
        <f t="shared" ca="1" si="25"/>
        <v>52.197672367515153</v>
      </c>
      <c r="I182" s="1">
        <f t="shared" ca="1" si="30"/>
        <v>9.2285211404065731E-2</v>
      </c>
      <c r="J182" s="1">
        <f t="shared" ca="1" si="33"/>
        <v>1.1737934642656653</v>
      </c>
      <c r="K182" s="1">
        <f t="shared" ca="1" si="26"/>
        <v>52.586896732132836</v>
      </c>
      <c r="L182" s="1">
        <f t="shared" si="27"/>
        <v>52</v>
      </c>
    </row>
    <row r="183" spans="2:12">
      <c r="B183" s="1">
        <v>161</v>
      </c>
      <c r="C183" s="1">
        <f t="shared" ca="1" si="28"/>
        <v>2.0126152833478597</v>
      </c>
      <c r="D183" s="1">
        <f t="shared" ca="1" si="31"/>
        <v>11.90744507038676</v>
      </c>
      <c r="E183" s="1">
        <f t="shared" ca="1" si="24"/>
        <v>58.153722535193381</v>
      </c>
      <c r="F183" s="1">
        <f t="shared" ca="1" si="29"/>
        <v>1.7281804447471671</v>
      </c>
      <c r="G183" s="1">
        <f t="shared" ca="1" si="32"/>
        <v>2.1235251797774684</v>
      </c>
      <c r="H183" s="1">
        <f t="shared" ca="1" si="25"/>
        <v>53.26176258988874</v>
      </c>
      <c r="I183" s="1">
        <f t="shared" ca="1" si="30"/>
        <v>-0.48118127747256467</v>
      </c>
      <c r="J183" s="1">
        <f t="shared" ca="1" si="33"/>
        <v>0.69261218679310066</v>
      </c>
      <c r="K183" s="1">
        <f t="shared" ca="1" si="26"/>
        <v>52.546306093396552</v>
      </c>
      <c r="L183" s="1">
        <f t="shared" si="27"/>
        <v>52.2</v>
      </c>
    </row>
    <row r="184" spans="2:12">
      <c r="B184" s="1">
        <v>162</v>
      </c>
      <c r="C184" s="1">
        <f t="shared" ca="1" si="28"/>
        <v>-0.13275173245171246</v>
      </c>
      <c r="D184" s="1">
        <f t="shared" ca="1" si="31"/>
        <v>11.774693337935048</v>
      </c>
      <c r="E184" s="1">
        <f t="shared" ca="1" si="24"/>
        <v>58.287346668967523</v>
      </c>
      <c r="F184" s="1">
        <f t="shared" ca="1" si="29"/>
        <v>-3.98119935798803E-2</v>
      </c>
      <c r="G184" s="1">
        <f t="shared" ca="1" si="32"/>
        <v>2.0837131861975879</v>
      </c>
      <c r="H184" s="1">
        <f t="shared" ca="1" si="25"/>
        <v>53.441856593098791</v>
      </c>
      <c r="I184" s="1">
        <f t="shared" ca="1" si="30"/>
        <v>0.5169615513152066</v>
      </c>
      <c r="J184" s="1">
        <f t="shared" ca="1" si="33"/>
        <v>1.2095737381083072</v>
      </c>
      <c r="K184" s="1">
        <f t="shared" ca="1" si="26"/>
        <v>53.004786869054151</v>
      </c>
      <c r="L184" s="1">
        <f t="shared" si="27"/>
        <v>52.4</v>
      </c>
    </row>
    <row r="185" spans="2:12">
      <c r="B185" s="1">
        <v>163</v>
      </c>
      <c r="C185" s="1">
        <f t="shared" ca="1" si="28"/>
        <v>-3.4698234230158845E-2</v>
      </c>
      <c r="D185" s="1">
        <f t="shared" ca="1" si="31"/>
        <v>11.739995103704889</v>
      </c>
      <c r="E185" s="1">
        <f t="shared" ca="1" si="24"/>
        <v>58.469997551852444</v>
      </c>
      <c r="F185" s="1">
        <f t="shared" ca="1" si="29"/>
        <v>1.5014985001650176</v>
      </c>
      <c r="G185" s="1">
        <f t="shared" ca="1" si="32"/>
        <v>3.5852116863626056</v>
      </c>
      <c r="H185" s="1">
        <f t="shared" ca="1" si="25"/>
        <v>54.392605843181308</v>
      </c>
      <c r="I185" s="1">
        <f t="shared" ca="1" si="30"/>
        <v>-0.11691148782474423</v>
      </c>
      <c r="J185" s="1">
        <f t="shared" ca="1" si="33"/>
        <v>1.092662250283563</v>
      </c>
      <c r="K185" s="1">
        <f t="shared" ca="1" si="26"/>
        <v>53.146331125141785</v>
      </c>
      <c r="L185" s="1">
        <f t="shared" si="27"/>
        <v>52.6</v>
      </c>
    </row>
    <row r="186" spans="2:12">
      <c r="B186" s="1">
        <v>164</v>
      </c>
      <c r="C186" s="1">
        <f t="shared" ca="1" si="28"/>
        <v>0.35761365579620502</v>
      </c>
      <c r="D186" s="1">
        <f t="shared" ca="1" si="31"/>
        <v>12.097608759501094</v>
      </c>
      <c r="E186" s="1">
        <f t="shared" ca="1" si="24"/>
        <v>58.848804379750554</v>
      </c>
      <c r="F186" s="1">
        <f t="shared" ca="1" si="29"/>
        <v>1.0374084366967469</v>
      </c>
      <c r="G186" s="1">
        <f t="shared" ca="1" si="32"/>
        <v>4.6226201230593524</v>
      </c>
      <c r="H186" s="1">
        <f t="shared" ca="1" si="25"/>
        <v>55.111310061529679</v>
      </c>
      <c r="I186" s="1">
        <f t="shared" ca="1" si="30"/>
        <v>8.7672897846889919E-2</v>
      </c>
      <c r="J186" s="1">
        <f t="shared" ca="1" si="33"/>
        <v>1.1803351481304529</v>
      </c>
      <c r="K186" s="1">
        <f t="shared" ca="1" si="26"/>
        <v>53.390167574065231</v>
      </c>
      <c r="L186" s="1">
        <f t="shared" si="27"/>
        <v>52.800000000000004</v>
      </c>
    </row>
    <row r="187" spans="2:12">
      <c r="B187" s="1">
        <v>165</v>
      </c>
      <c r="C187" s="1">
        <f t="shared" ca="1" si="28"/>
        <v>-0.54270746622463117</v>
      </c>
      <c r="D187" s="1">
        <f t="shared" ca="1" si="31"/>
        <v>11.554901293276464</v>
      </c>
      <c r="E187" s="1">
        <f t="shared" ca="1" si="24"/>
        <v>58.777450646638229</v>
      </c>
      <c r="F187" s="1">
        <f t="shared" ca="1" si="29"/>
        <v>0.30704580255623121</v>
      </c>
      <c r="G187" s="1">
        <f t="shared" ca="1" si="32"/>
        <v>4.9296659256155833</v>
      </c>
      <c r="H187" s="1">
        <f t="shared" ca="1" si="25"/>
        <v>55.46483296280779</v>
      </c>
      <c r="I187" s="1">
        <f t="shared" ca="1" si="30"/>
        <v>-1.0542992965915845</v>
      </c>
      <c r="J187" s="1">
        <f t="shared" ca="1" si="33"/>
        <v>0.12603585153886843</v>
      </c>
      <c r="K187" s="1">
        <f t="shared" ca="1" si="26"/>
        <v>53.063017925769437</v>
      </c>
      <c r="L187" s="1">
        <f t="shared" si="27"/>
        <v>53</v>
      </c>
    </row>
    <row r="188" spans="2:12">
      <c r="B188" s="1">
        <v>166</v>
      </c>
      <c r="C188" s="1">
        <f t="shared" ca="1" si="28"/>
        <v>0.10086111657310795</v>
      </c>
      <c r="D188" s="1">
        <f t="shared" ca="1" si="31"/>
        <v>11.655762409849572</v>
      </c>
      <c r="E188" s="1">
        <f t="shared" ca="1" si="24"/>
        <v>59.027881204924789</v>
      </c>
      <c r="F188" s="1">
        <f t="shared" ca="1" si="29"/>
        <v>0.79802341223737561</v>
      </c>
      <c r="G188" s="1">
        <f t="shared" ca="1" si="32"/>
        <v>5.7276893378529588</v>
      </c>
      <c r="H188" s="1">
        <f t="shared" ca="1" si="25"/>
        <v>56.063844668926485</v>
      </c>
      <c r="I188" s="1">
        <f t="shared" ca="1" si="30"/>
        <v>-0.20894100876586699</v>
      </c>
      <c r="J188" s="1">
        <f t="shared" ca="1" si="33"/>
        <v>-8.2905157226998566E-2</v>
      </c>
      <c r="K188" s="1">
        <f t="shared" ca="1" si="26"/>
        <v>53.158547421386501</v>
      </c>
      <c r="L188" s="1">
        <f t="shared" si="27"/>
        <v>53.2</v>
      </c>
    </row>
    <row r="189" spans="2:12">
      <c r="B189" s="1">
        <v>167</v>
      </c>
      <c r="C189" s="1">
        <f t="shared" ca="1" si="28"/>
        <v>-1.2917007745988349</v>
      </c>
      <c r="D189" s="1">
        <f t="shared" ca="1" si="31"/>
        <v>10.364061635250737</v>
      </c>
      <c r="E189" s="1">
        <f t="shared" ca="1" si="24"/>
        <v>58.582030817625366</v>
      </c>
      <c r="F189" s="1">
        <f t="shared" ca="1" si="29"/>
        <v>0.56659127882163318</v>
      </c>
      <c r="G189" s="1">
        <f t="shared" ca="1" si="32"/>
        <v>6.2942806166745919</v>
      </c>
      <c r="H189" s="1">
        <f t="shared" ca="1" si="25"/>
        <v>56.547140308337298</v>
      </c>
      <c r="I189" s="1">
        <f t="shared" ca="1" si="30"/>
        <v>-0.43449858372148409</v>
      </c>
      <c r="J189" s="1">
        <f t="shared" ca="1" si="33"/>
        <v>-0.51740374094848263</v>
      </c>
      <c r="K189" s="1">
        <f t="shared" ca="1" si="26"/>
        <v>53.141298129525758</v>
      </c>
      <c r="L189" s="1">
        <f t="shared" si="27"/>
        <v>53.4</v>
      </c>
    </row>
    <row r="190" spans="2:12">
      <c r="B190" s="1">
        <v>168</v>
      </c>
      <c r="C190" s="1">
        <f t="shared" ca="1" si="28"/>
        <v>-0.99968064972464965</v>
      </c>
      <c r="D190" s="1">
        <f t="shared" ca="1" si="31"/>
        <v>9.364380985526088</v>
      </c>
      <c r="E190" s="1">
        <f t="shared" ca="1" si="24"/>
        <v>58.282190492763043</v>
      </c>
      <c r="F190" s="1">
        <f t="shared" ca="1" si="29"/>
        <v>1.4845009978114723</v>
      </c>
      <c r="G190" s="1">
        <f t="shared" ca="1" si="32"/>
        <v>7.7787816144860642</v>
      </c>
      <c r="H190" s="1">
        <f t="shared" ca="1" si="25"/>
        <v>57.489390807243034</v>
      </c>
      <c r="I190" s="1">
        <f t="shared" ca="1" si="30"/>
        <v>-1.0749328605147301</v>
      </c>
      <c r="J190" s="1">
        <f t="shared" ca="1" si="33"/>
        <v>-1.5923366014632128</v>
      </c>
      <c r="K190" s="1">
        <f t="shared" ca="1" si="26"/>
        <v>52.803831699268393</v>
      </c>
      <c r="L190" s="1">
        <f t="shared" si="27"/>
        <v>53.6</v>
      </c>
    </row>
    <row r="191" spans="2:12">
      <c r="B191" s="1">
        <v>169</v>
      </c>
      <c r="C191" s="1">
        <f t="shared" ca="1" si="28"/>
        <v>-0.60570090423974321</v>
      </c>
      <c r="D191" s="1">
        <f t="shared" ca="1" si="31"/>
        <v>8.7586800812863448</v>
      </c>
      <c r="E191" s="1">
        <f t="shared" ca="1" si="24"/>
        <v>58.179340040643176</v>
      </c>
      <c r="F191" s="1">
        <f t="shared" ca="1" si="29"/>
        <v>0.16427587692604573</v>
      </c>
      <c r="G191" s="1">
        <f t="shared" ca="1" si="32"/>
        <v>7.9430574914121097</v>
      </c>
      <c r="H191" s="1">
        <f t="shared" ca="1" si="25"/>
        <v>57.771528745706057</v>
      </c>
      <c r="I191" s="1">
        <f t="shared" ca="1" si="30"/>
        <v>0.90991899451154723</v>
      </c>
      <c r="J191" s="1">
        <f t="shared" ca="1" si="33"/>
        <v>-0.68241760695166553</v>
      </c>
      <c r="K191" s="1">
        <f t="shared" ca="1" si="26"/>
        <v>53.458791196524174</v>
      </c>
      <c r="L191" s="1">
        <f t="shared" si="27"/>
        <v>53.800000000000004</v>
      </c>
    </row>
    <row r="192" spans="2:12">
      <c r="B192" s="1">
        <v>170</v>
      </c>
      <c r="C192" s="1">
        <f t="shared" ca="1" si="28"/>
        <v>-0.53326268372875385</v>
      </c>
      <c r="D192" s="1">
        <f t="shared" ca="1" si="31"/>
        <v>8.2254173975575906</v>
      </c>
      <c r="E192" s="1">
        <f t="shared" ca="1" si="24"/>
        <v>58.112708698778796</v>
      </c>
      <c r="F192" s="1">
        <f t="shared" ca="1" si="29"/>
        <v>0.49635682961051675</v>
      </c>
      <c r="G192" s="1">
        <f t="shared" ca="1" si="32"/>
        <v>8.4394143210226265</v>
      </c>
      <c r="H192" s="1">
        <f t="shared" ca="1" si="25"/>
        <v>58.219707160511312</v>
      </c>
      <c r="I192" s="1">
        <f t="shared" ca="1" si="30"/>
        <v>-0.27588416673826066</v>
      </c>
      <c r="J192" s="1">
        <f t="shared" ca="1" si="33"/>
        <v>-0.9583017736899262</v>
      </c>
      <c r="K192" s="1">
        <f t="shared" ca="1" si="26"/>
        <v>53.520849113155037</v>
      </c>
      <c r="L192" s="1">
        <f t="shared" si="27"/>
        <v>54</v>
      </c>
    </row>
    <row r="193" spans="2:12">
      <c r="B193" s="1">
        <v>171</v>
      </c>
      <c r="C193" s="1">
        <f t="shared" ca="1" si="28"/>
        <v>0.10609273425472109</v>
      </c>
      <c r="D193" s="1">
        <f t="shared" ca="1" si="31"/>
        <v>8.3315101318123119</v>
      </c>
      <c r="E193" s="1">
        <f t="shared" ca="1" si="24"/>
        <v>58.365755065906157</v>
      </c>
      <c r="F193" s="1">
        <f t="shared" ca="1" si="29"/>
        <v>1.9768666358695666</v>
      </c>
      <c r="G193" s="1">
        <f t="shared" ca="1" si="32"/>
        <v>10.416280956892193</v>
      </c>
      <c r="H193" s="1">
        <f t="shared" ca="1" si="25"/>
        <v>59.4081404784461</v>
      </c>
      <c r="I193" s="1">
        <f t="shared" ca="1" si="30"/>
        <v>0.30486448626105173</v>
      </c>
      <c r="J193" s="1">
        <f t="shared" ca="1" si="33"/>
        <v>-0.65343728742887452</v>
      </c>
      <c r="K193" s="1">
        <f t="shared" ca="1" si="26"/>
        <v>53.873281356285567</v>
      </c>
      <c r="L193" s="1">
        <f t="shared" si="27"/>
        <v>54.2</v>
      </c>
    </row>
    <row r="194" spans="2:12">
      <c r="B194" s="1">
        <v>172</v>
      </c>
      <c r="C194" s="1">
        <f t="shared" ca="1" si="28"/>
        <v>-0.94675472533039917</v>
      </c>
      <c r="D194" s="1">
        <f t="shared" ca="1" si="31"/>
        <v>7.3847554064819132</v>
      </c>
      <c r="E194" s="1">
        <f t="shared" ca="1" si="24"/>
        <v>58.092377703240956</v>
      </c>
      <c r="F194" s="1">
        <f t="shared" ca="1" si="29"/>
        <v>-0.45044828036598733</v>
      </c>
      <c r="G194" s="1">
        <f t="shared" ca="1" si="32"/>
        <v>9.9658326765262046</v>
      </c>
      <c r="H194" s="1">
        <f t="shared" ca="1" si="25"/>
        <v>59.382916338263101</v>
      </c>
      <c r="I194" s="1">
        <f t="shared" ca="1" si="30"/>
        <v>1.3831513354746157</v>
      </c>
      <c r="J194" s="1">
        <f t="shared" ca="1" si="33"/>
        <v>0.72971404804574114</v>
      </c>
      <c r="K194" s="1">
        <f t="shared" ca="1" si="26"/>
        <v>54.764857024022866</v>
      </c>
      <c r="L194" s="1">
        <f t="shared" si="27"/>
        <v>54.4</v>
      </c>
    </row>
    <row r="195" spans="2:12">
      <c r="B195" s="1">
        <v>173</v>
      </c>
      <c r="C195" s="1">
        <f t="shared" ca="1" si="28"/>
        <v>-0.30331239346110084</v>
      </c>
      <c r="D195" s="1">
        <f t="shared" ca="1" si="31"/>
        <v>7.0814430130208121</v>
      </c>
      <c r="E195" s="1">
        <f t="shared" ca="1" si="24"/>
        <v>58.14072150651041</v>
      </c>
      <c r="F195" s="1">
        <f t="shared" ca="1" si="29"/>
        <v>0.28192134296712662</v>
      </c>
      <c r="G195" s="1">
        <f t="shared" ca="1" si="32"/>
        <v>10.247754019493332</v>
      </c>
      <c r="H195" s="1">
        <f t="shared" ca="1" si="25"/>
        <v>59.723877009746666</v>
      </c>
      <c r="I195" s="1">
        <f t="shared" ca="1" si="30"/>
        <v>1.829495011368458E-2</v>
      </c>
      <c r="J195" s="1">
        <f t="shared" ca="1" si="33"/>
        <v>0.74800899815942568</v>
      </c>
      <c r="K195" s="1">
        <f t="shared" ca="1" si="26"/>
        <v>54.974004499079712</v>
      </c>
      <c r="L195" s="1">
        <f t="shared" si="27"/>
        <v>54.6</v>
      </c>
    </row>
    <row r="196" spans="2:12">
      <c r="B196" s="1">
        <v>174</v>
      </c>
      <c r="C196" s="1">
        <f t="shared" ca="1" si="28"/>
        <v>-0.48470975649002329</v>
      </c>
      <c r="D196" s="1">
        <f t="shared" ca="1" si="31"/>
        <v>6.596733256530789</v>
      </c>
      <c r="E196" s="1">
        <f t="shared" ca="1" si="24"/>
        <v>58.098366628265396</v>
      </c>
      <c r="F196" s="1">
        <f t="shared" ca="1" si="29"/>
        <v>-0.77054174598393632</v>
      </c>
      <c r="G196" s="1">
        <f t="shared" ca="1" si="32"/>
        <v>9.4772122735093962</v>
      </c>
      <c r="H196" s="1">
        <f t="shared" ca="1" si="25"/>
        <v>59.538606136754701</v>
      </c>
      <c r="I196" s="1">
        <f t="shared" ca="1" si="30"/>
        <v>-0.86022734848949067</v>
      </c>
      <c r="J196" s="1">
        <f t="shared" ca="1" si="33"/>
        <v>-0.112218350330065</v>
      </c>
      <c r="K196" s="1">
        <f t="shared" ca="1" si="26"/>
        <v>54.74389082483497</v>
      </c>
      <c r="L196" s="1">
        <f t="shared" si="27"/>
        <v>54.800000000000004</v>
      </c>
    </row>
    <row r="197" spans="2:12">
      <c r="B197" s="1">
        <v>175</v>
      </c>
      <c r="C197" s="1">
        <f t="shared" ca="1" si="28"/>
        <v>4.5009255756359209E-2</v>
      </c>
      <c r="D197" s="1">
        <f t="shared" ca="1" si="31"/>
        <v>6.6417425122871485</v>
      </c>
      <c r="E197" s="1">
        <f t="shared" ca="1" si="24"/>
        <v>58.320871256143576</v>
      </c>
      <c r="F197" s="1">
        <f t="shared" ca="1" si="29"/>
        <v>-1.5138392039851389</v>
      </c>
      <c r="G197" s="1">
        <f t="shared" ca="1" si="32"/>
        <v>7.9633730695242573</v>
      </c>
      <c r="H197" s="1">
        <f t="shared" ca="1" si="25"/>
        <v>58.981686534762126</v>
      </c>
      <c r="I197" s="1">
        <f t="shared" ca="1" si="30"/>
        <v>-0.1474992899042151</v>
      </c>
      <c r="J197" s="1">
        <f t="shared" ca="1" si="33"/>
        <v>-0.25971764023428012</v>
      </c>
      <c r="K197" s="1">
        <f t="shared" ca="1" si="26"/>
        <v>54.870141179882857</v>
      </c>
      <c r="L197" s="1">
        <f t="shared" si="27"/>
        <v>55</v>
      </c>
    </row>
    <row r="198" spans="2:12">
      <c r="B198" s="1">
        <v>176</v>
      </c>
      <c r="C198" s="1">
        <f t="shared" ca="1" si="28"/>
        <v>1.4924194726946718</v>
      </c>
      <c r="D198" s="1">
        <f t="shared" ca="1" si="31"/>
        <v>8.1341619849818194</v>
      </c>
      <c r="E198" s="1">
        <f t="shared" ca="1" si="24"/>
        <v>59.267080992490911</v>
      </c>
      <c r="F198" s="1">
        <f t="shared" ca="1" si="29"/>
        <v>-1.1775778833807349</v>
      </c>
      <c r="G198" s="1">
        <f t="shared" ca="1" si="32"/>
        <v>6.7857951861435222</v>
      </c>
      <c r="H198" s="1">
        <f t="shared" ca="1" si="25"/>
        <v>58.592897593071761</v>
      </c>
      <c r="I198" s="1">
        <f t="shared" ca="1" si="30"/>
        <v>-1.6440892470416348</v>
      </c>
      <c r="J198" s="1">
        <f t="shared" ca="1" si="33"/>
        <v>-1.9038068872759148</v>
      </c>
      <c r="K198" s="1">
        <f t="shared" ca="1" si="26"/>
        <v>54.248096556362043</v>
      </c>
      <c r="L198" s="1">
        <f t="shared" si="27"/>
        <v>55.2</v>
      </c>
    </row>
    <row r="199" spans="2:12">
      <c r="B199" s="1">
        <v>177</v>
      </c>
      <c r="C199" s="1">
        <f t="shared" ca="1" si="28"/>
        <v>1.2081155795784271</v>
      </c>
      <c r="D199" s="1">
        <f t="shared" ca="1" si="31"/>
        <v>9.3422775645602467</v>
      </c>
      <c r="E199" s="1">
        <f t="shared" ca="1" si="24"/>
        <v>60.071138782280123</v>
      </c>
      <c r="F199" s="1">
        <f t="shared" ca="1" si="29"/>
        <v>-0.20836345322249716</v>
      </c>
      <c r="G199" s="1">
        <f t="shared" ca="1" si="32"/>
        <v>6.577431732921025</v>
      </c>
      <c r="H199" s="1">
        <f t="shared" ca="1" si="25"/>
        <v>58.688715866460512</v>
      </c>
      <c r="I199" s="1">
        <f t="shared" ca="1" si="30"/>
        <v>-5.4904527764399764E-3</v>
      </c>
      <c r="J199" s="1">
        <f t="shared" ca="1" si="33"/>
        <v>-1.9092973400523547</v>
      </c>
      <c r="K199" s="1">
        <f t="shared" ca="1" si="26"/>
        <v>54.445351329973818</v>
      </c>
      <c r="L199" s="1">
        <f t="shared" si="27"/>
        <v>55.4</v>
      </c>
    </row>
    <row r="200" spans="2:12">
      <c r="B200" s="1">
        <v>178</v>
      </c>
      <c r="C200" s="1">
        <f t="shared" ca="1" si="28"/>
        <v>0.49798098291301102</v>
      </c>
      <c r="D200" s="1">
        <f t="shared" ca="1" si="31"/>
        <v>9.8402585474732582</v>
      </c>
      <c r="E200" s="1">
        <f t="shared" ca="1" si="24"/>
        <v>60.520129273736629</v>
      </c>
      <c r="F200" s="1">
        <f t="shared" ca="1" si="29"/>
        <v>-0.23113416976247492</v>
      </c>
      <c r="G200" s="1">
        <f t="shared" ca="1" si="32"/>
        <v>6.3462975631585499</v>
      </c>
      <c r="H200" s="1">
        <f t="shared" ca="1" si="25"/>
        <v>58.773148781579273</v>
      </c>
      <c r="I200" s="1">
        <f t="shared" ca="1" si="30"/>
        <v>-1.1877969822867924</v>
      </c>
      <c r="J200" s="1">
        <f t="shared" ca="1" si="33"/>
        <v>-3.0970943223391472</v>
      </c>
      <c r="K200" s="1">
        <f t="shared" ca="1" si="26"/>
        <v>54.051452838830429</v>
      </c>
      <c r="L200" s="1">
        <f t="shared" si="27"/>
        <v>55.6</v>
      </c>
    </row>
    <row r="201" spans="2:12">
      <c r="B201" s="1">
        <v>179</v>
      </c>
      <c r="C201" s="1">
        <f t="shared" ca="1" si="28"/>
        <v>-0.13023292226338284</v>
      </c>
      <c r="D201" s="1">
        <f t="shared" ca="1" si="31"/>
        <v>9.7100256252098749</v>
      </c>
      <c r="E201" s="1">
        <f t="shared" ca="1" si="24"/>
        <v>60.655012812604944</v>
      </c>
      <c r="F201" s="1">
        <f t="shared" ca="1" si="29"/>
        <v>3.6844812483178502E-2</v>
      </c>
      <c r="G201" s="1">
        <f t="shared" ca="1" si="32"/>
        <v>6.3831423756417287</v>
      </c>
      <c r="H201" s="1">
        <f t="shared" ca="1" si="25"/>
        <v>58.991571187820867</v>
      </c>
      <c r="I201" s="1">
        <f t="shared" ca="1" si="30"/>
        <v>1.0400513675507739</v>
      </c>
      <c r="J201" s="1">
        <f t="shared" ca="1" si="33"/>
        <v>-2.0570429547883733</v>
      </c>
      <c r="K201" s="1">
        <f t="shared" ca="1" si="26"/>
        <v>54.771478522605818</v>
      </c>
      <c r="L201" s="1">
        <f t="shared" si="27"/>
        <v>55.800000000000004</v>
      </c>
    </row>
    <row r="202" spans="2:12">
      <c r="B202" s="1">
        <v>180</v>
      </c>
      <c r="C202" s="1">
        <f t="shared" ca="1" si="28"/>
        <v>-0.90616881255557058</v>
      </c>
      <c r="D202" s="1">
        <f t="shared" ca="1" si="31"/>
        <v>8.8038568126543044</v>
      </c>
      <c r="E202" s="1">
        <f t="shared" ca="1" si="24"/>
        <v>60.401928406327151</v>
      </c>
      <c r="F202" s="1">
        <f t="shared" ca="1" si="29"/>
        <v>0.34109655795712218</v>
      </c>
      <c r="G202" s="1">
        <f t="shared" ca="1" si="32"/>
        <v>6.7242389335988513</v>
      </c>
      <c r="H202" s="1">
        <f t="shared" ca="1" si="25"/>
        <v>59.362119466799427</v>
      </c>
      <c r="I202" s="1">
        <f t="shared" ca="1" si="30"/>
        <v>-0.58955403108957871</v>
      </c>
      <c r="J202" s="1">
        <f t="shared" ca="1" si="33"/>
        <v>-2.6465969858779519</v>
      </c>
      <c r="K202" s="1">
        <f t="shared" ca="1" si="26"/>
        <v>54.676701507061026</v>
      </c>
      <c r="L202" s="1">
        <f t="shared" si="27"/>
        <v>56</v>
      </c>
    </row>
    <row r="203" spans="2:12">
      <c r="B203" s="1">
        <v>181</v>
      </c>
      <c r="C203" s="1">
        <f t="shared" ca="1" si="28"/>
        <v>-0.97101738866250664</v>
      </c>
      <c r="D203" s="1">
        <f t="shared" ca="1" si="31"/>
        <v>7.832839423991798</v>
      </c>
      <c r="E203" s="1">
        <f t="shared" ca="1" si="24"/>
        <v>60.116419711995903</v>
      </c>
      <c r="F203" s="1">
        <f t="shared" ca="1" si="29"/>
        <v>-9.4910473254298439E-2</v>
      </c>
      <c r="G203" s="1">
        <f t="shared" ca="1" si="32"/>
        <v>6.6293284603445528</v>
      </c>
      <c r="H203" s="1">
        <f t="shared" ca="1" si="25"/>
        <v>59.514664230172279</v>
      </c>
      <c r="I203" s="1">
        <f t="shared" ca="1" si="30"/>
        <v>-0.1579489925888356</v>
      </c>
      <c r="J203" s="1">
        <f t="shared" ca="1" si="33"/>
        <v>-2.8045459784667877</v>
      </c>
      <c r="K203" s="1">
        <f t="shared" ca="1" si="26"/>
        <v>54.797727010766607</v>
      </c>
      <c r="L203" s="1">
        <f t="shared" si="27"/>
        <v>56.2</v>
      </c>
    </row>
    <row r="204" spans="2:12">
      <c r="B204" s="1">
        <v>182</v>
      </c>
      <c r="C204" s="1">
        <f t="shared" ca="1" si="28"/>
        <v>-2.3070532521760949</v>
      </c>
      <c r="D204" s="1">
        <f t="shared" ca="1" si="31"/>
        <v>5.5257861718157031</v>
      </c>
      <c r="E204" s="1">
        <f t="shared" ca="1" si="24"/>
        <v>59.162893085907854</v>
      </c>
      <c r="F204" s="1">
        <f t="shared" ca="1" si="29"/>
        <v>-1.1563789965365521</v>
      </c>
      <c r="G204" s="1">
        <f t="shared" ca="1" si="32"/>
        <v>5.4729494638080007</v>
      </c>
      <c r="H204" s="1">
        <f t="shared" ca="1" si="25"/>
        <v>59.136474731904002</v>
      </c>
      <c r="I204" s="1">
        <f t="shared" ca="1" si="30"/>
        <v>-5.8667258169148584E-2</v>
      </c>
      <c r="J204" s="1">
        <f t="shared" ca="1" si="33"/>
        <v>-2.8632132366359362</v>
      </c>
      <c r="K204" s="1">
        <f t="shared" ca="1" si="26"/>
        <v>54.968393381682027</v>
      </c>
      <c r="L204" s="1">
        <f t="shared" si="27"/>
        <v>56.4</v>
      </c>
    </row>
    <row r="205" spans="2:12">
      <c r="B205" s="1">
        <v>183</v>
      </c>
      <c r="C205" s="1">
        <f t="shared" ca="1" si="28"/>
        <v>-0.3984355008832548</v>
      </c>
      <c r="D205" s="1">
        <f t="shared" ca="1" si="31"/>
        <v>5.1273506709324481</v>
      </c>
      <c r="E205" s="1">
        <f t="shared" ca="1" si="24"/>
        <v>59.163675335466223</v>
      </c>
      <c r="F205" s="1">
        <f t="shared" ca="1" si="29"/>
        <v>0.99537792831499139</v>
      </c>
      <c r="G205" s="1">
        <f t="shared" ca="1" si="32"/>
        <v>6.4683273921229922</v>
      </c>
      <c r="H205" s="1">
        <f t="shared" ca="1" si="25"/>
        <v>59.834163696061495</v>
      </c>
      <c r="I205" s="1">
        <f t="shared" ca="1" si="30"/>
        <v>-0.72687844436342586</v>
      </c>
      <c r="J205" s="1">
        <f t="shared" ca="1" si="33"/>
        <v>-3.5900916809993619</v>
      </c>
      <c r="K205" s="1">
        <f t="shared" ca="1" si="26"/>
        <v>54.804954159500319</v>
      </c>
      <c r="L205" s="1">
        <f t="shared" si="27"/>
        <v>56.6</v>
      </c>
    </row>
    <row r="206" spans="2:12">
      <c r="B206" s="1">
        <v>184</v>
      </c>
      <c r="C206" s="1">
        <f t="shared" ca="1" si="28"/>
        <v>2.5088578450050001</v>
      </c>
      <c r="D206" s="1">
        <f t="shared" ca="1" si="31"/>
        <v>7.6362085159374482</v>
      </c>
      <c r="E206" s="1">
        <f t="shared" ca="1" si="24"/>
        <v>60.618104257968731</v>
      </c>
      <c r="F206" s="1">
        <f t="shared" ca="1" si="29"/>
        <v>0.8103080319444097</v>
      </c>
      <c r="G206" s="1">
        <f t="shared" ca="1" si="32"/>
        <v>7.278635424067402</v>
      </c>
      <c r="H206" s="1">
        <f t="shared" ca="1" si="25"/>
        <v>60.439317712033706</v>
      </c>
      <c r="I206" s="1">
        <f t="shared" ca="1" si="30"/>
        <v>1.2100660621332151</v>
      </c>
      <c r="J206" s="1">
        <f t="shared" ca="1" si="33"/>
        <v>-2.3800256188661466</v>
      </c>
      <c r="K206" s="1">
        <f t="shared" ca="1" si="26"/>
        <v>55.609987190566933</v>
      </c>
      <c r="L206" s="1">
        <f t="shared" si="27"/>
        <v>56.800000000000004</v>
      </c>
    </row>
    <row r="207" spans="2:12">
      <c r="B207" s="1">
        <v>185</v>
      </c>
      <c r="C207" s="1">
        <f t="shared" ca="1" si="28"/>
        <v>0.42057204509739526</v>
      </c>
      <c r="D207" s="1">
        <f t="shared" ca="1" si="31"/>
        <v>8.0567805610348433</v>
      </c>
      <c r="E207" s="1">
        <f t="shared" ca="1" si="24"/>
        <v>61.028390280517421</v>
      </c>
      <c r="F207" s="1">
        <f t="shared" ca="1" si="29"/>
        <v>-0.70695395698040819</v>
      </c>
      <c r="G207" s="1">
        <f t="shared" ca="1" si="32"/>
        <v>6.5716814670869939</v>
      </c>
      <c r="H207" s="1">
        <f t="shared" ca="1" si="25"/>
        <v>60.285840733543495</v>
      </c>
      <c r="I207" s="1">
        <f t="shared" ca="1" si="30"/>
        <v>0.23327694166124702</v>
      </c>
      <c r="J207" s="1">
        <f t="shared" ca="1" si="33"/>
        <v>-2.1467486772048998</v>
      </c>
      <c r="K207" s="1">
        <f t="shared" ca="1" si="26"/>
        <v>55.926625661397551</v>
      </c>
      <c r="L207" s="1">
        <f t="shared" si="27"/>
        <v>57</v>
      </c>
    </row>
    <row r="208" spans="2:12">
      <c r="B208" s="1">
        <v>186</v>
      </c>
      <c r="C208" s="1">
        <f t="shared" ca="1" si="28"/>
        <v>-0.39654834310796527</v>
      </c>
      <c r="D208" s="1">
        <f t="shared" ca="1" si="31"/>
        <v>7.660232217926878</v>
      </c>
      <c r="E208" s="1">
        <f t="shared" ca="1" si="24"/>
        <v>61.030116108963441</v>
      </c>
      <c r="F208" s="1">
        <f t="shared" ca="1" si="29"/>
        <v>-1.20771538527724</v>
      </c>
      <c r="G208" s="1">
        <f t="shared" ca="1" si="32"/>
        <v>5.3639660818097541</v>
      </c>
      <c r="H208" s="1">
        <f t="shared" ca="1" si="25"/>
        <v>59.881983040904878</v>
      </c>
      <c r="I208" s="1">
        <f t="shared" ca="1" si="30"/>
        <v>0.4472826188372972</v>
      </c>
      <c r="J208" s="1">
        <f t="shared" ca="1" si="33"/>
        <v>-1.6994660583676027</v>
      </c>
      <c r="K208" s="1">
        <f t="shared" ca="1" si="26"/>
        <v>56.3502669708162</v>
      </c>
      <c r="L208" s="1">
        <f t="shared" si="27"/>
        <v>57.2</v>
      </c>
    </row>
    <row r="209" spans="2:12">
      <c r="B209" s="1">
        <v>187</v>
      </c>
      <c r="C209" s="1">
        <f t="shared" ca="1" si="28"/>
        <v>1.2687663520871149</v>
      </c>
      <c r="D209" s="1">
        <f t="shared" ca="1" si="31"/>
        <v>8.9289985700139933</v>
      </c>
      <c r="E209" s="1">
        <f t="shared" ca="1" si="24"/>
        <v>61.864499285006993</v>
      </c>
      <c r="F209" s="1">
        <f t="shared" ca="1" si="29"/>
        <v>1.2662577250005869</v>
      </c>
      <c r="G209" s="1">
        <f t="shared" ca="1" si="32"/>
        <v>6.6302238068103412</v>
      </c>
      <c r="H209" s="1">
        <f t="shared" ca="1" si="25"/>
        <v>60.715111903405166</v>
      </c>
      <c r="I209" s="1">
        <f t="shared" ca="1" si="30"/>
        <v>0.10130011460269206</v>
      </c>
      <c r="J209" s="1">
        <f t="shared" ca="1" si="33"/>
        <v>-1.5981659437649105</v>
      </c>
      <c r="K209" s="1">
        <f t="shared" ca="1" si="26"/>
        <v>56.600917028117543</v>
      </c>
      <c r="L209" s="1">
        <f t="shared" si="27"/>
        <v>57.4</v>
      </c>
    </row>
    <row r="210" spans="2:12">
      <c r="B210" s="1">
        <v>188</v>
      </c>
      <c r="C210" s="1">
        <f t="shared" ca="1" si="28"/>
        <v>-1.531001251362833</v>
      </c>
      <c r="D210" s="1">
        <f t="shared" ca="1" si="31"/>
        <v>7.3979973186511607</v>
      </c>
      <c r="E210" s="1">
        <f t="shared" ca="1" si="24"/>
        <v>61.298998659325584</v>
      </c>
      <c r="F210" s="1">
        <f t="shared" ca="1" si="29"/>
        <v>1.0854953768540521</v>
      </c>
      <c r="G210" s="1">
        <f t="shared" ca="1" si="32"/>
        <v>7.715719183664393</v>
      </c>
      <c r="H210" s="1">
        <f t="shared" ca="1" si="25"/>
        <v>61.457859591832197</v>
      </c>
      <c r="I210" s="1">
        <f t="shared" ca="1" si="30"/>
        <v>-0.74274559074073843</v>
      </c>
      <c r="J210" s="1">
        <f t="shared" ca="1" si="33"/>
        <v>-2.3409115345056488</v>
      </c>
      <c r="K210" s="1">
        <f t="shared" ca="1" si="26"/>
        <v>56.429544232747176</v>
      </c>
      <c r="L210" s="1">
        <f t="shared" si="27"/>
        <v>57.6</v>
      </c>
    </row>
    <row r="211" spans="2:12">
      <c r="B211" s="1">
        <v>189</v>
      </c>
      <c r="C211" s="1">
        <f t="shared" ca="1" si="28"/>
        <v>-0.18416261425377123</v>
      </c>
      <c r="D211" s="1">
        <f t="shared" ca="1" si="31"/>
        <v>7.2138347043973896</v>
      </c>
      <c r="E211" s="1">
        <f t="shared" ca="1" si="24"/>
        <v>61.406917352198697</v>
      </c>
      <c r="F211" s="1">
        <f t="shared" ca="1" si="29"/>
        <v>-1.0956092970012412</v>
      </c>
      <c r="G211" s="1">
        <f t="shared" ca="1" si="32"/>
        <v>6.620109886663152</v>
      </c>
      <c r="H211" s="1">
        <f t="shared" ca="1" si="25"/>
        <v>61.110054943331583</v>
      </c>
      <c r="I211" s="1">
        <f t="shared" ca="1" si="30"/>
        <v>-0.12189442489288363</v>
      </c>
      <c r="J211" s="1">
        <f t="shared" ca="1" si="33"/>
        <v>-2.4628059593985325</v>
      </c>
      <c r="K211" s="1">
        <f t="shared" ca="1" si="26"/>
        <v>56.568597020300736</v>
      </c>
      <c r="L211" s="1">
        <f t="shared" si="27"/>
        <v>57.800000000000004</v>
      </c>
    </row>
    <row r="212" spans="2:12">
      <c r="B212" s="1">
        <v>190</v>
      </c>
      <c r="C212" s="1">
        <f t="shared" ca="1" si="28"/>
        <v>0.19044843556894528</v>
      </c>
      <c r="D212" s="1">
        <f t="shared" ca="1" si="31"/>
        <v>7.4042831399663349</v>
      </c>
      <c r="E212" s="1">
        <f t="shared" ca="1" si="24"/>
        <v>61.702141569983169</v>
      </c>
      <c r="F212" s="1">
        <f t="shared" ca="1" si="29"/>
        <v>-0.15382898175951307</v>
      </c>
      <c r="G212" s="1">
        <f t="shared" ca="1" si="32"/>
        <v>6.4662809049036394</v>
      </c>
      <c r="H212" s="1">
        <f t="shared" ca="1" si="25"/>
        <v>61.233140452451821</v>
      </c>
      <c r="I212" s="1">
        <f t="shared" ca="1" si="30"/>
        <v>0.22139475464268413</v>
      </c>
      <c r="J212" s="1">
        <f t="shared" ca="1" si="33"/>
        <v>-2.2414112047558485</v>
      </c>
      <c r="K212" s="1">
        <f t="shared" ca="1" si="26"/>
        <v>56.879294397622076</v>
      </c>
      <c r="L212" s="1">
        <f t="shared" si="27"/>
        <v>58</v>
      </c>
    </row>
    <row r="213" spans="2:12">
      <c r="B213" s="1">
        <v>191</v>
      </c>
      <c r="C213" s="1">
        <f t="shared" ca="1" si="28"/>
        <v>0.20411914598910047</v>
      </c>
      <c r="D213" s="1">
        <f t="shared" ca="1" si="31"/>
        <v>7.6084022859554352</v>
      </c>
      <c r="E213" s="1">
        <f t="shared" ca="1" si="24"/>
        <v>62.00420114297772</v>
      </c>
      <c r="F213" s="1">
        <f t="shared" ca="1" si="29"/>
        <v>0.7565393877588531</v>
      </c>
      <c r="G213" s="1">
        <f t="shared" ca="1" si="32"/>
        <v>7.222820292662492</v>
      </c>
      <c r="H213" s="1">
        <f t="shared" ca="1" si="25"/>
        <v>61.811410146331248</v>
      </c>
      <c r="I213" s="1">
        <f t="shared" ca="1" si="30"/>
        <v>-0.83612870199922729</v>
      </c>
      <c r="J213" s="1">
        <f t="shared" ca="1" si="33"/>
        <v>-3.0775399067550757</v>
      </c>
      <c r="K213" s="1">
        <f t="shared" ca="1" si="26"/>
        <v>56.661230046622464</v>
      </c>
      <c r="L213" s="1">
        <f t="shared" si="27"/>
        <v>58.2</v>
      </c>
    </row>
    <row r="214" spans="2:12">
      <c r="B214" s="1">
        <v>192</v>
      </c>
      <c r="C214" s="1">
        <f t="shared" ca="1" si="28"/>
        <v>0.41140082667122035</v>
      </c>
      <c r="D214" s="1">
        <f t="shared" ca="1" si="31"/>
        <v>8.019803112626656</v>
      </c>
      <c r="E214" s="1">
        <f t="shared" ca="1" si="24"/>
        <v>62.409901556313336</v>
      </c>
      <c r="F214" s="1">
        <f t="shared" ca="1" si="29"/>
        <v>-1.1112912851627295</v>
      </c>
      <c r="G214" s="1">
        <f t="shared" ca="1" si="32"/>
        <v>6.1115290074997626</v>
      </c>
      <c r="H214" s="1">
        <f t="shared" ca="1" si="25"/>
        <v>61.45576450374989</v>
      </c>
      <c r="I214" s="1">
        <f t="shared" ca="1" si="30"/>
        <v>-0.63379049516081221</v>
      </c>
      <c r="J214" s="1">
        <f t="shared" ca="1" si="33"/>
        <v>-3.7113304019158879</v>
      </c>
      <c r="K214" s="1">
        <f t="shared" ca="1" si="26"/>
        <v>56.544334799042062</v>
      </c>
      <c r="L214" s="1">
        <f t="shared" si="27"/>
        <v>58.400000000000006</v>
      </c>
    </row>
    <row r="215" spans="2:12">
      <c r="B215" s="1">
        <v>193</v>
      </c>
      <c r="C215" s="1">
        <f t="shared" ca="1" si="28"/>
        <v>-0.8458368249662287</v>
      </c>
      <c r="D215" s="1">
        <f t="shared" ca="1" si="31"/>
        <v>7.1739662876604271</v>
      </c>
      <c r="E215" s="1">
        <f t="shared" ref="E215:E222" ca="1" si="34">$B$14+$B$15*$B215+$B$17*$B$16*D215</f>
        <v>62.186983143830219</v>
      </c>
      <c r="F215" s="1">
        <f t="shared" ca="1" si="29"/>
        <v>-1.2956157129835957</v>
      </c>
      <c r="G215" s="1">
        <f t="shared" ca="1" si="32"/>
        <v>4.8159132945161671</v>
      </c>
      <c r="H215" s="1">
        <f t="shared" ref="H215:H222" ca="1" si="35">$B$14+$B$15*$B215+$B$17*$B$16*G215</f>
        <v>61.007956647258084</v>
      </c>
      <c r="I215" s="1">
        <f t="shared" ca="1" si="30"/>
        <v>-0.17872203005319318</v>
      </c>
      <c r="J215" s="1">
        <f t="shared" ca="1" si="33"/>
        <v>-3.8900524319690812</v>
      </c>
      <c r="K215" s="1">
        <f t="shared" ref="K215:K222" ca="1" si="36">$B$14+$B$15*$B215+$B$17*$B$16*J215</f>
        <v>56.654973784015461</v>
      </c>
      <c r="L215" s="1">
        <f t="shared" ref="L215:L222" si="37">$B$14+$B$15*B215</f>
        <v>58.6</v>
      </c>
    </row>
    <row r="216" spans="2:12">
      <c r="B216" s="1">
        <v>194</v>
      </c>
      <c r="C216" s="1">
        <f t="shared" ref="C216:C221" ca="1" si="38">SQRT(-2*LN(RAND()))*COS(2*PI()*RAND())</f>
        <v>-7.3602940403313978E-3</v>
      </c>
      <c r="D216" s="1">
        <f t="shared" ca="1" si="31"/>
        <v>7.1666059936200961</v>
      </c>
      <c r="E216" s="1">
        <f t="shared" ca="1" si="34"/>
        <v>62.383302996810052</v>
      </c>
      <c r="F216" s="1">
        <f t="shared" ref="F216:F221" ca="1" si="39">SQRT(-2*LN(RAND()))*COS(2*PI()*RAND())</f>
        <v>0.9172121355583065</v>
      </c>
      <c r="G216" s="1">
        <f t="shared" ca="1" si="32"/>
        <v>5.7331254300744732</v>
      </c>
      <c r="H216" s="1">
        <f t="shared" ca="1" si="35"/>
        <v>61.666562715037244</v>
      </c>
      <c r="I216" s="1">
        <f t="shared" ref="I216:I221" ca="1" si="40">SQRT(-2*LN(RAND()))*COS(2*PI()*RAND())</f>
        <v>1.158548776309003</v>
      </c>
      <c r="J216" s="1">
        <f t="shared" ca="1" si="33"/>
        <v>-2.7315036556600782</v>
      </c>
      <c r="K216" s="1">
        <f t="shared" ca="1" si="36"/>
        <v>57.434248172169966</v>
      </c>
      <c r="L216" s="1">
        <f t="shared" si="37"/>
        <v>58.800000000000004</v>
      </c>
    </row>
    <row r="217" spans="2:12">
      <c r="B217" s="1">
        <v>195</v>
      </c>
      <c r="C217" s="1">
        <f t="shared" ca="1" si="38"/>
        <v>-0.77506390981436968</v>
      </c>
      <c r="D217" s="1">
        <f t="shared" ref="D217:D222" ca="1" si="41">D216+C217</f>
        <v>6.3915420838057262</v>
      </c>
      <c r="E217" s="1">
        <f t="shared" ca="1" si="34"/>
        <v>62.195771041902866</v>
      </c>
      <c r="F217" s="1">
        <f t="shared" ca="1" si="39"/>
        <v>-0.44022007732202373</v>
      </c>
      <c r="G217" s="1">
        <f t="shared" ref="G217:G222" ca="1" si="42">G216+F217</f>
        <v>5.2929053527524497</v>
      </c>
      <c r="H217" s="1">
        <f t="shared" ca="1" si="35"/>
        <v>61.646452676376228</v>
      </c>
      <c r="I217" s="1">
        <f t="shared" ca="1" si="40"/>
        <v>1.2092614364169794</v>
      </c>
      <c r="J217" s="1">
        <f t="shared" ref="J217:J222" ca="1" si="43">J216+I217</f>
        <v>-1.5222422192430989</v>
      </c>
      <c r="K217" s="1">
        <f t="shared" ca="1" si="36"/>
        <v>58.238878890378452</v>
      </c>
      <c r="L217" s="1">
        <f t="shared" si="37"/>
        <v>59</v>
      </c>
    </row>
    <row r="218" spans="2:12">
      <c r="B218" s="1">
        <v>196</v>
      </c>
      <c r="C218" s="1">
        <f t="shared" ca="1" si="38"/>
        <v>-0.67369606919372715</v>
      </c>
      <c r="D218" s="1">
        <f t="shared" ca="1" si="41"/>
        <v>5.7178460146119994</v>
      </c>
      <c r="E218" s="1">
        <f t="shared" ca="1" si="34"/>
        <v>62.058923007305999</v>
      </c>
      <c r="F218" s="1">
        <f t="shared" ca="1" si="39"/>
        <v>0.20450126217165282</v>
      </c>
      <c r="G218" s="1">
        <f t="shared" ca="1" si="42"/>
        <v>5.4974066149241025</v>
      </c>
      <c r="H218" s="1">
        <f t="shared" ca="1" si="35"/>
        <v>61.948703307462054</v>
      </c>
      <c r="I218" s="1">
        <f t="shared" ca="1" si="40"/>
        <v>0.12007499967430975</v>
      </c>
      <c r="J218" s="1">
        <f t="shared" ca="1" si="43"/>
        <v>-1.4021672195687891</v>
      </c>
      <c r="K218" s="1">
        <f t="shared" ca="1" si="36"/>
        <v>58.498916390215605</v>
      </c>
      <c r="L218" s="1">
        <f t="shared" si="37"/>
        <v>59.2</v>
      </c>
    </row>
    <row r="219" spans="2:12">
      <c r="B219" s="1">
        <v>197</v>
      </c>
      <c r="C219" s="1">
        <f t="shared" ca="1" si="38"/>
        <v>0.30764199082371085</v>
      </c>
      <c r="D219" s="1">
        <f t="shared" ca="1" si="41"/>
        <v>6.0254880054357098</v>
      </c>
      <c r="E219" s="1">
        <f t="shared" ca="1" si="34"/>
        <v>62.412744002717858</v>
      </c>
      <c r="F219" s="1">
        <f t="shared" ca="1" si="39"/>
        <v>1.0557254438390895</v>
      </c>
      <c r="G219" s="1">
        <f t="shared" ca="1" si="42"/>
        <v>6.5531320587631923</v>
      </c>
      <c r="H219" s="1">
        <f t="shared" ca="1" si="35"/>
        <v>62.676566029381604</v>
      </c>
      <c r="I219" s="1">
        <f t="shared" ca="1" si="40"/>
        <v>1.0739219489340055</v>
      </c>
      <c r="J219" s="1">
        <f t="shared" ca="1" si="43"/>
        <v>-0.32824527063478359</v>
      </c>
      <c r="K219" s="1">
        <f t="shared" ca="1" si="36"/>
        <v>59.235877364682615</v>
      </c>
      <c r="L219" s="1">
        <f t="shared" si="37"/>
        <v>59.400000000000006</v>
      </c>
    </row>
    <row r="220" spans="2:12">
      <c r="B220" s="1">
        <v>198</v>
      </c>
      <c r="C220" s="1">
        <f t="shared" ca="1" si="38"/>
        <v>-0.54274109104107415</v>
      </c>
      <c r="D220" s="1">
        <f t="shared" ca="1" si="41"/>
        <v>5.4827469143946352</v>
      </c>
      <c r="E220" s="1">
        <f t="shared" ca="1" si="34"/>
        <v>62.341373457197321</v>
      </c>
      <c r="F220" s="1">
        <f t="shared" ca="1" si="39"/>
        <v>-1.5642406891733964</v>
      </c>
      <c r="G220" s="1">
        <f t="shared" ca="1" si="42"/>
        <v>4.9888913695897958</v>
      </c>
      <c r="H220" s="1">
        <f t="shared" ca="1" si="35"/>
        <v>62.094445684794898</v>
      </c>
      <c r="I220" s="1">
        <f t="shared" ca="1" si="40"/>
        <v>1.2457382584497867</v>
      </c>
      <c r="J220" s="1">
        <f t="shared" ca="1" si="43"/>
        <v>0.9174929878150031</v>
      </c>
      <c r="K220" s="1">
        <f t="shared" ca="1" si="36"/>
        <v>60.058746493907506</v>
      </c>
      <c r="L220" s="1">
        <f t="shared" si="37"/>
        <v>59.6</v>
      </c>
    </row>
    <row r="221" spans="2:12">
      <c r="B221" s="1">
        <v>199</v>
      </c>
      <c r="C221" s="1">
        <f t="shared" ca="1" si="38"/>
        <v>0.80011356710041914</v>
      </c>
      <c r="D221" s="1">
        <f t="shared" ca="1" si="41"/>
        <v>6.2828604814950548</v>
      </c>
      <c r="E221" s="1">
        <f t="shared" ca="1" si="34"/>
        <v>62.941430240747529</v>
      </c>
      <c r="F221" s="1">
        <f t="shared" ca="1" si="39"/>
        <v>0.16468686451529976</v>
      </c>
      <c r="G221" s="1">
        <f t="shared" ca="1" si="42"/>
        <v>5.1535782341050957</v>
      </c>
      <c r="H221" s="1">
        <f t="shared" ca="1" si="35"/>
        <v>62.376789117052553</v>
      </c>
      <c r="I221" s="1">
        <f t="shared" ca="1" si="40"/>
        <v>-1.6664235424130469</v>
      </c>
      <c r="J221" s="1">
        <f t="shared" ca="1" si="43"/>
        <v>-0.74893055459804381</v>
      </c>
      <c r="K221" s="1">
        <f t="shared" ca="1" si="36"/>
        <v>59.425534722700981</v>
      </c>
      <c r="L221" s="1">
        <f t="shared" si="37"/>
        <v>59.800000000000004</v>
      </c>
    </row>
    <row r="222" spans="2:12">
      <c r="B222" s="1">
        <v>200</v>
      </c>
      <c r="C222" s="1">
        <f ca="1">SQRT(-2*LN(RAND()))*COS(2*PI()*RAND())</f>
        <v>-7.4378859457036976E-3</v>
      </c>
      <c r="D222" s="1">
        <f t="shared" ca="1" si="41"/>
        <v>6.275422595549351</v>
      </c>
      <c r="E222" s="1">
        <f t="shared" ca="1" si="34"/>
        <v>63.137711297774672</v>
      </c>
      <c r="F222" s="1">
        <f ca="1">SQRT(-2*LN(RAND()))*COS(2*PI()*RAND())</f>
        <v>-2.6029496448788856</v>
      </c>
      <c r="G222" s="1">
        <f t="shared" ca="1" si="42"/>
        <v>2.5506285892262102</v>
      </c>
      <c r="H222" s="1">
        <f t="shared" ca="1" si="35"/>
        <v>61.275314294613104</v>
      </c>
      <c r="I222" s="1">
        <f ca="1">SQRT(-2*LN(RAND()))*COS(2*PI()*RAND())</f>
        <v>-1.4963957003926351</v>
      </c>
      <c r="J222" s="1">
        <f t="shared" ca="1" si="43"/>
        <v>-2.2453262549906787</v>
      </c>
      <c r="K222" s="1">
        <f t="shared" ca="1" si="36"/>
        <v>58.877336872504664</v>
      </c>
      <c r="L222" s="1">
        <f t="shared" si="37"/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control shapeId="8193" r:id="rId4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AK432"/>
  <sheetViews>
    <sheetView zoomScale="55" zoomScaleNormal="55" workbookViewId="0"/>
  </sheetViews>
  <sheetFormatPr defaultRowHeight="15"/>
  <cols>
    <col min="2" max="2" width="11" customWidth="1"/>
    <col min="3" max="3" width="14.85546875" customWidth="1"/>
    <col min="4" max="4" width="12" customWidth="1"/>
    <col min="5" max="5" width="13.28515625" customWidth="1"/>
    <col min="6" max="6" width="12" customWidth="1"/>
    <col min="7" max="7" width="11.42578125" customWidth="1"/>
    <col min="8" max="8" width="13" customWidth="1"/>
    <col min="9" max="9" width="14.140625" customWidth="1"/>
    <col min="10" max="10" width="15.7109375" customWidth="1"/>
    <col min="11" max="11" width="16.42578125" customWidth="1"/>
    <col min="12" max="12" width="19.7109375" customWidth="1"/>
    <col min="34" max="34" width="18" customWidth="1"/>
    <col min="35" max="35" width="18.42578125" customWidth="1"/>
  </cols>
  <sheetData>
    <row r="1" spans="1:35" ht="26.25">
      <c r="A1" s="61" t="s">
        <v>164</v>
      </c>
      <c r="AD1" s="62">
        <f ca="1">MAX(AC4:AC203)</f>
        <v>16.927026720852815</v>
      </c>
      <c r="AF1" s="31">
        <v>3</v>
      </c>
      <c r="AG1" s="1">
        <f t="array" aca="1" ref="AG1:AG8" ca="1">FREQUENCY(AC4:AC203,AF1:AF7)</f>
        <v>0</v>
      </c>
    </row>
    <row r="2" spans="1:35">
      <c r="AD2" s="62">
        <f ca="1">MIN(AC4:AC203)</f>
        <v>3.0395007923706761</v>
      </c>
      <c r="AF2" s="31">
        <f>AF1+2.5</f>
        <v>5.5</v>
      </c>
      <c r="AG2" s="1">
        <f ca="1"/>
        <v>43</v>
      </c>
    </row>
    <row r="3" spans="1:35" ht="26.25">
      <c r="B3" s="49" t="s">
        <v>3</v>
      </c>
      <c r="C3" s="49" t="s">
        <v>144</v>
      </c>
      <c r="D3" s="49" t="s">
        <v>129</v>
      </c>
      <c r="E3" s="49" t="s">
        <v>145</v>
      </c>
      <c r="F3" s="49" t="s">
        <v>130</v>
      </c>
      <c r="G3" s="49" t="s">
        <v>171</v>
      </c>
      <c r="H3" s="49" t="s">
        <v>131</v>
      </c>
      <c r="I3" s="56" t="s">
        <v>140</v>
      </c>
      <c r="J3" s="56" t="s">
        <v>141</v>
      </c>
      <c r="AD3" s="1">
        <f>INT(SQRT(200)+1)</f>
        <v>15</v>
      </c>
      <c r="AE3" s="1">
        <v>5</v>
      </c>
      <c r="AF3" s="31">
        <f t="shared" ref="AF3:AF11" si="0">AF2+2.5</f>
        <v>8</v>
      </c>
      <c r="AG3" s="1">
        <f ca="1"/>
        <v>25</v>
      </c>
    </row>
    <row r="4" spans="1:35" ht="18.75">
      <c r="B4" s="50">
        <v>1</v>
      </c>
      <c r="C4" s="51">
        <f ca="1">RAND()</f>
        <v>0.34039479184072796</v>
      </c>
      <c r="D4" s="51">
        <f ca="1">3+C4*(17-3)</f>
        <v>7.7655270857701915</v>
      </c>
      <c r="E4" s="51">
        <f ca="1">RAND()</f>
        <v>0.25189945141516112</v>
      </c>
      <c r="F4" s="51">
        <f ca="1">7*(3+E4*(5-3))</f>
        <v>24.526592319812256</v>
      </c>
      <c r="G4" s="51">
        <f ca="1">RAND()</f>
        <v>6.02779835575733E-2</v>
      </c>
      <c r="H4" s="51">
        <f ca="1">IF(G4&lt;=0.5,3+SQRT(98*G4),17-SQRT(98*(1-G4)))</f>
        <v>5.4304819251831891</v>
      </c>
      <c r="I4" s="51">
        <f t="shared" ref="I4:I35" ca="1" si="1">D4+F4+H4</f>
        <v>37.722601330765634</v>
      </c>
      <c r="J4" s="51">
        <v>47.79940596314659</v>
      </c>
      <c r="L4" s="44" t="s">
        <v>128</v>
      </c>
      <c r="AB4" s="1">
        <v>1</v>
      </c>
      <c r="AC4" s="62">
        <f ca="1">D4</f>
        <v>7.7655270857701915</v>
      </c>
      <c r="AD4" s="1">
        <f ca="1">(AD1-AD2)/(AD3-1)</f>
        <v>0.99196613774872422</v>
      </c>
      <c r="AE4">
        <f ca="1">(AD1-AD2)/AE3</f>
        <v>2.7775051856964277</v>
      </c>
      <c r="AF4" s="31">
        <f t="shared" si="0"/>
        <v>10.5</v>
      </c>
      <c r="AG4" s="1">
        <f ca="1"/>
        <v>39</v>
      </c>
    </row>
    <row r="5" spans="1:35" ht="22.5">
      <c r="B5" s="50">
        <v>2</v>
      </c>
      <c r="C5" s="51">
        <f t="shared" ref="C5:C68" ca="1" si="2">RAND()</f>
        <v>0.8101228851822746</v>
      </c>
      <c r="D5" s="51">
        <f t="shared" ref="D5:D68" ca="1" si="3">3+C5*(17-3)</f>
        <v>14.341720392551844</v>
      </c>
      <c r="E5" s="51">
        <f t="shared" ref="E5:E68" ca="1" si="4">RAND()</f>
        <v>0.70898164896035309</v>
      </c>
      <c r="F5" s="51">
        <f t="shared" ref="F5:F68" ca="1" si="5">7*(3+E5*(5-3))</f>
        <v>30.925743085444942</v>
      </c>
      <c r="G5" s="51">
        <f t="shared" ref="G5:G68" ca="1" si="6">RAND()</f>
        <v>0.56729161758872682</v>
      </c>
      <c r="H5" s="51">
        <f t="shared" ref="H5:H68" ca="1" si="7">IF(G5&lt;=0.5,3+SQRT(98*G5),17-SQRT(98*(1-G5)))</f>
        <v>10.488055476564256</v>
      </c>
      <c r="I5" s="51">
        <f t="shared" ca="1" si="1"/>
        <v>55.75551895456104</v>
      </c>
      <c r="J5" s="51">
        <v>50.341202654715417</v>
      </c>
      <c r="L5" s="49" t="s">
        <v>67</v>
      </c>
      <c r="M5" s="49" t="s">
        <v>37</v>
      </c>
      <c r="AB5" s="1">
        <v>2</v>
      </c>
      <c r="AC5" s="62">
        <f ca="1">D5</f>
        <v>14.341720392551844</v>
      </c>
      <c r="AF5" s="31">
        <f t="shared" si="0"/>
        <v>13</v>
      </c>
      <c r="AG5" s="1">
        <f ca="1"/>
        <v>43</v>
      </c>
    </row>
    <row r="6" spans="1:35" ht="18.75">
      <c r="B6" s="50">
        <v>3</v>
      </c>
      <c r="C6" s="51">
        <f t="shared" ca="1" si="2"/>
        <v>0.17810033589116281</v>
      </c>
      <c r="D6" s="51">
        <f t="shared" ca="1" si="3"/>
        <v>5.4934047024762798</v>
      </c>
      <c r="E6" s="51">
        <f t="shared" ca="1" si="4"/>
        <v>0.86636539518208711</v>
      </c>
      <c r="F6" s="51">
        <f t="shared" ca="1" si="5"/>
        <v>33.129115532549221</v>
      </c>
      <c r="G6" s="51">
        <f t="shared" ca="1" si="6"/>
        <v>0.94522539313419873</v>
      </c>
      <c r="H6" s="51">
        <f t="shared" ca="1" si="7"/>
        <v>14.683124631567653</v>
      </c>
      <c r="I6" s="51">
        <f t="shared" ca="1" si="1"/>
        <v>53.305644866593155</v>
      </c>
      <c r="J6" s="51">
        <v>42.963871099173105</v>
      </c>
      <c r="L6" s="51">
        <v>3</v>
      </c>
      <c r="M6" s="51">
        <f t="shared" ref="M6:M13" si="8">IF(L6&lt;10,((L6-3)^2)/98,1-((17-L6)^2)/98)</f>
        <v>0</v>
      </c>
      <c r="AB6" s="1">
        <v>3</v>
      </c>
      <c r="AC6" s="62">
        <f t="shared" ref="AC6:AC69" ca="1" si="9">D6</f>
        <v>5.4934047024762798</v>
      </c>
      <c r="AF6" s="31">
        <f t="shared" si="0"/>
        <v>15.5</v>
      </c>
      <c r="AG6" s="1">
        <f ca="1"/>
        <v>24</v>
      </c>
    </row>
    <row r="7" spans="1:35" ht="18.75">
      <c r="B7" s="50">
        <v>4</v>
      </c>
      <c r="C7" s="51">
        <f t="shared" ca="1" si="2"/>
        <v>0.85304872687042388</v>
      </c>
      <c r="D7" s="51">
        <f t="shared" ca="1" si="3"/>
        <v>14.942682176185935</v>
      </c>
      <c r="E7" s="51">
        <f t="shared" ca="1" si="4"/>
        <v>0.9722198471807264</v>
      </c>
      <c r="F7" s="51">
        <f t="shared" ca="1" si="5"/>
        <v>34.611077860530173</v>
      </c>
      <c r="G7" s="51">
        <f t="shared" ca="1" si="6"/>
        <v>6.827219867806722E-2</v>
      </c>
      <c r="H7" s="51">
        <f t="shared" ca="1" si="7"/>
        <v>5.5866340039616329</v>
      </c>
      <c r="I7" s="51">
        <f t="shared" ca="1" si="1"/>
        <v>55.140394040677741</v>
      </c>
      <c r="J7" s="51">
        <v>38.830107118689369</v>
      </c>
      <c r="L7" s="51">
        <v>5</v>
      </c>
      <c r="M7" s="51">
        <f t="shared" si="8"/>
        <v>4.0816326530612242E-2</v>
      </c>
      <c r="AB7" s="1">
        <v>4</v>
      </c>
      <c r="AC7" s="62">
        <f t="shared" ca="1" si="9"/>
        <v>14.942682176185935</v>
      </c>
      <c r="AF7" s="31">
        <f t="shared" si="0"/>
        <v>18</v>
      </c>
      <c r="AG7" s="1">
        <f ca="1"/>
        <v>26</v>
      </c>
    </row>
    <row r="8" spans="1:35" ht="18.75">
      <c r="B8" s="50">
        <v>5</v>
      </c>
      <c r="C8" s="51">
        <f t="shared" ca="1" si="2"/>
        <v>0.58744089505869468</v>
      </c>
      <c r="D8" s="51">
        <f t="shared" ca="1" si="3"/>
        <v>11.224172530821726</v>
      </c>
      <c r="E8" s="51">
        <f t="shared" ca="1" si="4"/>
        <v>0.44073171625107754</v>
      </c>
      <c r="F8" s="51">
        <f t="shared" ca="1" si="5"/>
        <v>27.170244027515086</v>
      </c>
      <c r="G8" s="51">
        <f t="shared" ca="1" si="6"/>
        <v>0.1548101413458316</v>
      </c>
      <c r="H8" s="51">
        <f t="shared" ca="1" si="7"/>
        <v>6.8950473491206106</v>
      </c>
      <c r="I8" s="51">
        <f t="shared" ca="1" si="1"/>
        <v>45.289463907457424</v>
      </c>
      <c r="J8" s="51">
        <v>48.595814139133765</v>
      </c>
      <c r="L8" s="51">
        <v>7</v>
      </c>
      <c r="M8" s="51">
        <f t="shared" si="8"/>
        <v>0.16326530612244897</v>
      </c>
      <c r="AB8" s="1">
        <v>5</v>
      </c>
      <c r="AC8" s="62">
        <f t="shared" ca="1" si="9"/>
        <v>11.224172530821726</v>
      </c>
      <c r="AF8" s="1">
        <f t="shared" si="0"/>
        <v>20.5</v>
      </c>
      <c r="AG8" s="1">
        <f ca="1"/>
        <v>0</v>
      </c>
    </row>
    <row r="9" spans="1:35" ht="18.75">
      <c r="B9" s="50">
        <v>6</v>
      </c>
      <c r="C9" s="51">
        <f t="shared" ca="1" si="2"/>
        <v>0.42388680025053804</v>
      </c>
      <c r="D9" s="51">
        <f t="shared" ca="1" si="3"/>
        <v>8.9344152035075322</v>
      </c>
      <c r="E9" s="51">
        <f t="shared" ca="1" si="4"/>
        <v>9.168129167517769E-2</v>
      </c>
      <c r="F9" s="51">
        <f t="shared" ca="1" si="5"/>
        <v>22.283538083452488</v>
      </c>
      <c r="G9" s="51">
        <f t="shared" ca="1" si="6"/>
        <v>0.92058321332492565</v>
      </c>
      <c r="H9" s="51">
        <f t="shared" ca="1" si="7"/>
        <v>14.210224902584926</v>
      </c>
      <c r="I9" s="51">
        <f t="shared" ca="1" si="1"/>
        <v>45.428178189544944</v>
      </c>
      <c r="J9" s="51">
        <v>40.637151712942838</v>
      </c>
      <c r="L9" s="51">
        <v>9</v>
      </c>
      <c r="M9" s="51">
        <f t="shared" si="8"/>
        <v>0.36734693877551022</v>
      </c>
      <c r="AB9" s="1">
        <v>6</v>
      </c>
      <c r="AC9" s="62">
        <f t="shared" ca="1" si="9"/>
        <v>8.9344152035075322</v>
      </c>
      <c r="AF9" s="1">
        <f t="shared" si="0"/>
        <v>23</v>
      </c>
    </row>
    <row r="10" spans="1:35" ht="18.75">
      <c r="B10" s="50">
        <v>7</v>
      </c>
      <c r="C10" s="51">
        <f t="shared" ca="1" si="2"/>
        <v>0.41533134796458882</v>
      </c>
      <c r="D10" s="51">
        <f t="shared" ca="1" si="3"/>
        <v>8.8146388715042434</v>
      </c>
      <c r="E10" s="51">
        <f t="shared" ca="1" si="4"/>
        <v>7.28124472603775E-3</v>
      </c>
      <c r="F10" s="51">
        <f t="shared" ca="1" si="5"/>
        <v>21.101937426164529</v>
      </c>
      <c r="G10" s="51">
        <f t="shared" ca="1" si="6"/>
        <v>3.7092101659681909E-2</v>
      </c>
      <c r="H10" s="51">
        <f t="shared" ca="1" si="7"/>
        <v>4.9065744052223152</v>
      </c>
      <c r="I10" s="51">
        <f t="shared" ca="1" si="1"/>
        <v>34.823150702891084</v>
      </c>
      <c r="J10" s="51">
        <v>43.912727268598978</v>
      </c>
      <c r="L10" s="51">
        <v>11</v>
      </c>
      <c r="M10" s="51">
        <f t="shared" si="8"/>
        <v>0.63265306122448983</v>
      </c>
      <c r="AB10" s="1">
        <v>7</v>
      </c>
      <c r="AC10" s="62">
        <f t="shared" ca="1" si="9"/>
        <v>8.8146388715042434</v>
      </c>
      <c r="AF10" s="1">
        <f t="shared" si="0"/>
        <v>25.5</v>
      </c>
    </row>
    <row r="11" spans="1:35" ht="18.75">
      <c r="B11" s="50">
        <v>8</v>
      </c>
      <c r="C11" s="51">
        <f t="shared" ca="1" si="2"/>
        <v>0.23955217403085971</v>
      </c>
      <c r="D11" s="51">
        <f t="shared" ca="1" si="3"/>
        <v>6.3537304364320359</v>
      </c>
      <c r="E11" s="51">
        <f t="shared" ca="1" si="4"/>
        <v>0.32057193592525968</v>
      </c>
      <c r="F11" s="51">
        <f t="shared" ca="1" si="5"/>
        <v>25.488007102953635</v>
      </c>
      <c r="G11" s="51">
        <f t="shared" ca="1" si="6"/>
        <v>0.76899869882881533</v>
      </c>
      <c r="H11" s="51">
        <f t="shared" ca="1" si="7"/>
        <v>12.242045868781826</v>
      </c>
      <c r="I11" s="51">
        <f t="shared" ca="1" si="1"/>
        <v>44.083783408167491</v>
      </c>
      <c r="J11" s="51">
        <v>45.955071214310948</v>
      </c>
      <c r="L11" s="51">
        <v>13</v>
      </c>
      <c r="M11" s="51">
        <f t="shared" si="8"/>
        <v>0.83673469387755106</v>
      </c>
      <c r="AB11" s="1">
        <v>8</v>
      </c>
      <c r="AC11" s="62">
        <f t="shared" ca="1" si="9"/>
        <v>6.3537304364320359</v>
      </c>
      <c r="AF11" s="1">
        <f t="shared" si="0"/>
        <v>28</v>
      </c>
    </row>
    <row r="12" spans="1:35" ht="18.75">
      <c r="B12" s="50">
        <v>9</v>
      </c>
      <c r="C12" s="51">
        <f t="shared" ca="1" si="2"/>
        <v>0.3140782483795983</v>
      </c>
      <c r="D12" s="51">
        <f t="shared" ca="1" si="3"/>
        <v>7.3970954773143767</v>
      </c>
      <c r="E12" s="51">
        <f t="shared" ca="1" si="4"/>
        <v>0.96420011005842698</v>
      </c>
      <c r="F12" s="51">
        <f t="shared" ca="1" si="5"/>
        <v>34.498801540817979</v>
      </c>
      <c r="G12" s="51">
        <f t="shared" ca="1" si="6"/>
        <v>0.5936533286949004</v>
      </c>
      <c r="H12" s="51">
        <f t="shared" ca="1" si="7"/>
        <v>10.689534582306962</v>
      </c>
      <c r="I12" s="51">
        <f t="shared" ca="1" si="1"/>
        <v>52.585431600439321</v>
      </c>
      <c r="J12" s="51">
        <v>44.968453829077312</v>
      </c>
      <c r="L12" s="51">
        <v>15</v>
      </c>
      <c r="M12" s="51">
        <f t="shared" si="8"/>
        <v>0.95918367346938771</v>
      </c>
      <c r="AB12" s="1">
        <v>9</v>
      </c>
      <c r="AC12" s="62">
        <f t="shared" ca="1" si="9"/>
        <v>7.3970954773143767</v>
      </c>
      <c r="AF12" s="1"/>
    </row>
    <row r="13" spans="1:35" ht="18.75">
      <c r="B13" s="50">
        <v>10</v>
      </c>
      <c r="C13" s="51">
        <f t="shared" ca="1" si="2"/>
        <v>0.79154665630355669</v>
      </c>
      <c r="D13" s="51">
        <f t="shared" ca="1" si="3"/>
        <v>14.081653188249794</v>
      </c>
      <c r="E13" s="51">
        <f t="shared" ca="1" si="4"/>
        <v>0.11335623277427409</v>
      </c>
      <c r="F13" s="51">
        <f t="shared" ca="1" si="5"/>
        <v>22.586987258839837</v>
      </c>
      <c r="G13" s="51">
        <f t="shared" ca="1" si="6"/>
        <v>0.55125239588247066</v>
      </c>
      <c r="H13" s="51">
        <f t="shared" ca="1" si="7"/>
        <v>10.368464340477548</v>
      </c>
      <c r="I13" s="51">
        <f t="shared" ca="1" si="1"/>
        <v>47.037104787567174</v>
      </c>
      <c r="J13" s="51">
        <v>48.062453606847228</v>
      </c>
      <c r="L13" s="51">
        <v>17</v>
      </c>
      <c r="M13" s="51">
        <f t="shared" si="8"/>
        <v>1</v>
      </c>
      <c r="AB13" s="1">
        <v>10</v>
      </c>
      <c r="AC13" s="62">
        <f t="shared" ca="1" si="9"/>
        <v>14.081653188249794</v>
      </c>
      <c r="AF13" s="1"/>
      <c r="AH13" s="35" t="s">
        <v>84</v>
      </c>
      <c r="AI13" s="35"/>
    </row>
    <row r="14" spans="1:35" ht="18.75">
      <c r="B14" s="50">
        <v>11</v>
      </c>
      <c r="C14" s="51">
        <f t="shared" ca="1" si="2"/>
        <v>0.68346353914484137</v>
      </c>
      <c r="D14" s="51">
        <f t="shared" ca="1" si="3"/>
        <v>12.568489548027779</v>
      </c>
      <c r="E14" s="51">
        <f t="shared" ca="1" si="4"/>
        <v>0.72098006111773794</v>
      </c>
      <c r="F14" s="51">
        <f t="shared" ca="1" si="5"/>
        <v>31.093720855648332</v>
      </c>
      <c r="G14" s="51">
        <f t="shared" ca="1" si="6"/>
        <v>0.43588335440416515</v>
      </c>
      <c r="H14" s="51">
        <f t="shared" ca="1" si="7"/>
        <v>9.5357913623071067</v>
      </c>
      <c r="I14" s="51">
        <f t="shared" ca="1" si="1"/>
        <v>53.198001765983221</v>
      </c>
      <c r="J14" s="51">
        <v>42.677004186509016</v>
      </c>
      <c r="AB14" s="1">
        <v>11</v>
      </c>
      <c r="AC14" s="62">
        <f t="shared" ca="1" si="9"/>
        <v>12.568489548027779</v>
      </c>
      <c r="AF14" s="1"/>
      <c r="AH14" s="37"/>
      <c r="AI14" s="37"/>
    </row>
    <row r="15" spans="1:35" ht="18.75">
      <c r="B15" s="50">
        <v>12</v>
      </c>
      <c r="C15" s="51">
        <f t="shared" ca="1" si="2"/>
        <v>0.82586388827590818</v>
      </c>
      <c r="D15" s="51">
        <f t="shared" ca="1" si="3"/>
        <v>14.562094435862715</v>
      </c>
      <c r="E15" s="51">
        <f t="shared" ca="1" si="4"/>
        <v>0.82080648348679008</v>
      </c>
      <c r="F15" s="51">
        <f t="shared" ca="1" si="5"/>
        <v>32.491290768815063</v>
      </c>
      <c r="G15" s="51">
        <f t="shared" ca="1" si="6"/>
        <v>0.44818233526404905</v>
      </c>
      <c r="H15" s="51">
        <f t="shared" ca="1" si="7"/>
        <v>9.6273576073633453</v>
      </c>
      <c r="I15" s="51">
        <f t="shared" ca="1" si="1"/>
        <v>56.680742812041125</v>
      </c>
      <c r="J15" s="51">
        <v>47.986991824832174</v>
      </c>
      <c r="AB15" s="1">
        <v>12</v>
      </c>
      <c r="AC15" s="62">
        <f t="shared" ca="1" si="9"/>
        <v>14.562094435862715</v>
      </c>
      <c r="AF15" s="1"/>
      <c r="AH15" s="37" t="s">
        <v>85</v>
      </c>
      <c r="AI15" s="37">
        <v>10.137441699462858</v>
      </c>
    </row>
    <row r="16" spans="1:35" ht="30">
      <c r="B16" s="50">
        <v>13</v>
      </c>
      <c r="C16" s="51">
        <f t="shared" ca="1" si="2"/>
        <v>0.61801283190196554</v>
      </c>
      <c r="D16" s="51">
        <f t="shared" ca="1" si="3"/>
        <v>11.652179646627518</v>
      </c>
      <c r="E16" s="51">
        <f t="shared" ca="1" si="4"/>
        <v>0.78964170575026249</v>
      </c>
      <c r="F16" s="51">
        <f t="shared" ca="1" si="5"/>
        <v>32.05498388050367</v>
      </c>
      <c r="G16" s="51">
        <f t="shared" ca="1" si="6"/>
        <v>5.9075160002768357E-2</v>
      </c>
      <c r="H16" s="51">
        <f t="shared" ca="1" si="7"/>
        <v>5.4061100723514919</v>
      </c>
      <c r="I16" s="51">
        <f t="shared" ca="1" si="1"/>
        <v>49.113273599482682</v>
      </c>
      <c r="J16" s="51">
        <v>52.492596846211548</v>
      </c>
      <c r="AB16" s="1">
        <v>13</v>
      </c>
      <c r="AC16" s="62">
        <f t="shared" ca="1" si="9"/>
        <v>11.652179646627518</v>
      </c>
      <c r="AF16" s="1"/>
      <c r="AH16" s="37" t="s">
        <v>86</v>
      </c>
      <c r="AI16" s="37">
        <v>0.30003663058935265</v>
      </c>
    </row>
    <row r="17" spans="2:35" ht="18.75">
      <c r="B17" s="50">
        <v>14</v>
      </c>
      <c r="C17" s="51">
        <f t="shared" ca="1" si="2"/>
        <v>0.46581704585324335</v>
      </c>
      <c r="D17" s="51">
        <f t="shared" ca="1" si="3"/>
        <v>9.5214386419454069</v>
      </c>
      <c r="E17" s="51">
        <f t="shared" ca="1" si="4"/>
        <v>0.80047301772662238</v>
      </c>
      <c r="F17" s="51">
        <f t="shared" ca="1" si="5"/>
        <v>32.206622248172707</v>
      </c>
      <c r="G17" s="51">
        <f t="shared" ca="1" si="6"/>
        <v>0.33189567315094237</v>
      </c>
      <c r="H17" s="51">
        <f t="shared" ca="1" si="7"/>
        <v>8.7031373794423317</v>
      </c>
      <c r="I17" s="51">
        <f t="shared" ca="1" si="1"/>
        <v>50.431198269560447</v>
      </c>
      <c r="J17" s="51">
        <v>46.215385157639936</v>
      </c>
      <c r="AB17" s="1">
        <v>14</v>
      </c>
      <c r="AC17" s="62">
        <f t="shared" ca="1" si="9"/>
        <v>9.5214386419454069</v>
      </c>
      <c r="AF17" s="1"/>
      <c r="AH17" s="37" t="s">
        <v>87</v>
      </c>
      <c r="AI17" s="37">
        <v>10.208020213282424</v>
      </c>
    </row>
    <row r="18" spans="2:35" ht="18.75">
      <c r="B18" s="50">
        <v>15</v>
      </c>
      <c r="C18" s="51">
        <f t="shared" ca="1" si="2"/>
        <v>0.90683524794063297</v>
      </c>
      <c r="D18" s="51">
        <f t="shared" ca="1" si="3"/>
        <v>15.695693471168862</v>
      </c>
      <c r="E18" s="51">
        <f t="shared" ca="1" si="4"/>
        <v>0.96169900719101031</v>
      </c>
      <c r="F18" s="51">
        <f t="shared" ca="1" si="5"/>
        <v>34.463786100674142</v>
      </c>
      <c r="G18" s="51">
        <f t="shared" ca="1" si="6"/>
        <v>0.46069784254396851</v>
      </c>
      <c r="H18" s="51">
        <f t="shared" ca="1" si="7"/>
        <v>9.7192550605933192</v>
      </c>
      <c r="I18" s="51">
        <f t="shared" ca="1" si="1"/>
        <v>59.878734632436327</v>
      </c>
      <c r="J18" s="51">
        <v>55.097110707947735</v>
      </c>
      <c r="AB18" s="1">
        <v>15</v>
      </c>
      <c r="AC18" s="62">
        <f t="shared" ca="1" si="9"/>
        <v>15.695693471168862</v>
      </c>
      <c r="AF18" s="1"/>
      <c r="AH18" s="37" t="s">
        <v>88</v>
      </c>
      <c r="AI18" s="37" t="e">
        <v>#N/A</v>
      </c>
    </row>
    <row r="19" spans="2:35" ht="30">
      <c r="B19" s="50">
        <v>16</v>
      </c>
      <c r="C19" s="51">
        <f t="shared" ca="1" si="2"/>
        <v>0.13435667243584515</v>
      </c>
      <c r="D19" s="51">
        <f t="shared" ca="1" si="3"/>
        <v>4.8809934141018321</v>
      </c>
      <c r="E19" s="51">
        <f t="shared" ca="1" si="4"/>
        <v>0.72134941022410448</v>
      </c>
      <c r="F19" s="51">
        <f t="shared" ca="1" si="5"/>
        <v>31.098891743137465</v>
      </c>
      <c r="G19" s="51">
        <f t="shared" ca="1" si="6"/>
        <v>5.2049636550833167E-2</v>
      </c>
      <c r="H19" s="51">
        <f t="shared" ca="1" si="7"/>
        <v>5.2585093274063865</v>
      </c>
      <c r="I19" s="51">
        <f t="shared" ca="1" si="1"/>
        <v>41.238394484645681</v>
      </c>
      <c r="J19" s="51">
        <v>37.348027746249358</v>
      </c>
      <c r="AB19" s="1">
        <v>16</v>
      </c>
      <c r="AC19" s="62">
        <f t="shared" ca="1" si="9"/>
        <v>4.8809934141018321</v>
      </c>
      <c r="AF19" s="1"/>
      <c r="AH19" s="37" t="s">
        <v>89</v>
      </c>
      <c r="AI19" s="37">
        <v>4.2431587218818878</v>
      </c>
    </row>
    <row r="20" spans="2:35" ht="30">
      <c r="B20" s="50">
        <v>17</v>
      </c>
      <c r="C20" s="51">
        <f t="shared" ca="1" si="2"/>
        <v>0.63010548012391276</v>
      </c>
      <c r="D20" s="51">
        <f t="shared" ca="1" si="3"/>
        <v>11.821476721734779</v>
      </c>
      <c r="E20" s="51">
        <f t="shared" ca="1" si="4"/>
        <v>0.1778742724956226</v>
      </c>
      <c r="F20" s="51">
        <f t="shared" ca="1" si="5"/>
        <v>23.490239814938718</v>
      </c>
      <c r="G20" s="51">
        <f t="shared" ca="1" si="6"/>
        <v>0.41284373036248523</v>
      </c>
      <c r="H20" s="51">
        <f t="shared" ca="1" si="7"/>
        <v>9.3607142347006551</v>
      </c>
      <c r="I20" s="51">
        <f t="shared" ca="1" si="1"/>
        <v>44.672430771374152</v>
      </c>
      <c r="J20" s="51">
        <v>50.287731486366148</v>
      </c>
      <c r="AB20" s="1">
        <v>17</v>
      </c>
      <c r="AC20" s="62">
        <f t="shared" ca="1" si="9"/>
        <v>11.821476721734779</v>
      </c>
      <c r="AF20" s="1"/>
      <c r="AH20" s="37" t="s">
        <v>90</v>
      </c>
      <c r="AI20" s="37">
        <v>18.004395939082332</v>
      </c>
    </row>
    <row r="21" spans="2:35" ht="18.75">
      <c r="B21" s="50">
        <v>18</v>
      </c>
      <c r="C21" s="51">
        <f t="shared" ca="1" si="2"/>
        <v>0.47496775274927483</v>
      </c>
      <c r="D21" s="51">
        <f t="shared" ca="1" si="3"/>
        <v>9.6495485384898476</v>
      </c>
      <c r="E21" s="51">
        <f t="shared" ca="1" si="4"/>
        <v>0.14403682631149284</v>
      </c>
      <c r="F21" s="51">
        <f t="shared" ca="1" si="5"/>
        <v>23.016515568360902</v>
      </c>
      <c r="G21" s="51">
        <f t="shared" ca="1" si="6"/>
        <v>0.57387721767264521</v>
      </c>
      <c r="H21" s="51">
        <f t="shared" ca="1" si="7"/>
        <v>10.537799703809796</v>
      </c>
      <c r="I21" s="51">
        <f t="shared" ca="1" si="1"/>
        <v>43.203863810660543</v>
      </c>
      <c r="J21" s="51">
        <v>47.471719544865337</v>
      </c>
      <c r="AB21" s="1">
        <v>18</v>
      </c>
      <c r="AC21" s="62">
        <f t="shared" ca="1" si="9"/>
        <v>9.6495485384898476</v>
      </c>
      <c r="AF21" s="1"/>
      <c r="AH21" s="37" t="s">
        <v>91</v>
      </c>
      <c r="AI21" s="37">
        <v>-1.3640010922945052</v>
      </c>
    </row>
    <row r="22" spans="2:35" ht="18.75">
      <c r="B22" s="50">
        <v>19</v>
      </c>
      <c r="C22" s="51">
        <f t="shared" ca="1" si="2"/>
        <v>0.11436832818520326</v>
      </c>
      <c r="D22" s="51">
        <f t="shared" ca="1" si="3"/>
        <v>4.6011565945928457</v>
      </c>
      <c r="E22" s="51">
        <f t="shared" ca="1" si="4"/>
        <v>0.13338110589646357</v>
      </c>
      <c r="F22" s="51">
        <f t="shared" ca="1" si="5"/>
        <v>22.867335482550491</v>
      </c>
      <c r="G22" s="51">
        <f t="shared" ca="1" si="6"/>
        <v>0.46034282759247014</v>
      </c>
      <c r="H22" s="51">
        <f t="shared" ca="1" si="7"/>
        <v>9.716665623958221</v>
      </c>
      <c r="I22" s="51">
        <f t="shared" ca="1" si="1"/>
        <v>37.185157701101559</v>
      </c>
      <c r="J22" s="51">
        <v>49.148839558982729</v>
      </c>
      <c r="AB22" s="1">
        <v>19</v>
      </c>
      <c r="AC22" s="62">
        <f t="shared" ca="1" si="9"/>
        <v>4.6011565945928457</v>
      </c>
      <c r="AF22" s="1"/>
      <c r="AH22" s="37" t="s">
        <v>92</v>
      </c>
      <c r="AI22" s="37">
        <v>-5.0626318394568291E-2</v>
      </c>
    </row>
    <row r="23" spans="2:35" ht="18.75">
      <c r="B23" s="50">
        <v>20</v>
      </c>
      <c r="C23" s="51">
        <f t="shared" ca="1" si="2"/>
        <v>2.0739441424563632E-2</v>
      </c>
      <c r="D23" s="51">
        <f t="shared" ca="1" si="3"/>
        <v>3.2903521799438908</v>
      </c>
      <c r="E23" s="51">
        <f t="shared" ca="1" si="4"/>
        <v>0.51473354640479729</v>
      </c>
      <c r="F23" s="51">
        <f t="shared" ca="1" si="5"/>
        <v>28.206269649667163</v>
      </c>
      <c r="G23" s="51">
        <f t="shared" ca="1" si="6"/>
        <v>0.20266851096292982</v>
      </c>
      <c r="H23" s="51">
        <f t="shared" ca="1" si="7"/>
        <v>7.4566258620583268</v>
      </c>
      <c r="I23" s="51">
        <f t="shared" ca="1" si="1"/>
        <v>38.953247691669382</v>
      </c>
      <c r="J23" s="51">
        <v>51.240994505473012</v>
      </c>
      <c r="AB23" s="1">
        <v>20</v>
      </c>
      <c r="AC23" s="62">
        <f t="shared" ca="1" si="9"/>
        <v>3.2903521799438908</v>
      </c>
      <c r="AF23" s="1"/>
      <c r="AH23" s="37" t="s">
        <v>93</v>
      </c>
      <c r="AI23" s="37">
        <v>13.642329690104763</v>
      </c>
    </row>
    <row r="24" spans="2:35" ht="18.75">
      <c r="B24" s="50">
        <v>21</v>
      </c>
      <c r="C24" s="51">
        <f t="shared" ca="1" si="2"/>
        <v>0.82259452267797495</v>
      </c>
      <c r="D24" s="51">
        <f t="shared" ca="1" si="3"/>
        <v>14.516323317491649</v>
      </c>
      <c r="E24" s="51">
        <f t="shared" ca="1" si="4"/>
        <v>0.63326704609435946</v>
      </c>
      <c r="F24" s="51">
        <f t="shared" ca="1" si="5"/>
        <v>29.865738645321031</v>
      </c>
      <c r="G24" s="51">
        <f t="shared" ca="1" si="6"/>
        <v>0.18412571691342805</v>
      </c>
      <c r="H24" s="51">
        <f t="shared" ca="1" si="7"/>
        <v>7.2478606683265809</v>
      </c>
      <c r="I24" s="51">
        <f t="shared" ca="1" si="1"/>
        <v>51.629922631139259</v>
      </c>
      <c r="J24" s="51">
        <v>43.148146178959244</v>
      </c>
      <c r="AB24" s="1">
        <v>21</v>
      </c>
      <c r="AC24" s="62">
        <f t="shared" ca="1" si="9"/>
        <v>14.516323317491649</v>
      </c>
      <c r="AF24" s="1"/>
      <c r="AH24" s="37" t="s">
        <v>94</v>
      </c>
      <c r="AI24" s="37">
        <v>3.2964611924094926</v>
      </c>
    </row>
    <row r="25" spans="2:35" ht="18.75">
      <c r="B25" s="50">
        <v>22</v>
      </c>
      <c r="C25" s="51">
        <f t="shared" ca="1" si="2"/>
        <v>0.45528486007339453</v>
      </c>
      <c r="D25" s="51">
        <f t="shared" ca="1" si="3"/>
        <v>9.3739880410275234</v>
      </c>
      <c r="E25" s="51">
        <f t="shared" ca="1" si="4"/>
        <v>0.30944661438730847</v>
      </c>
      <c r="F25" s="51">
        <f t="shared" ca="1" si="5"/>
        <v>25.332252601422319</v>
      </c>
      <c r="G25" s="51">
        <f t="shared" ca="1" si="6"/>
        <v>0.92495460488131265</v>
      </c>
      <c r="H25" s="51">
        <f t="shared" ca="1" si="7"/>
        <v>14.288091313920884</v>
      </c>
      <c r="I25" s="51">
        <f t="shared" ca="1" si="1"/>
        <v>48.994331956370729</v>
      </c>
      <c r="J25" s="51">
        <v>50.884514964499687</v>
      </c>
      <c r="AB25" s="1">
        <v>22</v>
      </c>
      <c r="AC25" s="62">
        <f t="shared" ca="1" si="9"/>
        <v>9.3739880410275234</v>
      </c>
      <c r="AF25" s="1"/>
      <c r="AH25" s="37" t="s">
        <v>95</v>
      </c>
      <c r="AI25" s="37">
        <v>16.938790882514255</v>
      </c>
    </row>
    <row r="26" spans="2:35" ht="18.75">
      <c r="B26" s="50">
        <v>23</v>
      </c>
      <c r="C26" s="51">
        <f t="shared" ca="1" si="2"/>
        <v>0.58747888149239658</v>
      </c>
      <c r="D26" s="51">
        <f t="shared" ca="1" si="3"/>
        <v>11.224704340893553</v>
      </c>
      <c r="E26" s="51">
        <f t="shared" ca="1" si="4"/>
        <v>0.23229333912235317</v>
      </c>
      <c r="F26" s="51">
        <f t="shared" ca="1" si="5"/>
        <v>24.252106747712944</v>
      </c>
      <c r="G26" s="51">
        <f t="shared" ca="1" si="6"/>
        <v>0.6626924485590131</v>
      </c>
      <c r="H26" s="51">
        <f t="shared" ca="1" si="7"/>
        <v>11.250553066492682</v>
      </c>
      <c r="I26" s="51">
        <f t="shared" ca="1" si="1"/>
        <v>46.727364155099181</v>
      </c>
      <c r="J26" s="51">
        <v>37.118868379739418</v>
      </c>
      <c r="AB26" s="1">
        <v>23</v>
      </c>
      <c r="AC26" s="62">
        <f t="shared" ca="1" si="9"/>
        <v>11.224704340893553</v>
      </c>
      <c r="AF26" s="1"/>
      <c r="AH26" s="37" t="s">
        <v>96</v>
      </c>
      <c r="AI26" s="37">
        <v>2027.4883398925717</v>
      </c>
    </row>
    <row r="27" spans="2:35" ht="18.75">
      <c r="B27" s="50">
        <v>24</v>
      </c>
      <c r="C27" s="51">
        <f t="shared" ca="1" si="2"/>
        <v>0.93523775796694331</v>
      </c>
      <c r="D27" s="51">
        <f t="shared" ca="1" si="3"/>
        <v>16.093328611537206</v>
      </c>
      <c r="E27" s="51">
        <f t="shared" ca="1" si="4"/>
        <v>0.27756642090667949</v>
      </c>
      <c r="F27" s="51">
        <f t="shared" ca="1" si="5"/>
        <v>24.885929892693511</v>
      </c>
      <c r="G27" s="51">
        <f t="shared" ca="1" si="6"/>
        <v>0.45976435337812127</v>
      </c>
      <c r="H27" s="51">
        <f t="shared" ca="1" si="7"/>
        <v>9.712444162230021</v>
      </c>
      <c r="I27" s="51">
        <f t="shared" ca="1" si="1"/>
        <v>50.691702666460735</v>
      </c>
      <c r="J27" s="51">
        <v>61.243267712420618</v>
      </c>
      <c r="AB27" s="1">
        <v>24</v>
      </c>
      <c r="AC27" s="62">
        <f t="shared" ca="1" si="9"/>
        <v>16.093328611537206</v>
      </c>
      <c r="AF27" s="1"/>
      <c r="AH27" s="37" t="s">
        <v>97</v>
      </c>
      <c r="AI27" s="37">
        <v>200</v>
      </c>
    </row>
    <row r="28" spans="2:35" ht="18.75">
      <c r="B28" s="50">
        <v>25</v>
      </c>
      <c r="C28" s="51">
        <f t="shared" ca="1" si="2"/>
        <v>0.69413897773534128</v>
      </c>
      <c r="D28" s="51">
        <f t="shared" ca="1" si="3"/>
        <v>12.717945688294778</v>
      </c>
      <c r="E28" s="51">
        <f t="shared" ca="1" si="4"/>
        <v>0.11537439793729254</v>
      </c>
      <c r="F28" s="51">
        <f t="shared" ca="1" si="5"/>
        <v>22.615241571122095</v>
      </c>
      <c r="G28" s="51">
        <f t="shared" ca="1" si="6"/>
        <v>0.21353832942874451</v>
      </c>
      <c r="H28" s="51">
        <f t="shared" ca="1" si="7"/>
        <v>7.5745771699706808</v>
      </c>
      <c r="I28" s="51">
        <f t="shared" ca="1" si="1"/>
        <v>42.907764429387555</v>
      </c>
      <c r="J28" s="51">
        <v>47.553080801808029</v>
      </c>
      <c r="AB28" s="1">
        <v>25</v>
      </c>
      <c r="AC28" s="62">
        <f t="shared" ca="1" si="9"/>
        <v>12.717945688294778</v>
      </c>
      <c r="AF28" s="1"/>
    </row>
    <row r="29" spans="2:35" ht="18.75">
      <c r="B29" s="50">
        <v>26</v>
      </c>
      <c r="C29" s="51">
        <f t="shared" ca="1" si="2"/>
        <v>0.28840973859759367</v>
      </c>
      <c r="D29" s="51">
        <f t="shared" ca="1" si="3"/>
        <v>7.0377363403663118</v>
      </c>
      <c r="E29" s="51">
        <f t="shared" ca="1" si="4"/>
        <v>0.87055821440097247</v>
      </c>
      <c r="F29" s="51">
        <f t="shared" ca="1" si="5"/>
        <v>33.187815001613615</v>
      </c>
      <c r="G29" s="51">
        <f t="shared" ca="1" si="6"/>
        <v>0.28245949991049391</v>
      </c>
      <c r="H29" s="51">
        <f t="shared" ca="1" si="7"/>
        <v>8.2612765552884984</v>
      </c>
      <c r="I29" s="51">
        <f t="shared" ca="1" si="1"/>
        <v>48.486827897268419</v>
      </c>
      <c r="J29" s="51">
        <v>45.16669887927786</v>
      </c>
      <c r="AB29" s="1">
        <v>26</v>
      </c>
      <c r="AC29" s="62">
        <f t="shared" ca="1" si="9"/>
        <v>7.0377363403663118</v>
      </c>
      <c r="AF29" s="1"/>
    </row>
    <row r="30" spans="2:35" ht="18.75">
      <c r="B30" s="50">
        <v>27</v>
      </c>
      <c r="C30" s="51">
        <f t="shared" ca="1" si="2"/>
        <v>0.48949587892598578</v>
      </c>
      <c r="D30" s="51">
        <f t="shared" ca="1" si="3"/>
        <v>9.8529423049638005</v>
      </c>
      <c r="E30" s="51">
        <f t="shared" ca="1" si="4"/>
        <v>0.37255964456908242</v>
      </c>
      <c r="F30" s="51">
        <f t="shared" ca="1" si="5"/>
        <v>26.215835023967152</v>
      </c>
      <c r="G30" s="51">
        <f t="shared" ca="1" si="6"/>
        <v>0.60673208029689984</v>
      </c>
      <c r="H30" s="51">
        <f t="shared" ca="1" si="7"/>
        <v>10.791920093063894</v>
      </c>
      <c r="I30" s="51">
        <f t="shared" ca="1" si="1"/>
        <v>46.860697421994843</v>
      </c>
      <c r="J30" s="51">
        <v>48.738806236110015</v>
      </c>
      <c r="AB30" s="1">
        <v>27</v>
      </c>
      <c r="AC30" s="62">
        <f t="shared" ca="1" si="9"/>
        <v>9.8529423049638005</v>
      </c>
      <c r="AF30" s="1"/>
    </row>
    <row r="31" spans="2:35" ht="18.75">
      <c r="B31" s="50">
        <v>28</v>
      </c>
      <c r="C31" s="51">
        <f t="shared" ca="1" si="2"/>
        <v>0.50314223794911528</v>
      </c>
      <c r="D31" s="51">
        <f t="shared" ca="1" si="3"/>
        <v>10.043991331287614</v>
      </c>
      <c r="E31" s="51">
        <f t="shared" ca="1" si="4"/>
        <v>0.81553111029229441</v>
      </c>
      <c r="F31" s="51">
        <f t="shared" ca="1" si="5"/>
        <v>32.417435544092122</v>
      </c>
      <c r="G31" s="51">
        <f t="shared" ca="1" si="6"/>
        <v>0.84034865765147915</v>
      </c>
      <c r="H31" s="51">
        <f t="shared" ca="1" si="7"/>
        <v>13.044518796637375</v>
      </c>
      <c r="I31" s="51">
        <f t="shared" ca="1" si="1"/>
        <v>55.505945672017113</v>
      </c>
      <c r="J31" s="51">
        <v>44.733715594826663</v>
      </c>
      <c r="AB31" s="1">
        <v>28</v>
      </c>
      <c r="AC31" s="62">
        <f t="shared" ca="1" si="9"/>
        <v>10.043991331287614</v>
      </c>
      <c r="AF31" s="1"/>
    </row>
    <row r="32" spans="2:35" ht="18.75">
      <c r="B32" s="50">
        <v>29</v>
      </c>
      <c r="C32" s="51">
        <f t="shared" ca="1" si="2"/>
        <v>0.25291513308074931</v>
      </c>
      <c r="D32" s="51">
        <f t="shared" ca="1" si="3"/>
        <v>6.5408118631304903</v>
      </c>
      <c r="E32" s="51">
        <f t="shared" ca="1" si="4"/>
        <v>2.2020521460909714E-2</v>
      </c>
      <c r="F32" s="51">
        <f t="shared" ca="1" si="5"/>
        <v>21.308287300452736</v>
      </c>
      <c r="G32" s="51">
        <f t="shared" ca="1" si="6"/>
        <v>0.52302212114380398</v>
      </c>
      <c r="H32" s="51">
        <f t="shared" ca="1" si="7"/>
        <v>10.163053888766768</v>
      </c>
      <c r="I32" s="51">
        <f t="shared" ca="1" si="1"/>
        <v>38.012153052349994</v>
      </c>
      <c r="J32" s="51">
        <v>43.76044104436285</v>
      </c>
      <c r="AB32" s="1">
        <v>29</v>
      </c>
      <c r="AC32" s="62">
        <f t="shared" ca="1" si="9"/>
        <v>6.5408118631304903</v>
      </c>
      <c r="AF32" s="1"/>
    </row>
    <row r="33" spans="2:32" ht="18.75">
      <c r="B33" s="50">
        <v>30</v>
      </c>
      <c r="C33" s="51">
        <f t="shared" ca="1" si="2"/>
        <v>0.60543740323615403</v>
      </c>
      <c r="D33" s="51">
        <f t="shared" ca="1" si="3"/>
        <v>11.476123645306156</v>
      </c>
      <c r="E33" s="51">
        <f t="shared" ca="1" si="4"/>
        <v>0.5885404670100769</v>
      </c>
      <c r="F33" s="51">
        <f t="shared" ca="1" si="5"/>
        <v>29.239566538141077</v>
      </c>
      <c r="G33" s="51">
        <f t="shared" ca="1" si="6"/>
        <v>0.77904087822006263</v>
      </c>
      <c r="H33" s="51">
        <f t="shared" ca="1" si="7"/>
        <v>12.346614787659004</v>
      </c>
      <c r="I33" s="51">
        <f t="shared" ca="1" si="1"/>
        <v>53.062304971106244</v>
      </c>
      <c r="J33" s="51">
        <v>39.850623843896372</v>
      </c>
      <c r="AB33" s="1">
        <v>30</v>
      </c>
      <c r="AC33" s="62">
        <f t="shared" ca="1" si="9"/>
        <v>11.476123645306156</v>
      </c>
      <c r="AF33" s="1"/>
    </row>
    <row r="34" spans="2:32" ht="18.75">
      <c r="B34" s="50">
        <v>31</v>
      </c>
      <c r="C34" s="51">
        <f t="shared" ca="1" si="2"/>
        <v>0.43078997120960771</v>
      </c>
      <c r="D34" s="51">
        <f t="shared" ca="1" si="3"/>
        <v>9.031059596934508</v>
      </c>
      <c r="E34" s="51">
        <f t="shared" ca="1" si="4"/>
        <v>0.14719372857293989</v>
      </c>
      <c r="F34" s="51">
        <f t="shared" ca="1" si="5"/>
        <v>23.060712200021158</v>
      </c>
      <c r="G34" s="51">
        <f t="shared" ca="1" si="6"/>
        <v>0.71244025301830982</v>
      </c>
      <c r="H34" s="51">
        <f t="shared" ca="1" si="7"/>
        <v>11.6914356739128</v>
      </c>
      <c r="I34" s="51">
        <f t="shared" ca="1" si="1"/>
        <v>43.783207470868469</v>
      </c>
      <c r="J34" s="51">
        <v>39.510002554817532</v>
      </c>
      <c r="AB34" s="1">
        <v>31</v>
      </c>
      <c r="AC34" s="62">
        <f t="shared" ca="1" si="9"/>
        <v>9.031059596934508</v>
      </c>
      <c r="AF34" s="1"/>
    </row>
    <row r="35" spans="2:32" ht="18.75">
      <c r="B35" s="50">
        <v>32</v>
      </c>
      <c r="C35" s="51">
        <f t="shared" ca="1" si="2"/>
        <v>0.3511617110242522</v>
      </c>
      <c r="D35" s="51">
        <f t="shared" ca="1" si="3"/>
        <v>7.9162639543395308</v>
      </c>
      <c r="E35" s="51">
        <f t="shared" ca="1" si="4"/>
        <v>0.64274745422078094</v>
      </c>
      <c r="F35" s="51">
        <f t="shared" ca="1" si="5"/>
        <v>29.998464359090931</v>
      </c>
      <c r="G35" s="51">
        <f t="shared" ca="1" si="6"/>
        <v>0.30382514456814658</v>
      </c>
      <c r="H35" s="51">
        <f t="shared" ca="1" si="7"/>
        <v>8.4566348757891401</v>
      </c>
      <c r="I35" s="51">
        <f t="shared" ca="1" si="1"/>
        <v>46.371363189219601</v>
      </c>
      <c r="J35" s="51">
        <v>50.140881082628106</v>
      </c>
      <c r="AB35" s="1">
        <v>32</v>
      </c>
      <c r="AC35" s="62">
        <f t="shared" ca="1" si="9"/>
        <v>7.9162639543395308</v>
      </c>
      <c r="AF35" s="1"/>
    </row>
    <row r="36" spans="2:32" ht="18.75">
      <c r="B36" s="50">
        <v>33</v>
      </c>
      <c r="C36" s="51">
        <f t="shared" ca="1" si="2"/>
        <v>0.58677115061925011</v>
      </c>
      <c r="D36" s="51">
        <f t="shared" ca="1" si="3"/>
        <v>11.214796108669502</v>
      </c>
      <c r="E36" s="51">
        <f t="shared" ca="1" si="4"/>
        <v>0.93830043510351935</v>
      </c>
      <c r="F36" s="51">
        <f t="shared" ca="1" si="5"/>
        <v>34.136206091449267</v>
      </c>
      <c r="G36" s="51">
        <f t="shared" ca="1" si="6"/>
        <v>0.18460212282901534</v>
      </c>
      <c r="H36" s="51">
        <f t="shared" ca="1" si="7"/>
        <v>7.2533525644182735</v>
      </c>
      <c r="I36" s="51">
        <f t="shared" ref="I36:I67" ca="1" si="10">D36+F36+H36</f>
        <v>52.604354764537042</v>
      </c>
      <c r="J36" s="51">
        <v>45.198602275907653</v>
      </c>
      <c r="AB36" s="1">
        <v>33</v>
      </c>
      <c r="AC36" s="62">
        <f t="shared" ca="1" si="9"/>
        <v>11.214796108669502</v>
      </c>
      <c r="AF36" s="1"/>
    </row>
    <row r="37" spans="2:32" ht="18.75">
      <c r="B37" s="50">
        <v>34</v>
      </c>
      <c r="C37" s="51">
        <f t="shared" ca="1" si="2"/>
        <v>0.17512252683681417</v>
      </c>
      <c r="D37" s="51">
        <f t="shared" ca="1" si="3"/>
        <v>5.4517153757153984</v>
      </c>
      <c r="E37" s="51">
        <f t="shared" ca="1" si="4"/>
        <v>1.4199758015691621E-2</v>
      </c>
      <c r="F37" s="51">
        <f t="shared" ca="1" si="5"/>
        <v>21.198796612219681</v>
      </c>
      <c r="G37" s="51">
        <f t="shared" ca="1" si="6"/>
        <v>0.24310225095560245</v>
      </c>
      <c r="H37" s="51">
        <f t="shared" ca="1" si="7"/>
        <v>7.8809856170295198</v>
      </c>
      <c r="I37" s="51">
        <f t="shared" ca="1" si="10"/>
        <v>34.531497604964599</v>
      </c>
      <c r="J37" s="51">
        <v>55.050717599028303</v>
      </c>
      <c r="AB37" s="1">
        <v>34</v>
      </c>
      <c r="AC37" s="62">
        <f t="shared" ca="1" si="9"/>
        <v>5.4517153757153984</v>
      </c>
      <c r="AF37" s="1"/>
    </row>
    <row r="38" spans="2:32" ht="18.75">
      <c r="B38" s="50">
        <v>35</v>
      </c>
      <c r="C38" s="51">
        <f t="shared" ca="1" si="2"/>
        <v>0.30331301311995817</v>
      </c>
      <c r="D38" s="51">
        <f t="shared" ca="1" si="3"/>
        <v>7.2463821836794144</v>
      </c>
      <c r="E38" s="51">
        <f t="shared" ca="1" si="4"/>
        <v>0.39289365852416624</v>
      </c>
      <c r="F38" s="51">
        <f t="shared" ca="1" si="5"/>
        <v>26.500511219338328</v>
      </c>
      <c r="G38" s="51">
        <f t="shared" ca="1" si="6"/>
        <v>0.27349339862882704</v>
      </c>
      <c r="H38" s="51">
        <f t="shared" ca="1" si="7"/>
        <v>8.177098904369613</v>
      </c>
      <c r="I38" s="51">
        <f t="shared" ca="1" si="10"/>
        <v>41.923992307387358</v>
      </c>
      <c r="J38" s="51">
        <v>51.438509973453662</v>
      </c>
      <c r="AB38" s="1">
        <v>35</v>
      </c>
      <c r="AC38" s="62">
        <f t="shared" ca="1" si="9"/>
        <v>7.2463821836794144</v>
      </c>
      <c r="AF38" s="1"/>
    </row>
    <row r="39" spans="2:32" ht="18.75">
      <c r="B39" s="50">
        <v>36</v>
      </c>
      <c r="C39" s="51">
        <f t="shared" ca="1" si="2"/>
        <v>0.26818084452170243</v>
      </c>
      <c r="D39" s="51">
        <f t="shared" ca="1" si="3"/>
        <v>6.7545318233038341</v>
      </c>
      <c r="E39" s="51">
        <f t="shared" ca="1" si="4"/>
        <v>0.22227411774496453</v>
      </c>
      <c r="F39" s="51">
        <f t="shared" ca="1" si="5"/>
        <v>24.111837648429503</v>
      </c>
      <c r="G39" s="51">
        <f t="shared" ca="1" si="6"/>
        <v>0.76266732880643096</v>
      </c>
      <c r="H39" s="51">
        <f t="shared" ca="1" si="7"/>
        <v>12.177282739267234</v>
      </c>
      <c r="I39" s="51">
        <f t="shared" ca="1" si="10"/>
        <v>43.04365221100057</v>
      </c>
      <c r="J39" s="51">
        <v>51.926942676506521</v>
      </c>
      <c r="AB39" s="1">
        <v>36</v>
      </c>
      <c r="AC39" s="62">
        <f t="shared" ca="1" si="9"/>
        <v>6.7545318233038341</v>
      </c>
      <c r="AF39" s="1"/>
    </row>
    <row r="40" spans="2:32" ht="18.75">
      <c r="B40" s="50">
        <v>37</v>
      </c>
      <c r="C40" s="51">
        <f t="shared" ca="1" si="2"/>
        <v>0.56901178095814786</v>
      </c>
      <c r="D40" s="51">
        <f t="shared" ca="1" si="3"/>
        <v>10.966164933414071</v>
      </c>
      <c r="E40" s="51">
        <f t="shared" ca="1" si="4"/>
        <v>0.93361112167272831</v>
      </c>
      <c r="F40" s="51">
        <f t="shared" ca="1" si="5"/>
        <v>34.070555703418194</v>
      </c>
      <c r="G40" s="51">
        <f t="shared" ca="1" si="6"/>
        <v>0.39260636722048048</v>
      </c>
      <c r="H40" s="51">
        <f t="shared" ca="1" si="7"/>
        <v>9.2028561153396975</v>
      </c>
      <c r="I40" s="51">
        <f t="shared" ca="1" si="10"/>
        <v>54.239576752171963</v>
      </c>
      <c r="J40" s="51">
        <v>45.897432093334757</v>
      </c>
      <c r="AB40" s="1">
        <v>37</v>
      </c>
      <c r="AC40" s="62">
        <f t="shared" ca="1" si="9"/>
        <v>10.966164933414071</v>
      </c>
      <c r="AF40" s="1"/>
    </row>
    <row r="41" spans="2:32" ht="18.75">
      <c r="B41" s="50">
        <v>38</v>
      </c>
      <c r="C41" s="51">
        <f t="shared" ca="1" si="2"/>
        <v>0.76081640650522253</v>
      </c>
      <c r="D41" s="51">
        <f t="shared" ca="1" si="3"/>
        <v>13.651429691073115</v>
      </c>
      <c r="E41" s="51">
        <f t="shared" ca="1" si="4"/>
        <v>0.31878859487500222</v>
      </c>
      <c r="F41" s="51">
        <f t="shared" ca="1" si="5"/>
        <v>25.463040328250031</v>
      </c>
      <c r="G41" s="51">
        <f t="shared" ca="1" si="6"/>
        <v>0.41985950441251396</v>
      </c>
      <c r="H41" s="51">
        <f t="shared" ca="1" si="7"/>
        <v>9.4145328304114528</v>
      </c>
      <c r="I41" s="51">
        <f t="shared" ca="1" si="10"/>
        <v>48.529002849734603</v>
      </c>
      <c r="J41" s="51">
        <v>58.204221126034156</v>
      </c>
      <c r="AB41" s="1">
        <v>38</v>
      </c>
      <c r="AC41" s="62">
        <f t="shared" ca="1" si="9"/>
        <v>13.651429691073115</v>
      </c>
      <c r="AF41" s="1"/>
    </row>
    <row r="42" spans="2:32" ht="18.75">
      <c r="B42" s="50">
        <v>39</v>
      </c>
      <c r="C42" s="51">
        <f t="shared" ca="1" si="2"/>
        <v>9.5235454761866123E-2</v>
      </c>
      <c r="D42" s="51">
        <f t="shared" ca="1" si="3"/>
        <v>4.3332963666661257</v>
      </c>
      <c r="E42" s="51">
        <f t="shared" ca="1" si="4"/>
        <v>0.61526155212859579</v>
      </c>
      <c r="F42" s="51">
        <f t="shared" ca="1" si="5"/>
        <v>29.613661729800338</v>
      </c>
      <c r="G42" s="51">
        <f t="shared" ca="1" si="6"/>
        <v>0.7611721066566004</v>
      </c>
      <c r="H42" s="51">
        <f t="shared" ca="1" si="7"/>
        <v>12.1621147649357</v>
      </c>
      <c r="I42" s="51">
        <f t="shared" ca="1" si="10"/>
        <v>46.109072861402161</v>
      </c>
      <c r="J42" s="51">
        <v>53.347132521477164</v>
      </c>
      <c r="AB42" s="1">
        <v>39</v>
      </c>
      <c r="AC42" s="62">
        <f t="shared" ca="1" si="9"/>
        <v>4.3332963666661257</v>
      </c>
      <c r="AF42" s="1"/>
    </row>
    <row r="43" spans="2:32" ht="18.75">
      <c r="B43" s="50">
        <v>40</v>
      </c>
      <c r="C43" s="51">
        <f t="shared" ca="1" si="2"/>
        <v>0.37622426892765404</v>
      </c>
      <c r="D43" s="51">
        <f t="shared" ca="1" si="3"/>
        <v>8.2671397649871565</v>
      </c>
      <c r="E43" s="51">
        <f t="shared" ca="1" si="4"/>
        <v>0.52850894196835374</v>
      </c>
      <c r="F43" s="51">
        <f t="shared" ca="1" si="5"/>
        <v>28.399125187556947</v>
      </c>
      <c r="G43" s="51">
        <f t="shared" ca="1" si="6"/>
        <v>0.6579048578941431</v>
      </c>
      <c r="H43" s="51">
        <f t="shared" ca="1" si="7"/>
        <v>11.209894307840834</v>
      </c>
      <c r="I43" s="51">
        <f t="shared" ca="1" si="10"/>
        <v>47.876159260384938</v>
      </c>
      <c r="J43" s="51">
        <v>54.265556551490469</v>
      </c>
      <c r="AB43" s="1">
        <v>40</v>
      </c>
      <c r="AC43" s="62">
        <f t="shared" ca="1" si="9"/>
        <v>8.2671397649871565</v>
      </c>
      <c r="AF43" s="1"/>
    </row>
    <row r="44" spans="2:32" ht="18.75">
      <c r="B44" s="50">
        <v>41</v>
      </c>
      <c r="C44" s="51">
        <f t="shared" ca="1" si="2"/>
        <v>0.12896130313826148</v>
      </c>
      <c r="D44" s="51">
        <f t="shared" ca="1" si="3"/>
        <v>4.8054582439356608</v>
      </c>
      <c r="E44" s="51">
        <f t="shared" ca="1" si="4"/>
        <v>0.80459862929436277</v>
      </c>
      <c r="F44" s="51">
        <f t="shared" ca="1" si="5"/>
        <v>32.264380810121082</v>
      </c>
      <c r="G44" s="51">
        <f t="shared" ca="1" si="6"/>
        <v>0.54368958146008017</v>
      </c>
      <c r="H44" s="51">
        <f t="shared" ca="1" si="7"/>
        <v>10.312816660438257</v>
      </c>
      <c r="I44" s="51">
        <f t="shared" ca="1" si="10"/>
        <v>47.382655714495002</v>
      </c>
      <c r="J44" s="51">
        <v>52.665369751641435</v>
      </c>
      <c r="AB44" s="1">
        <v>41</v>
      </c>
      <c r="AC44" s="62">
        <f t="shared" ca="1" si="9"/>
        <v>4.8054582439356608</v>
      </c>
      <c r="AF44" s="1"/>
    </row>
    <row r="45" spans="2:32" ht="18.75">
      <c r="B45" s="50">
        <v>42</v>
      </c>
      <c r="C45" s="51">
        <f t="shared" ca="1" si="2"/>
        <v>0.69918630656250724</v>
      </c>
      <c r="D45" s="51">
        <f t="shared" ca="1" si="3"/>
        <v>12.788608291875102</v>
      </c>
      <c r="E45" s="51">
        <f t="shared" ca="1" si="4"/>
        <v>0.99242754556746893</v>
      </c>
      <c r="F45" s="51">
        <f t="shared" ca="1" si="5"/>
        <v>34.89398563794456</v>
      </c>
      <c r="G45" s="51">
        <f t="shared" ca="1" si="6"/>
        <v>0.51398330797186054</v>
      </c>
      <c r="H45" s="51">
        <f t="shared" ca="1" si="7"/>
        <v>10.098577261262887</v>
      </c>
      <c r="I45" s="51">
        <f t="shared" ca="1" si="10"/>
        <v>57.781171191082549</v>
      </c>
      <c r="J45" s="51">
        <v>50.325024942398471</v>
      </c>
      <c r="AB45" s="1">
        <v>42</v>
      </c>
      <c r="AC45" s="62">
        <f t="shared" ca="1" si="9"/>
        <v>12.788608291875102</v>
      </c>
      <c r="AF45" s="1"/>
    </row>
    <row r="46" spans="2:32" ht="18.75">
      <c r="B46" s="50">
        <v>43</v>
      </c>
      <c r="C46" s="51">
        <f t="shared" ca="1" si="2"/>
        <v>0.13071621810327105</v>
      </c>
      <c r="D46" s="51">
        <f t="shared" ca="1" si="3"/>
        <v>4.8300270534457947</v>
      </c>
      <c r="E46" s="51">
        <f t="shared" ca="1" si="4"/>
        <v>0.21271504635468919</v>
      </c>
      <c r="F46" s="51">
        <f t="shared" ca="1" si="5"/>
        <v>23.97801064896565</v>
      </c>
      <c r="G46" s="51">
        <f t="shared" ca="1" si="6"/>
        <v>0.95518817978912107</v>
      </c>
      <c r="H46" s="51">
        <f t="shared" ca="1" si="7"/>
        <v>14.904395461766191</v>
      </c>
      <c r="I46" s="51">
        <f t="shared" ca="1" si="10"/>
        <v>43.712433164177639</v>
      </c>
      <c r="J46" s="51">
        <v>40.11937050599051</v>
      </c>
      <c r="AB46" s="1">
        <v>43</v>
      </c>
      <c r="AC46" s="62">
        <f t="shared" ca="1" si="9"/>
        <v>4.8300270534457947</v>
      </c>
      <c r="AF46" s="1"/>
    </row>
    <row r="47" spans="2:32" ht="18.75">
      <c r="B47" s="50">
        <v>44</v>
      </c>
      <c r="C47" s="51">
        <f t="shared" ca="1" si="2"/>
        <v>0.103056348323606</v>
      </c>
      <c r="D47" s="51">
        <f t="shared" ca="1" si="3"/>
        <v>4.4427888765304839</v>
      </c>
      <c r="E47" s="51">
        <f t="shared" ca="1" si="4"/>
        <v>0.42591719900921099</v>
      </c>
      <c r="F47" s="51">
        <f t="shared" ca="1" si="5"/>
        <v>26.962840786128954</v>
      </c>
      <c r="G47" s="51">
        <f t="shared" ca="1" si="6"/>
        <v>0.32795962782824351</v>
      </c>
      <c r="H47" s="51">
        <f t="shared" ca="1" si="7"/>
        <v>8.66921895212805</v>
      </c>
      <c r="I47" s="51">
        <f t="shared" ca="1" si="10"/>
        <v>40.074848614787484</v>
      </c>
      <c r="J47" s="51">
        <v>38.496012897200799</v>
      </c>
      <c r="AB47" s="1">
        <v>44</v>
      </c>
      <c r="AC47" s="62">
        <f t="shared" ca="1" si="9"/>
        <v>4.4427888765304839</v>
      </c>
      <c r="AF47" s="1"/>
    </row>
    <row r="48" spans="2:32" ht="18.75">
      <c r="B48" s="50">
        <v>45</v>
      </c>
      <c r="C48" s="51">
        <f t="shared" ca="1" si="2"/>
        <v>0.26694304154421644</v>
      </c>
      <c r="D48" s="51">
        <f t="shared" ca="1" si="3"/>
        <v>6.7372025816190302</v>
      </c>
      <c r="E48" s="51">
        <f t="shared" ca="1" si="4"/>
        <v>0.88244900005409588</v>
      </c>
      <c r="F48" s="51">
        <f t="shared" ca="1" si="5"/>
        <v>33.354286000757341</v>
      </c>
      <c r="G48" s="51">
        <f t="shared" ca="1" si="6"/>
        <v>0.26515263157206537</v>
      </c>
      <c r="H48" s="51">
        <f t="shared" ca="1" si="7"/>
        <v>8.0975443003531034</v>
      </c>
      <c r="I48" s="51">
        <f t="shared" ca="1" si="10"/>
        <v>48.189032882729478</v>
      </c>
      <c r="J48" s="51">
        <v>62.90624967718886</v>
      </c>
      <c r="AB48" s="1">
        <v>45</v>
      </c>
      <c r="AC48" s="62">
        <f t="shared" ca="1" si="9"/>
        <v>6.7372025816190302</v>
      </c>
      <c r="AF48" s="1"/>
    </row>
    <row r="49" spans="2:32" ht="18.75">
      <c r="B49" s="50">
        <v>46</v>
      </c>
      <c r="C49" s="51">
        <f t="shared" ca="1" si="2"/>
        <v>0.62074155198666259</v>
      </c>
      <c r="D49" s="51">
        <f t="shared" ca="1" si="3"/>
        <v>11.690381727813277</v>
      </c>
      <c r="E49" s="51">
        <f t="shared" ca="1" si="4"/>
        <v>0.91220922353963907</v>
      </c>
      <c r="F49" s="51">
        <f t="shared" ca="1" si="5"/>
        <v>33.770929129554943</v>
      </c>
      <c r="G49" s="51">
        <f t="shared" ca="1" si="6"/>
        <v>0.58725473267941197</v>
      </c>
      <c r="H49" s="51">
        <f t="shared" ca="1" si="7"/>
        <v>10.640044324256841</v>
      </c>
      <c r="I49" s="51">
        <f t="shared" ca="1" si="10"/>
        <v>56.10135518162506</v>
      </c>
      <c r="J49" s="51">
        <v>43.489876842951368</v>
      </c>
      <c r="AB49" s="1">
        <v>46</v>
      </c>
      <c r="AC49" s="62">
        <f t="shared" ca="1" si="9"/>
        <v>11.690381727813277</v>
      </c>
      <c r="AF49" s="1"/>
    </row>
    <row r="50" spans="2:32" ht="18.75">
      <c r="B50" s="50">
        <v>47</v>
      </c>
      <c r="C50" s="51">
        <f t="shared" ca="1" si="2"/>
        <v>0.45261465285369473</v>
      </c>
      <c r="D50" s="51">
        <f t="shared" ca="1" si="3"/>
        <v>9.3366051399517254</v>
      </c>
      <c r="E50" s="51">
        <f t="shared" ca="1" si="4"/>
        <v>2.3353342132162336E-2</v>
      </c>
      <c r="F50" s="51">
        <f t="shared" ca="1" si="5"/>
        <v>21.326946789850272</v>
      </c>
      <c r="G50" s="51">
        <f t="shared" ca="1" si="6"/>
        <v>0.7472547019580098</v>
      </c>
      <c r="H50" s="51">
        <f t="shared" ca="1" si="7"/>
        <v>12.023149669910191</v>
      </c>
      <c r="I50" s="51">
        <f t="shared" ca="1" si="10"/>
        <v>42.686701599712187</v>
      </c>
      <c r="J50" s="51">
        <v>50.915204851493364</v>
      </c>
      <c r="AB50" s="1">
        <v>47</v>
      </c>
      <c r="AC50" s="62">
        <f t="shared" ca="1" si="9"/>
        <v>9.3366051399517254</v>
      </c>
    </row>
    <row r="51" spans="2:32" ht="18.75">
      <c r="B51" s="50">
        <v>48</v>
      </c>
      <c r="C51" s="51">
        <f t="shared" ca="1" si="2"/>
        <v>0.67203004377557729</v>
      </c>
      <c r="D51" s="51">
        <f t="shared" ca="1" si="3"/>
        <v>12.408420612858082</v>
      </c>
      <c r="E51" s="51">
        <f t="shared" ca="1" si="4"/>
        <v>0.87580904640377444</v>
      </c>
      <c r="F51" s="51">
        <f t="shared" ca="1" si="5"/>
        <v>33.261326649652844</v>
      </c>
      <c r="G51" s="51">
        <f t="shared" ca="1" si="6"/>
        <v>0.4225691674453731</v>
      </c>
      <c r="H51" s="51">
        <f t="shared" ca="1" si="7"/>
        <v>9.4351983970695557</v>
      </c>
      <c r="I51" s="51">
        <f t="shared" ca="1" si="10"/>
        <v>55.10494565958048</v>
      </c>
      <c r="J51" s="51">
        <v>50.521531048970559</v>
      </c>
      <c r="AB51" s="1">
        <v>48</v>
      </c>
      <c r="AC51" s="62">
        <f t="shared" ca="1" si="9"/>
        <v>12.408420612858082</v>
      </c>
    </row>
    <row r="52" spans="2:32" ht="18.75">
      <c r="B52" s="50">
        <v>49</v>
      </c>
      <c r="C52" s="51">
        <f t="shared" ca="1" si="2"/>
        <v>0.48747945155636296</v>
      </c>
      <c r="D52" s="51">
        <f t="shared" ca="1" si="3"/>
        <v>9.8247123217890824</v>
      </c>
      <c r="E52" s="51">
        <f t="shared" ca="1" si="4"/>
        <v>0.6416567883111628</v>
      </c>
      <c r="F52" s="51">
        <f t="shared" ca="1" si="5"/>
        <v>29.983195036356278</v>
      </c>
      <c r="G52" s="51">
        <f t="shared" ca="1" si="6"/>
        <v>0.31699202863417764</v>
      </c>
      <c r="H52" s="51">
        <f t="shared" ca="1" si="7"/>
        <v>8.5736181073113897</v>
      </c>
      <c r="I52" s="51">
        <f t="shared" ca="1" si="10"/>
        <v>48.381525465456747</v>
      </c>
      <c r="J52" s="51">
        <v>49.824657879445972</v>
      </c>
      <c r="AB52" s="1">
        <v>49</v>
      </c>
      <c r="AC52" s="62">
        <f t="shared" ca="1" si="9"/>
        <v>9.8247123217890824</v>
      </c>
    </row>
    <row r="53" spans="2:32" ht="18.75">
      <c r="B53" s="50">
        <v>50</v>
      </c>
      <c r="C53" s="51">
        <f t="shared" ca="1" si="2"/>
        <v>0.14271902098673661</v>
      </c>
      <c r="D53" s="51">
        <f t="shared" ca="1" si="3"/>
        <v>4.998066293814313</v>
      </c>
      <c r="E53" s="51">
        <f t="shared" ca="1" si="4"/>
        <v>0.26412706952542919</v>
      </c>
      <c r="F53" s="51">
        <f t="shared" ca="1" si="5"/>
        <v>24.697778973356009</v>
      </c>
      <c r="G53" s="51">
        <f t="shared" ca="1" si="6"/>
        <v>0.96403354436791844</v>
      </c>
      <c r="H53" s="51">
        <f t="shared" ca="1" si="7"/>
        <v>15.122578190191668</v>
      </c>
      <c r="I53" s="51">
        <f t="shared" ca="1" si="10"/>
        <v>44.818423457361988</v>
      </c>
      <c r="J53" s="51">
        <v>51.926359951563825</v>
      </c>
      <c r="AB53" s="1">
        <v>50</v>
      </c>
      <c r="AC53" s="62">
        <f t="shared" ca="1" si="9"/>
        <v>4.998066293814313</v>
      </c>
    </row>
    <row r="54" spans="2:32" ht="18.75">
      <c r="B54" s="50">
        <v>51</v>
      </c>
      <c r="C54" s="51">
        <f t="shared" ca="1" si="2"/>
        <v>0.27791263639598829</v>
      </c>
      <c r="D54" s="51">
        <f t="shared" ca="1" si="3"/>
        <v>6.8907769095438365</v>
      </c>
      <c r="E54" s="51">
        <f t="shared" ca="1" si="4"/>
        <v>0.35601261669958401</v>
      </c>
      <c r="F54" s="51">
        <f t="shared" ca="1" si="5"/>
        <v>25.984176633794178</v>
      </c>
      <c r="G54" s="51">
        <f t="shared" ca="1" si="6"/>
        <v>0.86969333736958276</v>
      </c>
      <c r="H54" s="51">
        <f t="shared" ca="1" si="7"/>
        <v>13.42647891600163</v>
      </c>
      <c r="I54" s="51">
        <f t="shared" ca="1" si="10"/>
        <v>46.301432459339644</v>
      </c>
      <c r="J54" s="51">
        <v>63.26206306650144</v>
      </c>
      <c r="AB54" s="1">
        <v>51</v>
      </c>
      <c r="AC54" s="62">
        <f t="shared" ca="1" si="9"/>
        <v>6.8907769095438365</v>
      </c>
    </row>
    <row r="55" spans="2:32" ht="18.75">
      <c r="B55" s="50">
        <v>52</v>
      </c>
      <c r="C55" s="51">
        <f t="shared" ca="1" si="2"/>
        <v>0.60163370369873714</v>
      </c>
      <c r="D55" s="51">
        <f t="shared" ca="1" si="3"/>
        <v>11.42287185178232</v>
      </c>
      <c r="E55" s="51">
        <f t="shared" ca="1" si="4"/>
        <v>0.31636409927008169</v>
      </c>
      <c r="F55" s="51">
        <f t="shared" ca="1" si="5"/>
        <v>25.429097389781141</v>
      </c>
      <c r="G55" s="51">
        <f t="shared" ca="1" si="6"/>
        <v>0.72642848052555831</v>
      </c>
      <c r="H55" s="51">
        <f t="shared" ca="1" si="7"/>
        <v>11.822161753347707</v>
      </c>
      <c r="I55" s="51">
        <f t="shared" ca="1" si="10"/>
        <v>48.674130994911167</v>
      </c>
      <c r="J55" s="51">
        <v>45.702230739040182</v>
      </c>
      <c r="AB55" s="1">
        <v>52</v>
      </c>
      <c r="AC55" s="62">
        <f t="shared" ca="1" si="9"/>
        <v>11.42287185178232</v>
      </c>
    </row>
    <row r="56" spans="2:32" ht="18.75">
      <c r="B56" s="50">
        <v>53</v>
      </c>
      <c r="C56" s="51">
        <f t="shared" ca="1" si="2"/>
        <v>0.38128209512262945</v>
      </c>
      <c r="D56" s="51">
        <f t="shared" ca="1" si="3"/>
        <v>8.3379493317168123</v>
      </c>
      <c r="E56" s="51">
        <f t="shared" ca="1" si="4"/>
        <v>0.66955958062667964</v>
      </c>
      <c r="F56" s="51">
        <f t="shared" ca="1" si="5"/>
        <v>30.373834128773517</v>
      </c>
      <c r="G56" s="51">
        <f t="shared" ca="1" si="6"/>
        <v>0.44642615052324297</v>
      </c>
      <c r="H56" s="51">
        <f t="shared" ca="1" si="7"/>
        <v>9.6143603433195111</v>
      </c>
      <c r="I56" s="51">
        <f t="shared" ca="1" si="10"/>
        <v>48.326143803809842</v>
      </c>
      <c r="J56" s="51">
        <v>50.798432417814141</v>
      </c>
      <c r="AB56" s="1">
        <v>53</v>
      </c>
      <c r="AC56" s="62">
        <f t="shared" ca="1" si="9"/>
        <v>8.3379493317168123</v>
      </c>
    </row>
    <row r="57" spans="2:32" ht="18.75">
      <c r="B57" s="50">
        <v>54</v>
      </c>
      <c r="C57" s="51">
        <f t="shared" ca="1" si="2"/>
        <v>0.900564658638215</v>
      </c>
      <c r="D57" s="51">
        <f t="shared" ca="1" si="3"/>
        <v>15.60790522093501</v>
      </c>
      <c r="E57" s="51">
        <f t="shared" ca="1" si="4"/>
        <v>0.69268664922157219</v>
      </c>
      <c r="F57" s="51">
        <f t="shared" ca="1" si="5"/>
        <v>30.69761308910201</v>
      </c>
      <c r="G57" s="51">
        <f t="shared" ca="1" si="6"/>
        <v>0.48892101699837776</v>
      </c>
      <c r="H57" s="51">
        <f t="shared" ca="1" si="7"/>
        <v>9.9220126889396134</v>
      </c>
      <c r="I57" s="51">
        <f t="shared" ca="1" si="10"/>
        <v>56.227530998976633</v>
      </c>
      <c r="J57" s="51">
        <v>58.939622141047522</v>
      </c>
      <c r="AB57" s="1">
        <v>54</v>
      </c>
      <c r="AC57" s="62">
        <f t="shared" ca="1" si="9"/>
        <v>15.60790522093501</v>
      </c>
    </row>
    <row r="58" spans="2:32" ht="18.75">
      <c r="B58" s="50">
        <v>55</v>
      </c>
      <c r="C58" s="51">
        <f t="shared" ca="1" si="2"/>
        <v>0.35802942636236068</v>
      </c>
      <c r="D58" s="51">
        <f t="shared" ca="1" si="3"/>
        <v>8.0124119690730495</v>
      </c>
      <c r="E58" s="51">
        <f t="shared" ca="1" si="4"/>
        <v>0.65673957380025971</v>
      </c>
      <c r="F58" s="51">
        <f t="shared" ca="1" si="5"/>
        <v>30.194354033203638</v>
      </c>
      <c r="G58" s="51">
        <f t="shared" ca="1" si="6"/>
        <v>0.61938073143965688</v>
      </c>
      <c r="H58" s="51">
        <f t="shared" ca="1" si="7"/>
        <v>10.892571054943527</v>
      </c>
      <c r="I58" s="51">
        <f t="shared" ca="1" si="10"/>
        <v>49.099337057220211</v>
      </c>
      <c r="J58" s="51">
        <v>50.733786613640987</v>
      </c>
      <c r="AB58" s="1">
        <v>55</v>
      </c>
      <c r="AC58" s="62">
        <f t="shared" ca="1" si="9"/>
        <v>8.0124119690730495</v>
      </c>
    </row>
    <row r="59" spans="2:32" ht="18.75">
      <c r="B59" s="50">
        <v>56</v>
      </c>
      <c r="C59" s="51">
        <f t="shared" ca="1" si="2"/>
        <v>0.48917063629851065</v>
      </c>
      <c r="D59" s="51">
        <f t="shared" ca="1" si="3"/>
        <v>9.8483889081791496</v>
      </c>
      <c r="E59" s="51">
        <f t="shared" ca="1" si="4"/>
        <v>0.16570115006320041</v>
      </c>
      <c r="F59" s="51">
        <f t="shared" ca="1" si="5"/>
        <v>23.319816100884807</v>
      </c>
      <c r="G59" s="51">
        <f t="shared" ca="1" si="6"/>
        <v>0.90343660222163913</v>
      </c>
      <c r="H59" s="51">
        <f t="shared" ca="1" si="7"/>
        <v>13.923766429173597</v>
      </c>
      <c r="I59" s="51">
        <f t="shared" ca="1" si="10"/>
        <v>47.09197143823755</v>
      </c>
      <c r="J59" s="51">
        <v>54.108575813452461</v>
      </c>
      <c r="AB59" s="1">
        <v>56</v>
      </c>
      <c r="AC59" s="62">
        <f t="shared" ca="1" si="9"/>
        <v>9.8483889081791496</v>
      </c>
    </row>
    <row r="60" spans="2:32" ht="18.75">
      <c r="B60" s="50">
        <v>57</v>
      </c>
      <c r="C60" s="51">
        <f t="shared" ca="1" si="2"/>
        <v>0.6192321749372196</v>
      </c>
      <c r="D60" s="51">
        <f t="shared" ca="1" si="3"/>
        <v>11.669250449121074</v>
      </c>
      <c r="E60" s="51">
        <f t="shared" ca="1" si="4"/>
        <v>0.72268096827343853</v>
      </c>
      <c r="F60" s="51">
        <f t="shared" ca="1" si="5"/>
        <v>31.117533555828143</v>
      </c>
      <c r="G60" s="51">
        <f t="shared" ca="1" si="6"/>
        <v>0.20402761588986418</v>
      </c>
      <c r="H60" s="51">
        <f t="shared" ca="1" si="7"/>
        <v>7.4715440685748238</v>
      </c>
      <c r="I60" s="51">
        <f t="shared" ca="1" si="10"/>
        <v>50.258328073524041</v>
      </c>
      <c r="J60" s="51">
        <v>57.265686931937829</v>
      </c>
      <c r="AB60" s="1">
        <v>57</v>
      </c>
      <c r="AC60" s="62">
        <f t="shared" ca="1" si="9"/>
        <v>11.669250449121074</v>
      </c>
    </row>
    <row r="61" spans="2:32" ht="18.75">
      <c r="B61" s="50">
        <v>58</v>
      </c>
      <c r="C61" s="51">
        <f t="shared" ca="1" si="2"/>
        <v>0.19833357716660682</v>
      </c>
      <c r="D61" s="51">
        <f t="shared" ca="1" si="3"/>
        <v>5.7766700803324955</v>
      </c>
      <c r="E61" s="51">
        <f t="shared" ca="1" si="4"/>
        <v>0.10410354025455715</v>
      </c>
      <c r="F61" s="51">
        <f t="shared" ca="1" si="5"/>
        <v>22.457449563563799</v>
      </c>
      <c r="G61" s="51">
        <f t="shared" ca="1" si="6"/>
        <v>4.3649737661797694E-2</v>
      </c>
      <c r="H61" s="51">
        <f t="shared" ca="1" si="7"/>
        <v>5.0682539232057984</v>
      </c>
      <c r="I61" s="51">
        <f t="shared" ca="1" si="10"/>
        <v>33.302373567102094</v>
      </c>
      <c r="J61" s="51">
        <v>46.892116047605768</v>
      </c>
      <c r="AB61" s="1">
        <v>58</v>
      </c>
      <c r="AC61" s="62">
        <f t="shared" ca="1" si="9"/>
        <v>5.7766700803324955</v>
      </c>
    </row>
    <row r="62" spans="2:32" ht="18.75">
      <c r="B62" s="50">
        <v>59</v>
      </c>
      <c r="C62" s="51">
        <f t="shared" ca="1" si="2"/>
        <v>0.77554428347296311</v>
      </c>
      <c r="D62" s="51">
        <f t="shared" ca="1" si="3"/>
        <v>13.857619968621483</v>
      </c>
      <c r="E62" s="51">
        <f t="shared" ca="1" si="4"/>
        <v>0.59517036519121413</v>
      </c>
      <c r="F62" s="51">
        <f t="shared" ca="1" si="5"/>
        <v>29.332385112676999</v>
      </c>
      <c r="G62" s="51">
        <f t="shared" ca="1" si="6"/>
        <v>0.85367214090845689</v>
      </c>
      <c r="H62" s="51">
        <f t="shared" ca="1" si="7"/>
        <v>13.21316356427014</v>
      </c>
      <c r="I62" s="51">
        <f t="shared" ca="1" si="10"/>
        <v>56.40316864556862</v>
      </c>
      <c r="J62" s="51">
        <v>45.552928915344481</v>
      </c>
      <c r="AB62" s="1">
        <v>59</v>
      </c>
      <c r="AC62" s="62">
        <f t="shared" ca="1" si="9"/>
        <v>13.857619968621483</v>
      </c>
    </row>
    <row r="63" spans="2:32" ht="18.75">
      <c r="B63" s="50">
        <v>60</v>
      </c>
      <c r="C63" s="51">
        <f t="shared" ca="1" si="2"/>
        <v>0.97518426343707709</v>
      </c>
      <c r="D63" s="51">
        <f t="shared" ca="1" si="3"/>
        <v>16.652579688119079</v>
      </c>
      <c r="E63" s="51">
        <f t="shared" ca="1" si="4"/>
        <v>0.6561237361875385</v>
      </c>
      <c r="F63" s="51">
        <f t="shared" ca="1" si="5"/>
        <v>30.185732306625539</v>
      </c>
      <c r="G63" s="51">
        <f t="shared" ca="1" si="6"/>
        <v>0.38438602649657039</v>
      </c>
      <c r="H63" s="51">
        <f t="shared" ca="1" si="7"/>
        <v>9.1375753027285853</v>
      </c>
      <c r="I63" s="51">
        <f t="shared" ca="1" si="10"/>
        <v>55.9758872974732</v>
      </c>
      <c r="J63" s="51">
        <v>52.775782626791965</v>
      </c>
      <c r="AB63" s="1">
        <v>60</v>
      </c>
      <c r="AC63" s="62">
        <f t="shared" ca="1" si="9"/>
        <v>16.652579688119079</v>
      </c>
    </row>
    <row r="64" spans="2:32" ht="18.75">
      <c r="B64" s="50">
        <v>61</v>
      </c>
      <c r="C64" s="51">
        <f t="shared" ca="1" si="2"/>
        <v>0.62715317179298657</v>
      </c>
      <c r="D64" s="51">
        <f t="shared" ca="1" si="3"/>
        <v>11.780144405101812</v>
      </c>
      <c r="E64" s="51">
        <f t="shared" ca="1" si="4"/>
        <v>0.98851095272608869</v>
      </c>
      <c r="F64" s="51">
        <f t="shared" ca="1" si="5"/>
        <v>34.839153338165247</v>
      </c>
      <c r="G64" s="51">
        <f t="shared" ca="1" si="6"/>
        <v>8.6608615926303756E-2</v>
      </c>
      <c r="H64" s="51">
        <f t="shared" ca="1" si="7"/>
        <v>5.9133562021795019</v>
      </c>
      <c r="I64" s="51">
        <f t="shared" ca="1" si="10"/>
        <v>52.532653945446555</v>
      </c>
      <c r="J64" s="51">
        <v>55.371808792032724</v>
      </c>
      <c r="AB64" s="1">
        <v>61</v>
      </c>
      <c r="AC64" s="62">
        <f t="shared" ca="1" si="9"/>
        <v>11.780144405101812</v>
      </c>
    </row>
    <row r="65" spans="2:29" ht="18.75">
      <c r="B65" s="50">
        <v>62</v>
      </c>
      <c r="C65" s="51">
        <f t="shared" ca="1" si="2"/>
        <v>5.9307215549064374E-2</v>
      </c>
      <c r="D65" s="51">
        <f t="shared" ca="1" si="3"/>
        <v>3.8303010176869012</v>
      </c>
      <c r="E65" s="51">
        <f t="shared" ca="1" si="4"/>
        <v>0.93457395116333175</v>
      </c>
      <c r="F65" s="51">
        <f t="shared" ca="1" si="5"/>
        <v>34.084035316286645</v>
      </c>
      <c r="G65" s="51">
        <f t="shared" ca="1" si="6"/>
        <v>0.58979063656282382</v>
      </c>
      <c r="H65" s="51">
        <f t="shared" ca="1" si="7"/>
        <v>10.65961218718892</v>
      </c>
      <c r="I65" s="51">
        <f t="shared" ca="1" si="10"/>
        <v>48.573948521162464</v>
      </c>
      <c r="J65" s="51">
        <v>56.255325522112159</v>
      </c>
      <c r="AB65" s="1">
        <v>62</v>
      </c>
      <c r="AC65" s="62">
        <f t="shared" ca="1" si="9"/>
        <v>3.8303010176869012</v>
      </c>
    </row>
    <row r="66" spans="2:29" ht="18.75">
      <c r="B66" s="50">
        <v>63</v>
      </c>
      <c r="C66" s="51">
        <f t="shared" ca="1" si="2"/>
        <v>0.19875121825703435</v>
      </c>
      <c r="D66" s="51">
        <f t="shared" ca="1" si="3"/>
        <v>5.7825170555984808</v>
      </c>
      <c r="E66" s="51">
        <f t="shared" ca="1" si="4"/>
        <v>0.30049808615820695</v>
      </c>
      <c r="F66" s="51">
        <f t="shared" ca="1" si="5"/>
        <v>25.206973206214897</v>
      </c>
      <c r="G66" s="51">
        <f t="shared" ca="1" si="6"/>
        <v>9.9358525076267412E-3</v>
      </c>
      <c r="H66" s="51">
        <f t="shared" ca="1" si="7"/>
        <v>3.986769246454013</v>
      </c>
      <c r="I66" s="51">
        <f t="shared" ca="1" si="10"/>
        <v>34.97625950826739</v>
      </c>
      <c r="J66" s="51">
        <v>50.378163068964049</v>
      </c>
      <c r="AB66" s="1">
        <v>63</v>
      </c>
      <c r="AC66" s="62">
        <f t="shared" ca="1" si="9"/>
        <v>5.7825170555984808</v>
      </c>
    </row>
    <row r="67" spans="2:29" ht="18.75">
      <c r="B67" s="50">
        <v>64</v>
      </c>
      <c r="C67" s="51">
        <f t="shared" ca="1" si="2"/>
        <v>0.96159229830228998</v>
      </c>
      <c r="D67" s="51">
        <f t="shared" ca="1" si="3"/>
        <v>16.462292176232062</v>
      </c>
      <c r="E67" s="51">
        <f t="shared" ca="1" si="4"/>
        <v>0.32159451742396783</v>
      </c>
      <c r="F67" s="51">
        <f t="shared" ca="1" si="5"/>
        <v>25.50232324393555</v>
      </c>
      <c r="G67" s="51">
        <f t="shared" ca="1" si="6"/>
        <v>0.56433318874705152</v>
      </c>
      <c r="H67" s="51">
        <f t="shared" ca="1" si="7"/>
        <v>10.46583230221408</v>
      </c>
      <c r="I67" s="51">
        <f t="shared" ca="1" si="10"/>
        <v>52.430447722381693</v>
      </c>
      <c r="J67" s="51">
        <v>44.202891914347802</v>
      </c>
      <c r="AB67" s="1">
        <v>64</v>
      </c>
      <c r="AC67" s="62">
        <f t="shared" ca="1" si="9"/>
        <v>16.462292176232062</v>
      </c>
    </row>
    <row r="68" spans="2:29" ht="18.75">
      <c r="B68" s="50">
        <v>65</v>
      </c>
      <c r="C68" s="51">
        <f t="shared" ca="1" si="2"/>
        <v>0.61982409379071179</v>
      </c>
      <c r="D68" s="51">
        <f t="shared" ca="1" si="3"/>
        <v>11.677537313069966</v>
      </c>
      <c r="E68" s="51">
        <f t="shared" ca="1" si="4"/>
        <v>0.62143256077721909</v>
      </c>
      <c r="F68" s="51">
        <f t="shared" ca="1" si="5"/>
        <v>29.700055850881064</v>
      </c>
      <c r="G68" s="51">
        <f t="shared" ca="1" si="6"/>
        <v>0.43386183576342296</v>
      </c>
      <c r="H68" s="51">
        <f t="shared" ca="1" si="7"/>
        <v>9.5206180615655942</v>
      </c>
      <c r="I68" s="51">
        <f t="shared" ref="I68:I99" ca="1" si="11">D68+F68+H68</f>
        <v>50.898211225516626</v>
      </c>
      <c r="J68" s="51">
        <v>40.450390570662805</v>
      </c>
      <c r="AB68" s="1">
        <v>65</v>
      </c>
      <c r="AC68" s="62">
        <f t="shared" ca="1" si="9"/>
        <v>11.677537313069966</v>
      </c>
    </row>
    <row r="69" spans="2:29" ht="18.75">
      <c r="B69" s="50">
        <v>66</v>
      </c>
      <c r="C69" s="51">
        <f t="shared" ref="C69:C132" ca="1" si="12">RAND()</f>
        <v>0.70865243270591982</v>
      </c>
      <c r="D69" s="51">
        <f t="shared" ref="D69:D132" ca="1" si="13">3+C69*(17-3)</f>
        <v>12.921134057882877</v>
      </c>
      <c r="E69" s="51">
        <f t="shared" ref="E69:E132" ca="1" si="14">RAND()</f>
        <v>0.69600204528839393</v>
      </c>
      <c r="F69" s="51">
        <f t="shared" ref="F69:F132" ca="1" si="15">7*(3+E69*(5-3))</f>
        <v>30.744028634037516</v>
      </c>
      <c r="G69" s="51">
        <f t="shared" ref="G69:G132" ca="1" si="16">RAND()</f>
        <v>0.51549131602646581</v>
      </c>
      <c r="H69" s="51">
        <f t="shared" ref="H69:H132" ca="1" si="17">IF(G69&lt;=0.5,3+SQRT(98*G69),17-SQRT(98*(1-G69)))</f>
        <v>10.109292414460882</v>
      </c>
      <c r="I69" s="51">
        <f t="shared" ca="1" si="11"/>
        <v>53.774455106381275</v>
      </c>
      <c r="J69" s="51">
        <v>50.508171885752887</v>
      </c>
      <c r="AB69" s="1">
        <v>66</v>
      </c>
      <c r="AC69" s="62">
        <f t="shared" ca="1" si="9"/>
        <v>12.921134057882877</v>
      </c>
    </row>
    <row r="70" spans="2:29" ht="18.75">
      <c r="B70" s="50">
        <v>67</v>
      </c>
      <c r="C70" s="51">
        <f t="shared" ca="1" si="12"/>
        <v>0.69902234921026651</v>
      </c>
      <c r="D70" s="51">
        <f t="shared" ca="1" si="13"/>
        <v>12.786312888943732</v>
      </c>
      <c r="E70" s="51">
        <f t="shared" ca="1" si="14"/>
        <v>0.18750844457303373</v>
      </c>
      <c r="F70" s="51">
        <f t="shared" ca="1" si="15"/>
        <v>23.625118224022472</v>
      </c>
      <c r="G70" s="51">
        <f t="shared" ca="1" si="16"/>
        <v>0.66851105607614625</v>
      </c>
      <c r="H70" s="51">
        <f t="shared" ca="1" si="17"/>
        <v>11.300358212612158</v>
      </c>
      <c r="I70" s="51">
        <f t="shared" ca="1" si="11"/>
        <v>47.711789325578366</v>
      </c>
      <c r="J70" s="51">
        <v>38.125621692070446</v>
      </c>
      <c r="AB70" s="1">
        <v>67</v>
      </c>
      <c r="AC70" s="62">
        <f t="shared" ref="AC70:AC133" ca="1" si="18">D70</f>
        <v>12.786312888943732</v>
      </c>
    </row>
    <row r="71" spans="2:29" ht="18.75">
      <c r="B71" s="50">
        <v>68</v>
      </c>
      <c r="C71" s="51">
        <f t="shared" ca="1" si="12"/>
        <v>0.13388972523491738</v>
      </c>
      <c r="D71" s="51">
        <f t="shared" ca="1" si="13"/>
        <v>4.8744561532888433</v>
      </c>
      <c r="E71" s="51">
        <f t="shared" ca="1" si="14"/>
        <v>0.80594049742374052</v>
      </c>
      <c r="F71" s="51">
        <f t="shared" ca="1" si="15"/>
        <v>32.283166963932366</v>
      </c>
      <c r="G71" s="51">
        <f t="shared" ca="1" si="16"/>
        <v>0.30492875447650358</v>
      </c>
      <c r="H71" s="51">
        <f t="shared" ca="1" si="17"/>
        <v>8.4665361920230033</v>
      </c>
      <c r="I71" s="51">
        <f t="shared" ca="1" si="11"/>
        <v>45.624159309244206</v>
      </c>
      <c r="J71" s="51">
        <v>47.787843155908838</v>
      </c>
      <c r="AB71" s="1">
        <v>68</v>
      </c>
      <c r="AC71" s="62">
        <f t="shared" ca="1" si="18"/>
        <v>4.8744561532888433</v>
      </c>
    </row>
    <row r="72" spans="2:29" ht="18.75">
      <c r="B72" s="50">
        <v>69</v>
      </c>
      <c r="C72" s="51">
        <f t="shared" ca="1" si="12"/>
        <v>0.28928585893078407</v>
      </c>
      <c r="D72" s="51">
        <f t="shared" ca="1" si="13"/>
        <v>7.0500020250309774</v>
      </c>
      <c r="E72" s="51">
        <f t="shared" ca="1" si="14"/>
        <v>0.64549865540413087</v>
      </c>
      <c r="F72" s="51">
        <f t="shared" ca="1" si="15"/>
        <v>30.036981175657832</v>
      </c>
      <c r="G72" s="51">
        <f t="shared" ca="1" si="16"/>
        <v>0.32798430299470649</v>
      </c>
      <c r="H72" s="51">
        <f t="shared" ca="1" si="17"/>
        <v>8.6694322196743165</v>
      </c>
      <c r="I72" s="51">
        <f t="shared" ca="1" si="11"/>
        <v>45.756415420363126</v>
      </c>
      <c r="J72" s="51">
        <v>45.232213650806941</v>
      </c>
      <c r="AB72" s="1">
        <v>69</v>
      </c>
      <c r="AC72" s="62">
        <f t="shared" ca="1" si="18"/>
        <v>7.0500020250309774</v>
      </c>
    </row>
    <row r="73" spans="2:29" ht="18.75">
      <c r="B73" s="50">
        <v>70</v>
      </c>
      <c r="C73" s="51">
        <f t="shared" ca="1" si="12"/>
        <v>0.45659272112165733</v>
      </c>
      <c r="D73" s="51">
        <f t="shared" ca="1" si="13"/>
        <v>9.3922980957032038</v>
      </c>
      <c r="E73" s="51">
        <f t="shared" ca="1" si="14"/>
        <v>0.41470544589029767</v>
      </c>
      <c r="F73" s="51">
        <f t="shared" ca="1" si="15"/>
        <v>26.805876242464166</v>
      </c>
      <c r="G73" s="51">
        <f t="shared" ca="1" si="16"/>
        <v>0.55863758198733571</v>
      </c>
      <c r="H73" s="51">
        <f t="shared" ca="1" si="17"/>
        <v>10.42325939653683</v>
      </c>
      <c r="I73" s="51">
        <f t="shared" ca="1" si="11"/>
        <v>46.621433734704198</v>
      </c>
      <c r="J73" s="51">
        <v>52.220644851413873</v>
      </c>
      <c r="AB73" s="1">
        <v>70</v>
      </c>
      <c r="AC73" s="62">
        <f t="shared" ca="1" si="18"/>
        <v>9.3922980957032038</v>
      </c>
    </row>
    <row r="74" spans="2:29" ht="18.75">
      <c r="B74" s="50">
        <v>71</v>
      </c>
      <c r="C74" s="51">
        <f t="shared" ca="1" si="12"/>
        <v>7.2407978883314961E-2</v>
      </c>
      <c r="D74" s="51">
        <f t="shared" ca="1" si="13"/>
        <v>4.0137117043664094</v>
      </c>
      <c r="E74" s="51">
        <f t="shared" ca="1" si="14"/>
        <v>0.57062240647755358</v>
      </c>
      <c r="F74" s="51">
        <f t="shared" ca="1" si="15"/>
        <v>28.988713690685749</v>
      </c>
      <c r="G74" s="51">
        <f t="shared" ca="1" si="16"/>
        <v>8.2998093745649371E-2</v>
      </c>
      <c r="H74" s="51">
        <f t="shared" ca="1" si="17"/>
        <v>5.8519840790357929</v>
      </c>
      <c r="I74" s="51">
        <f t="shared" ca="1" si="11"/>
        <v>38.854409474087952</v>
      </c>
      <c r="J74" s="51">
        <v>49.225210497097962</v>
      </c>
      <c r="AB74" s="1">
        <v>71</v>
      </c>
      <c r="AC74" s="62">
        <f t="shared" ca="1" si="18"/>
        <v>4.0137117043664094</v>
      </c>
    </row>
    <row r="75" spans="2:29" ht="18.75">
      <c r="B75" s="50">
        <v>72</v>
      </c>
      <c r="C75" s="51">
        <f t="shared" ca="1" si="12"/>
        <v>0.67031014902691854</v>
      </c>
      <c r="D75" s="51">
        <f t="shared" ca="1" si="13"/>
        <v>12.38434208637686</v>
      </c>
      <c r="E75" s="51">
        <f t="shared" ca="1" si="14"/>
        <v>0.73237769423205901</v>
      </c>
      <c r="F75" s="51">
        <f t="shared" ca="1" si="15"/>
        <v>31.253287719248824</v>
      </c>
      <c r="G75" s="51">
        <f t="shared" ca="1" si="16"/>
        <v>0.32224612604081493</v>
      </c>
      <c r="H75" s="51">
        <f t="shared" ca="1" si="17"/>
        <v>8.6196192354998438</v>
      </c>
      <c r="I75" s="51">
        <f t="shared" ca="1" si="11"/>
        <v>52.257249041125533</v>
      </c>
      <c r="J75" s="51">
        <v>55.025954356343171</v>
      </c>
      <c r="AB75" s="1">
        <v>72</v>
      </c>
      <c r="AC75" s="62">
        <f t="shared" ca="1" si="18"/>
        <v>12.38434208637686</v>
      </c>
    </row>
    <row r="76" spans="2:29" ht="18.75">
      <c r="B76" s="50">
        <v>73</v>
      </c>
      <c r="C76" s="51">
        <f t="shared" ca="1" si="12"/>
        <v>0.91833380927030817</v>
      </c>
      <c r="D76" s="51">
        <f t="shared" ca="1" si="13"/>
        <v>15.856673329784314</v>
      </c>
      <c r="E76" s="51">
        <f t="shared" ca="1" si="14"/>
        <v>0.30946265199319445</v>
      </c>
      <c r="F76" s="51">
        <f t="shared" ca="1" si="15"/>
        <v>25.332477127904724</v>
      </c>
      <c r="G76" s="51">
        <f t="shared" ca="1" si="16"/>
        <v>0.16464097908627662</v>
      </c>
      <c r="H76" s="51">
        <f t="shared" ca="1" si="17"/>
        <v>7.0168166438680162</v>
      </c>
      <c r="I76" s="51">
        <f t="shared" ca="1" si="11"/>
        <v>48.205967101557057</v>
      </c>
      <c r="J76" s="51">
        <v>51.666320926869972</v>
      </c>
      <c r="AB76" s="1">
        <v>73</v>
      </c>
      <c r="AC76" s="62">
        <f t="shared" ca="1" si="18"/>
        <v>15.856673329784314</v>
      </c>
    </row>
    <row r="77" spans="2:29" ht="18.75">
      <c r="B77" s="50">
        <v>74</v>
      </c>
      <c r="C77" s="51">
        <f t="shared" ca="1" si="12"/>
        <v>0.65126920549519873</v>
      </c>
      <c r="D77" s="51">
        <f t="shared" ca="1" si="13"/>
        <v>12.117768876932782</v>
      </c>
      <c r="E77" s="51">
        <f t="shared" ca="1" si="14"/>
        <v>0.92588584931763851</v>
      </c>
      <c r="F77" s="51">
        <f t="shared" ca="1" si="15"/>
        <v>33.962401890446941</v>
      </c>
      <c r="G77" s="51">
        <f t="shared" ca="1" si="16"/>
        <v>0.91340081449709265</v>
      </c>
      <c r="H77" s="51">
        <f t="shared" ca="1" si="17"/>
        <v>14.086802413277651</v>
      </c>
      <c r="I77" s="51">
        <f t="shared" ca="1" si="11"/>
        <v>60.166973180657379</v>
      </c>
      <c r="J77" s="51">
        <v>58.965902476866212</v>
      </c>
      <c r="AB77" s="1">
        <v>74</v>
      </c>
      <c r="AC77" s="62">
        <f t="shared" ca="1" si="18"/>
        <v>12.117768876932782</v>
      </c>
    </row>
    <row r="78" spans="2:29" ht="18.75">
      <c r="B78" s="50">
        <v>75</v>
      </c>
      <c r="C78" s="51">
        <f t="shared" ca="1" si="12"/>
        <v>0.65178649981519166</v>
      </c>
      <c r="D78" s="51">
        <f t="shared" ca="1" si="13"/>
        <v>12.125010997412684</v>
      </c>
      <c r="E78" s="51">
        <f t="shared" ca="1" si="14"/>
        <v>0.37758304606943183</v>
      </c>
      <c r="F78" s="51">
        <f t="shared" ca="1" si="15"/>
        <v>26.286162644972045</v>
      </c>
      <c r="G78" s="51">
        <f t="shared" ca="1" si="16"/>
        <v>3.0658823586955819E-2</v>
      </c>
      <c r="H78" s="51">
        <f t="shared" ca="1" si="17"/>
        <v>4.7333680254122807</v>
      </c>
      <c r="I78" s="51">
        <f t="shared" ca="1" si="11"/>
        <v>43.144541667797007</v>
      </c>
      <c r="J78" s="51">
        <v>53.240498590422753</v>
      </c>
      <c r="AB78" s="1">
        <v>75</v>
      </c>
      <c r="AC78" s="62">
        <f t="shared" ca="1" si="18"/>
        <v>12.125010997412684</v>
      </c>
    </row>
    <row r="79" spans="2:29" ht="18.75">
      <c r="B79" s="50">
        <v>76</v>
      </c>
      <c r="C79" s="51">
        <f t="shared" ca="1" si="12"/>
        <v>0.87908198225485634</v>
      </c>
      <c r="D79" s="51">
        <f t="shared" ca="1" si="13"/>
        <v>15.307147751567989</v>
      </c>
      <c r="E79" s="51">
        <f t="shared" ca="1" si="14"/>
        <v>0.40274633106962376</v>
      </c>
      <c r="F79" s="51">
        <f t="shared" ca="1" si="15"/>
        <v>26.638448634974733</v>
      </c>
      <c r="G79" s="51">
        <f t="shared" ca="1" si="16"/>
        <v>0.91244331989808458</v>
      </c>
      <c r="H79" s="51">
        <f t="shared" ca="1" si="17"/>
        <v>14.070741621162838</v>
      </c>
      <c r="I79" s="51">
        <f t="shared" ca="1" si="11"/>
        <v>56.016338007705556</v>
      </c>
      <c r="J79" s="51">
        <v>54.87289309130319</v>
      </c>
      <c r="AB79" s="1">
        <v>76</v>
      </c>
      <c r="AC79" s="62">
        <f t="shared" ca="1" si="18"/>
        <v>15.307147751567989</v>
      </c>
    </row>
    <row r="80" spans="2:29" ht="18.75">
      <c r="B80" s="50">
        <v>77</v>
      </c>
      <c r="C80" s="51">
        <f t="shared" ca="1" si="12"/>
        <v>8.2695428356580614E-2</v>
      </c>
      <c r="D80" s="51">
        <f t="shared" ca="1" si="13"/>
        <v>4.1577359969921286</v>
      </c>
      <c r="E80" s="51">
        <f t="shared" ca="1" si="14"/>
        <v>0.15200180804098418</v>
      </c>
      <c r="F80" s="51">
        <f t="shared" ca="1" si="15"/>
        <v>23.128025312573779</v>
      </c>
      <c r="G80" s="51">
        <f t="shared" ca="1" si="16"/>
        <v>0.45772025921382564</v>
      </c>
      <c r="H80" s="51">
        <f t="shared" ca="1" si="17"/>
        <v>9.6975059091392311</v>
      </c>
      <c r="I80" s="51">
        <f t="shared" ca="1" si="11"/>
        <v>36.983267218705137</v>
      </c>
      <c r="J80" s="51">
        <v>45.635999459139789</v>
      </c>
      <c r="AB80" s="1">
        <v>77</v>
      </c>
      <c r="AC80" s="62">
        <f t="shared" ca="1" si="18"/>
        <v>4.1577359969921286</v>
      </c>
    </row>
    <row r="81" spans="2:29" ht="18.75">
      <c r="B81" s="50">
        <v>78</v>
      </c>
      <c r="C81" s="51">
        <f t="shared" ca="1" si="12"/>
        <v>0.883178078949169</v>
      </c>
      <c r="D81" s="51">
        <f t="shared" ca="1" si="13"/>
        <v>15.364493105288366</v>
      </c>
      <c r="E81" s="51">
        <f t="shared" ca="1" si="14"/>
        <v>0.28645827075363428</v>
      </c>
      <c r="F81" s="51">
        <f t="shared" ca="1" si="15"/>
        <v>25.01041579055088</v>
      </c>
      <c r="G81" s="51">
        <f t="shared" ca="1" si="16"/>
        <v>0.86891312737942927</v>
      </c>
      <c r="H81" s="51">
        <f t="shared" ca="1" si="17"/>
        <v>13.415796669158413</v>
      </c>
      <c r="I81" s="51">
        <f t="shared" ca="1" si="11"/>
        <v>53.790705564997658</v>
      </c>
      <c r="J81" s="51">
        <v>53.306058782662944</v>
      </c>
      <c r="AB81" s="1">
        <v>78</v>
      </c>
      <c r="AC81" s="62">
        <f t="shared" ca="1" si="18"/>
        <v>15.364493105288366</v>
      </c>
    </row>
    <row r="82" spans="2:29" ht="18.75">
      <c r="B82" s="50">
        <v>79</v>
      </c>
      <c r="C82" s="51">
        <f t="shared" ca="1" si="12"/>
        <v>0.75356066064921112</v>
      </c>
      <c r="D82" s="51">
        <f t="shared" ca="1" si="13"/>
        <v>13.549849249088956</v>
      </c>
      <c r="E82" s="51">
        <f t="shared" ca="1" si="14"/>
        <v>0.70808648860797074</v>
      </c>
      <c r="F82" s="51">
        <f t="shared" ca="1" si="15"/>
        <v>30.913210840511589</v>
      </c>
      <c r="G82" s="51">
        <f t="shared" ca="1" si="16"/>
        <v>0.51548027253263751</v>
      </c>
      <c r="H82" s="51">
        <f t="shared" ca="1" si="17"/>
        <v>10.109213884337905</v>
      </c>
      <c r="I82" s="51">
        <f t="shared" ca="1" si="11"/>
        <v>54.572273973938451</v>
      </c>
      <c r="J82" s="51">
        <v>48.264289702930576</v>
      </c>
      <c r="AB82" s="1">
        <v>79</v>
      </c>
      <c r="AC82" s="62">
        <f t="shared" ca="1" si="18"/>
        <v>13.549849249088956</v>
      </c>
    </row>
    <row r="83" spans="2:29" ht="18.75">
      <c r="B83" s="50">
        <v>80</v>
      </c>
      <c r="C83" s="51">
        <f t="shared" ca="1" si="12"/>
        <v>5.148361648560229E-2</v>
      </c>
      <c r="D83" s="51">
        <f t="shared" ca="1" si="13"/>
        <v>3.7207706307984321</v>
      </c>
      <c r="E83" s="51">
        <f t="shared" ca="1" si="14"/>
        <v>0.73178668456334317</v>
      </c>
      <c r="F83" s="51">
        <f t="shared" ca="1" si="15"/>
        <v>31.245013583886809</v>
      </c>
      <c r="G83" s="51">
        <f t="shared" ca="1" si="16"/>
        <v>0.31868353863850007</v>
      </c>
      <c r="H83" s="51">
        <f t="shared" ca="1" si="17"/>
        <v>8.5884690914930353</v>
      </c>
      <c r="I83" s="51">
        <f t="shared" ca="1" si="11"/>
        <v>43.554253306178282</v>
      </c>
      <c r="J83" s="51">
        <v>46.704750396047565</v>
      </c>
      <c r="AB83" s="1">
        <v>80</v>
      </c>
      <c r="AC83" s="62">
        <f t="shared" ca="1" si="18"/>
        <v>3.7207706307984321</v>
      </c>
    </row>
    <row r="84" spans="2:29" ht="18.75">
      <c r="B84" s="50">
        <v>81</v>
      </c>
      <c r="C84" s="51">
        <f t="shared" ca="1" si="12"/>
        <v>0.73457684866108153</v>
      </c>
      <c r="D84" s="51">
        <f t="shared" ca="1" si="13"/>
        <v>13.284075881255141</v>
      </c>
      <c r="E84" s="51">
        <f t="shared" ca="1" si="14"/>
        <v>0.40329482229447988</v>
      </c>
      <c r="F84" s="51">
        <f t="shared" ca="1" si="15"/>
        <v>26.646127512122717</v>
      </c>
      <c r="G84" s="51">
        <f t="shared" ca="1" si="16"/>
        <v>0.25940460264335585</v>
      </c>
      <c r="H84" s="51">
        <f t="shared" ca="1" si="17"/>
        <v>8.0419887999725734</v>
      </c>
      <c r="I84" s="51">
        <f t="shared" ca="1" si="11"/>
        <v>47.972192193350431</v>
      </c>
      <c r="J84" s="51">
        <v>59.642581585607445</v>
      </c>
      <c r="AB84" s="1">
        <v>81</v>
      </c>
      <c r="AC84" s="62">
        <f t="shared" ca="1" si="18"/>
        <v>13.284075881255141</v>
      </c>
    </row>
    <row r="85" spans="2:29" ht="18.75">
      <c r="B85" s="50">
        <v>82</v>
      </c>
      <c r="C85" s="51">
        <f t="shared" ca="1" si="12"/>
        <v>0.79936097040485043</v>
      </c>
      <c r="D85" s="51">
        <f t="shared" ca="1" si="13"/>
        <v>14.191053585667905</v>
      </c>
      <c r="E85" s="51">
        <f t="shared" ca="1" si="14"/>
        <v>0.26312856507678206</v>
      </c>
      <c r="F85" s="51">
        <f t="shared" ca="1" si="15"/>
        <v>24.683799911074949</v>
      </c>
      <c r="G85" s="51">
        <f t="shared" ca="1" si="16"/>
        <v>4.3422140317692204E-2</v>
      </c>
      <c r="H85" s="51">
        <f t="shared" ca="1" si="17"/>
        <v>5.0628547576438425</v>
      </c>
      <c r="I85" s="51">
        <f t="shared" ca="1" si="11"/>
        <v>43.937708254386699</v>
      </c>
      <c r="J85" s="51">
        <v>42.112340880021947</v>
      </c>
      <c r="AB85" s="1">
        <v>82</v>
      </c>
      <c r="AC85" s="62">
        <f t="shared" ca="1" si="18"/>
        <v>14.191053585667905</v>
      </c>
    </row>
    <row r="86" spans="2:29" ht="18.75">
      <c r="B86" s="50">
        <v>83</v>
      </c>
      <c r="C86" s="51">
        <f t="shared" ca="1" si="12"/>
        <v>9.5990466374276551E-2</v>
      </c>
      <c r="D86" s="51">
        <f t="shared" ca="1" si="13"/>
        <v>4.3438665292398717</v>
      </c>
      <c r="E86" s="51">
        <f t="shared" ca="1" si="14"/>
        <v>0.2247262600798805</v>
      </c>
      <c r="F86" s="51">
        <f t="shared" ca="1" si="15"/>
        <v>24.146167641118328</v>
      </c>
      <c r="G86" s="51">
        <f t="shared" ca="1" si="16"/>
        <v>0.27673562869161206</v>
      </c>
      <c r="H86" s="51">
        <f t="shared" ca="1" si="17"/>
        <v>8.20769542233203</v>
      </c>
      <c r="I86" s="51">
        <f t="shared" ca="1" si="11"/>
        <v>36.69772959269023</v>
      </c>
      <c r="J86" s="51">
        <v>49.951476942470215</v>
      </c>
      <c r="AB86" s="1">
        <v>83</v>
      </c>
      <c r="AC86" s="62">
        <f t="shared" ca="1" si="18"/>
        <v>4.3438665292398717</v>
      </c>
    </row>
    <row r="87" spans="2:29" ht="18.75">
      <c r="B87" s="50">
        <v>84</v>
      </c>
      <c r="C87" s="51">
        <f t="shared" ca="1" si="12"/>
        <v>0.56814331269654872</v>
      </c>
      <c r="D87" s="51">
        <f t="shared" ca="1" si="13"/>
        <v>10.954006377751682</v>
      </c>
      <c r="E87" s="51">
        <f t="shared" ca="1" si="14"/>
        <v>0.63577306741765427</v>
      </c>
      <c r="F87" s="51">
        <f t="shared" ca="1" si="15"/>
        <v>29.900822943847157</v>
      </c>
      <c r="G87" s="51">
        <f t="shared" ca="1" si="16"/>
        <v>0.63796678019493047</v>
      </c>
      <c r="H87" s="51">
        <f t="shared" ca="1" si="17"/>
        <v>11.04355344681942</v>
      </c>
      <c r="I87" s="51">
        <f t="shared" ca="1" si="11"/>
        <v>51.898382768418259</v>
      </c>
      <c r="J87" s="51">
        <v>48.573515259206943</v>
      </c>
      <c r="AB87" s="1">
        <v>84</v>
      </c>
      <c r="AC87" s="62">
        <f t="shared" ca="1" si="18"/>
        <v>10.954006377751682</v>
      </c>
    </row>
    <row r="88" spans="2:29" ht="18.75">
      <c r="B88" s="50">
        <v>85</v>
      </c>
      <c r="C88" s="51">
        <f t="shared" ca="1" si="12"/>
        <v>0.483389817473312</v>
      </c>
      <c r="D88" s="51">
        <f t="shared" ca="1" si="13"/>
        <v>9.767457444626368</v>
      </c>
      <c r="E88" s="51">
        <f t="shared" ca="1" si="14"/>
        <v>0.8772868843385524</v>
      </c>
      <c r="F88" s="51">
        <f t="shared" ca="1" si="15"/>
        <v>33.282016380739734</v>
      </c>
      <c r="G88" s="51">
        <f t="shared" ca="1" si="16"/>
        <v>0.75824973383989924</v>
      </c>
      <c r="H88" s="51">
        <f t="shared" ca="1" si="17"/>
        <v>12.132605822034765</v>
      </c>
      <c r="I88" s="51">
        <f t="shared" ca="1" si="11"/>
        <v>55.182079647400869</v>
      </c>
      <c r="J88" s="51">
        <v>50.251866139900564</v>
      </c>
      <c r="AB88" s="1">
        <v>85</v>
      </c>
      <c r="AC88" s="62">
        <f t="shared" ca="1" si="18"/>
        <v>9.767457444626368</v>
      </c>
    </row>
    <row r="89" spans="2:29" ht="18.75">
      <c r="B89" s="50">
        <v>86</v>
      </c>
      <c r="C89" s="51">
        <f t="shared" ca="1" si="12"/>
        <v>0.90610741828457453</v>
      </c>
      <c r="D89" s="51">
        <f t="shared" ca="1" si="13"/>
        <v>15.685503855984043</v>
      </c>
      <c r="E89" s="51">
        <f t="shared" ca="1" si="14"/>
        <v>0.80111130962659449</v>
      </c>
      <c r="F89" s="51">
        <f t="shared" ca="1" si="15"/>
        <v>32.215558334772318</v>
      </c>
      <c r="G89" s="51">
        <f t="shared" ca="1" si="16"/>
        <v>0.89326371137591809</v>
      </c>
      <c r="H89" s="51">
        <f t="shared" ca="1" si="17"/>
        <v>13.765783512941654</v>
      </c>
      <c r="I89" s="51">
        <f t="shared" ca="1" si="11"/>
        <v>61.666845703698016</v>
      </c>
      <c r="J89" s="51">
        <v>54.848684741389079</v>
      </c>
      <c r="AB89" s="1">
        <v>86</v>
      </c>
      <c r="AC89" s="62">
        <f t="shared" ca="1" si="18"/>
        <v>15.685503855984043</v>
      </c>
    </row>
    <row r="90" spans="2:29" ht="18.75">
      <c r="B90" s="50">
        <v>87</v>
      </c>
      <c r="C90" s="51">
        <f t="shared" ca="1" si="12"/>
        <v>7.8213779843393283E-2</v>
      </c>
      <c r="D90" s="51">
        <f t="shared" ca="1" si="13"/>
        <v>4.094992917807506</v>
      </c>
      <c r="E90" s="51">
        <f t="shared" ca="1" si="14"/>
        <v>0.95723379060060143</v>
      </c>
      <c r="F90" s="51">
        <f t="shared" ca="1" si="15"/>
        <v>34.401273068408422</v>
      </c>
      <c r="G90" s="51">
        <f t="shared" ca="1" si="16"/>
        <v>0.41010420986511509</v>
      </c>
      <c r="H90" s="51">
        <f t="shared" ca="1" si="17"/>
        <v>9.3395751093256472</v>
      </c>
      <c r="I90" s="51">
        <f t="shared" ca="1" si="11"/>
        <v>47.835841095541582</v>
      </c>
      <c r="J90" s="51">
        <v>50.206545273538346</v>
      </c>
      <c r="AB90" s="1">
        <v>87</v>
      </c>
      <c r="AC90" s="62">
        <f t="shared" ca="1" si="18"/>
        <v>4.094992917807506</v>
      </c>
    </row>
    <row r="91" spans="2:29" ht="18.75">
      <c r="B91" s="50">
        <v>88</v>
      </c>
      <c r="C91" s="51">
        <f t="shared" ca="1" si="12"/>
        <v>0.42585053222944591</v>
      </c>
      <c r="D91" s="51">
        <f t="shared" ca="1" si="13"/>
        <v>8.9619074512122427</v>
      </c>
      <c r="E91" s="51">
        <f t="shared" ca="1" si="14"/>
        <v>0.36847477673398732</v>
      </c>
      <c r="F91" s="51">
        <f t="shared" ca="1" si="15"/>
        <v>26.158646874275824</v>
      </c>
      <c r="G91" s="51">
        <f t="shared" ca="1" si="16"/>
        <v>0.50139394069601839</v>
      </c>
      <c r="H91" s="51">
        <f t="shared" ca="1" si="17"/>
        <v>10.009764395115841</v>
      </c>
      <c r="I91" s="51">
        <f t="shared" ca="1" si="11"/>
        <v>45.13031872060391</v>
      </c>
      <c r="J91" s="51">
        <v>44.618955904181668</v>
      </c>
      <c r="AB91" s="1">
        <v>88</v>
      </c>
      <c r="AC91" s="62">
        <f t="shared" ca="1" si="18"/>
        <v>8.9619074512122427</v>
      </c>
    </row>
    <row r="92" spans="2:29" ht="18.75">
      <c r="B92" s="50">
        <v>89</v>
      </c>
      <c r="C92" s="51">
        <f t="shared" ca="1" si="12"/>
        <v>1.7566852134091704E-2</v>
      </c>
      <c r="D92" s="51">
        <f t="shared" ca="1" si="13"/>
        <v>3.2459359298772839</v>
      </c>
      <c r="E92" s="51">
        <f t="shared" ca="1" si="14"/>
        <v>0.6569487733761572</v>
      </c>
      <c r="F92" s="51">
        <f t="shared" ca="1" si="15"/>
        <v>30.1972828272662</v>
      </c>
      <c r="G92" s="51">
        <f t="shared" ca="1" si="16"/>
        <v>0.93352161600151295</v>
      </c>
      <c r="H92" s="51">
        <f t="shared" ca="1" si="17"/>
        <v>14.447573383650035</v>
      </c>
      <c r="I92" s="51">
        <f t="shared" ca="1" si="11"/>
        <v>47.890792140793522</v>
      </c>
      <c r="J92" s="51">
        <v>42.962939039261123</v>
      </c>
      <c r="AB92" s="1">
        <v>89</v>
      </c>
      <c r="AC92" s="62">
        <f t="shared" ca="1" si="18"/>
        <v>3.2459359298772839</v>
      </c>
    </row>
    <row r="93" spans="2:29" ht="18.75">
      <c r="B93" s="50">
        <v>90</v>
      </c>
      <c r="C93" s="51">
        <f t="shared" ca="1" si="12"/>
        <v>0.62030865943988189</v>
      </c>
      <c r="D93" s="51">
        <f t="shared" ca="1" si="13"/>
        <v>11.684321232158347</v>
      </c>
      <c r="E93" s="51">
        <f t="shared" ca="1" si="14"/>
        <v>0.97880480858265528</v>
      </c>
      <c r="F93" s="51">
        <f t="shared" ca="1" si="15"/>
        <v>34.703267320157174</v>
      </c>
      <c r="G93" s="51">
        <f t="shared" ca="1" si="16"/>
        <v>0.90838051575214407</v>
      </c>
      <c r="H93" s="51">
        <f t="shared" ca="1" si="17"/>
        <v>14.003550524989636</v>
      </c>
      <c r="I93" s="51">
        <f t="shared" ca="1" si="11"/>
        <v>60.391139077305155</v>
      </c>
      <c r="J93" s="51">
        <v>38.265423031431354</v>
      </c>
      <c r="AB93" s="1">
        <v>90</v>
      </c>
      <c r="AC93" s="62">
        <f t="shared" ca="1" si="18"/>
        <v>11.684321232158347</v>
      </c>
    </row>
    <row r="94" spans="2:29" ht="18.75">
      <c r="B94" s="50">
        <v>91</v>
      </c>
      <c r="C94" s="51">
        <f t="shared" ca="1" si="12"/>
        <v>0.90631849986231927</v>
      </c>
      <c r="D94" s="51">
        <f t="shared" ca="1" si="13"/>
        <v>15.68845899807247</v>
      </c>
      <c r="E94" s="51">
        <f t="shared" ca="1" si="14"/>
        <v>0.82529740786496752</v>
      </c>
      <c r="F94" s="51">
        <f t="shared" ca="1" si="15"/>
        <v>32.554163710109549</v>
      </c>
      <c r="G94" s="51">
        <f t="shared" ca="1" si="16"/>
        <v>0.28811154410297668</v>
      </c>
      <c r="H94" s="51">
        <f t="shared" ca="1" si="17"/>
        <v>8.3136551753093393</v>
      </c>
      <c r="I94" s="51">
        <f t="shared" ca="1" si="11"/>
        <v>56.556277883491362</v>
      </c>
      <c r="J94" s="51">
        <v>42.872746296297294</v>
      </c>
      <c r="AB94" s="1">
        <v>91</v>
      </c>
      <c r="AC94" s="62">
        <f t="shared" ca="1" si="18"/>
        <v>15.68845899807247</v>
      </c>
    </row>
    <row r="95" spans="2:29" ht="18.75">
      <c r="B95" s="50">
        <v>92</v>
      </c>
      <c r="C95" s="51">
        <f t="shared" ca="1" si="12"/>
        <v>0.99324131713851593</v>
      </c>
      <c r="D95" s="51">
        <f t="shared" ca="1" si="13"/>
        <v>16.905378439939224</v>
      </c>
      <c r="E95" s="51">
        <f t="shared" ca="1" si="14"/>
        <v>0.68114181288293185</v>
      </c>
      <c r="F95" s="51">
        <f t="shared" ca="1" si="15"/>
        <v>30.535985380361048</v>
      </c>
      <c r="G95" s="51">
        <f t="shared" ca="1" si="16"/>
        <v>0.61004356770389556</v>
      </c>
      <c r="H95" s="51">
        <f t="shared" ca="1" si="17"/>
        <v>10.818112718188868</v>
      </c>
      <c r="I95" s="51">
        <f t="shared" ca="1" si="11"/>
        <v>58.259476538489139</v>
      </c>
      <c r="J95" s="51">
        <v>56.135022041505721</v>
      </c>
      <c r="AB95" s="1">
        <v>92</v>
      </c>
      <c r="AC95" s="62">
        <f t="shared" ca="1" si="18"/>
        <v>16.905378439939224</v>
      </c>
    </row>
    <row r="96" spans="2:29" ht="18.75">
      <c r="B96" s="50">
        <v>93</v>
      </c>
      <c r="C96" s="51">
        <f t="shared" ca="1" si="12"/>
        <v>0.29108940515894854</v>
      </c>
      <c r="D96" s="51">
        <f t="shared" ca="1" si="13"/>
        <v>7.0752516722252796</v>
      </c>
      <c r="E96" s="51">
        <f t="shared" ca="1" si="14"/>
        <v>0.31895062774987171</v>
      </c>
      <c r="F96" s="51">
        <f t="shared" ca="1" si="15"/>
        <v>25.465308788498206</v>
      </c>
      <c r="G96" s="51">
        <f t="shared" ca="1" si="16"/>
        <v>0.86816226010867092</v>
      </c>
      <c r="H96" s="51">
        <f t="shared" ca="1" si="17"/>
        <v>13.405546145886658</v>
      </c>
      <c r="I96" s="51">
        <f t="shared" ca="1" si="11"/>
        <v>45.946106606610144</v>
      </c>
      <c r="J96" s="51">
        <v>51.801129176241275</v>
      </c>
      <c r="AB96" s="1">
        <v>93</v>
      </c>
      <c r="AC96" s="62">
        <f t="shared" ca="1" si="18"/>
        <v>7.0752516722252796</v>
      </c>
    </row>
    <row r="97" spans="2:29" ht="18.75">
      <c r="B97" s="50">
        <v>94</v>
      </c>
      <c r="C97" s="51">
        <f t="shared" ca="1" si="12"/>
        <v>0.4496204865016642</v>
      </c>
      <c r="D97" s="51">
        <f t="shared" ca="1" si="13"/>
        <v>9.2946868110232987</v>
      </c>
      <c r="E97" s="51">
        <f t="shared" ca="1" si="14"/>
        <v>8.9484105027096916E-2</v>
      </c>
      <c r="F97" s="51">
        <f t="shared" ca="1" si="15"/>
        <v>22.252777470379357</v>
      </c>
      <c r="G97" s="51">
        <f t="shared" ca="1" si="16"/>
        <v>0.46465676204144679</v>
      </c>
      <c r="H97" s="51">
        <f t="shared" ca="1" si="17"/>
        <v>9.7480636244823433</v>
      </c>
      <c r="I97" s="51">
        <f t="shared" ca="1" si="11"/>
        <v>41.295527905884995</v>
      </c>
      <c r="J97" s="51">
        <v>56.208369372200764</v>
      </c>
      <c r="AB97" s="1">
        <v>94</v>
      </c>
      <c r="AC97" s="62">
        <f t="shared" ca="1" si="18"/>
        <v>9.2946868110232987</v>
      </c>
    </row>
    <row r="98" spans="2:29" ht="18.75">
      <c r="B98" s="50">
        <v>95</v>
      </c>
      <c r="C98" s="51">
        <f t="shared" ca="1" si="12"/>
        <v>0.40854982372068815</v>
      </c>
      <c r="D98" s="51">
        <f t="shared" ca="1" si="13"/>
        <v>8.7196975320896346</v>
      </c>
      <c r="E98" s="51">
        <f t="shared" ca="1" si="14"/>
        <v>0.77847605546527365</v>
      </c>
      <c r="F98" s="51">
        <f t="shared" ca="1" si="15"/>
        <v>31.898664776513833</v>
      </c>
      <c r="G98" s="51">
        <f t="shared" ca="1" si="16"/>
        <v>0.80687278812867813</v>
      </c>
      <c r="H98" s="51">
        <f t="shared" ca="1" si="17"/>
        <v>12.649544074078035</v>
      </c>
      <c r="I98" s="51">
        <f t="shared" ca="1" si="11"/>
        <v>53.267906382681502</v>
      </c>
      <c r="J98" s="51">
        <v>50.08234730992227</v>
      </c>
      <c r="AB98" s="1">
        <v>95</v>
      </c>
      <c r="AC98" s="62">
        <f t="shared" ca="1" si="18"/>
        <v>8.7196975320896346</v>
      </c>
    </row>
    <row r="99" spans="2:29" ht="18.75">
      <c r="B99" s="50">
        <v>96</v>
      </c>
      <c r="C99" s="51">
        <f t="shared" ca="1" si="12"/>
        <v>0.15442489202080179</v>
      </c>
      <c r="D99" s="51">
        <f t="shared" ca="1" si="13"/>
        <v>5.161948488291225</v>
      </c>
      <c r="E99" s="51">
        <f t="shared" ca="1" si="14"/>
        <v>5.8180276240161533E-2</v>
      </c>
      <c r="F99" s="51">
        <f t="shared" ca="1" si="15"/>
        <v>21.814523867362261</v>
      </c>
      <c r="G99" s="51">
        <f t="shared" ca="1" si="16"/>
        <v>0.64218069664337918</v>
      </c>
      <c r="H99" s="51">
        <f t="shared" ca="1" si="17"/>
        <v>11.078320193648693</v>
      </c>
      <c r="I99" s="51">
        <f t="shared" ca="1" si="11"/>
        <v>38.054792549302178</v>
      </c>
      <c r="J99" s="51">
        <v>47.207924569160753</v>
      </c>
      <c r="AB99" s="1">
        <v>96</v>
      </c>
      <c r="AC99" s="62">
        <f t="shared" ca="1" si="18"/>
        <v>5.161948488291225</v>
      </c>
    </row>
    <row r="100" spans="2:29" ht="18.75">
      <c r="B100" s="50">
        <v>97</v>
      </c>
      <c r="C100" s="51">
        <f t="shared" ca="1" si="12"/>
        <v>0.73751248227474697</v>
      </c>
      <c r="D100" s="51">
        <f t="shared" ca="1" si="13"/>
        <v>13.325174751846458</v>
      </c>
      <c r="E100" s="51">
        <f t="shared" ca="1" si="14"/>
        <v>0.4039667233568407</v>
      </c>
      <c r="F100" s="51">
        <f t="shared" ca="1" si="15"/>
        <v>26.655534126995768</v>
      </c>
      <c r="G100" s="51">
        <f t="shared" ca="1" si="16"/>
        <v>0.41809690738316102</v>
      </c>
      <c r="H100" s="51">
        <f t="shared" ca="1" si="17"/>
        <v>9.4010543603026662</v>
      </c>
      <c r="I100" s="51">
        <f t="shared" ref="I100:I131" ca="1" si="19">D100+F100+H100</f>
        <v>49.381763239144888</v>
      </c>
      <c r="J100" s="51">
        <v>54.362180379799042</v>
      </c>
      <c r="AB100" s="1">
        <v>97</v>
      </c>
      <c r="AC100" s="62">
        <f t="shared" ca="1" si="18"/>
        <v>13.325174751846458</v>
      </c>
    </row>
    <row r="101" spans="2:29" ht="18.75">
      <c r="B101" s="50">
        <v>98</v>
      </c>
      <c r="C101" s="51">
        <f t="shared" ca="1" si="12"/>
        <v>0.65996490959404874</v>
      </c>
      <c r="D101" s="51">
        <f t="shared" ca="1" si="13"/>
        <v>12.239508734316683</v>
      </c>
      <c r="E101" s="51">
        <f t="shared" ca="1" si="14"/>
        <v>3.5214935290006188E-2</v>
      </c>
      <c r="F101" s="51">
        <f t="shared" ca="1" si="15"/>
        <v>21.493009094060085</v>
      </c>
      <c r="G101" s="51">
        <f t="shared" ca="1" si="16"/>
        <v>0.79216248285233803</v>
      </c>
      <c r="H101" s="51">
        <f t="shared" ca="1" si="17"/>
        <v>12.486899438249701</v>
      </c>
      <c r="I101" s="51">
        <f t="shared" ca="1" si="19"/>
        <v>46.219417266626472</v>
      </c>
      <c r="J101" s="51">
        <v>43.431660889206313</v>
      </c>
      <c r="AB101" s="1">
        <v>98</v>
      </c>
      <c r="AC101" s="62">
        <f t="shared" ca="1" si="18"/>
        <v>12.239508734316683</v>
      </c>
    </row>
    <row r="102" spans="2:29" ht="18.75">
      <c r="B102" s="50">
        <v>99</v>
      </c>
      <c r="C102" s="51">
        <f t="shared" ca="1" si="12"/>
        <v>0.12857571667105905</v>
      </c>
      <c r="D102" s="51">
        <f t="shared" ca="1" si="13"/>
        <v>4.8000600333948267</v>
      </c>
      <c r="E102" s="51">
        <f t="shared" ca="1" si="14"/>
        <v>0.81857937782671186</v>
      </c>
      <c r="F102" s="51">
        <f t="shared" ca="1" si="15"/>
        <v>32.460111289573966</v>
      </c>
      <c r="G102" s="51">
        <f t="shared" ca="1" si="16"/>
        <v>0.28023374241705667</v>
      </c>
      <c r="H102" s="51">
        <f t="shared" ca="1" si="17"/>
        <v>8.2405063454662049</v>
      </c>
      <c r="I102" s="51">
        <f t="shared" ca="1" si="19"/>
        <v>45.500677668435003</v>
      </c>
      <c r="J102" s="51">
        <v>47.805110868451223</v>
      </c>
      <c r="AB102" s="1">
        <v>99</v>
      </c>
      <c r="AC102" s="62">
        <f t="shared" ca="1" si="18"/>
        <v>4.8000600333948267</v>
      </c>
    </row>
    <row r="103" spans="2:29" ht="18.75">
      <c r="B103" s="50">
        <v>100</v>
      </c>
      <c r="C103" s="51">
        <f t="shared" ca="1" si="12"/>
        <v>0.66339940102152739</v>
      </c>
      <c r="D103" s="51">
        <f t="shared" ca="1" si="13"/>
        <v>12.287591614301384</v>
      </c>
      <c r="E103" s="51">
        <f t="shared" ca="1" si="14"/>
        <v>0.63263015490946017</v>
      </c>
      <c r="F103" s="51">
        <f t="shared" ca="1" si="15"/>
        <v>29.856822168732442</v>
      </c>
      <c r="G103" s="51">
        <f t="shared" ca="1" si="16"/>
        <v>8.810672381710738E-3</v>
      </c>
      <c r="H103" s="51">
        <f t="shared" ca="1" si="17"/>
        <v>3.9292178933961894</v>
      </c>
      <c r="I103" s="51">
        <f t="shared" ca="1" si="19"/>
        <v>46.073631676430018</v>
      </c>
      <c r="J103" s="51">
        <v>56.278334150980299</v>
      </c>
      <c r="AB103" s="1">
        <v>100</v>
      </c>
      <c r="AC103" s="62">
        <f t="shared" ca="1" si="18"/>
        <v>12.287591614301384</v>
      </c>
    </row>
    <row r="104" spans="2:29" ht="18.75">
      <c r="B104" s="50">
        <v>101</v>
      </c>
      <c r="C104" s="51">
        <f t="shared" ca="1" si="12"/>
        <v>0.4868993525291585</v>
      </c>
      <c r="D104" s="51">
        <f t="shared" ca="1" si="13"/>
        <v>9.8165909354082181</v>
      </c>
      <c r="E104" s="51">
        <f t="shared" ca="1" si="14"/>
        <v>0.13174476801480184</v>
      </c>
      <c r="F104" s="51">
        <f t="shared" ca="1" si="15"/>
        <v>22.844426752207227</v>
      </c>
      <c r="G104" s="51">
        <f t="shared" ca="1" si="16"/>
        <v>5.6575932259028683E-3</v>
      </c>
      <c r="H104" s="51">
        <f t="shared" ca="1" si="17"/>
        <v>3.7446100564312044</v>
      </c>
      <c r="I104" s="51">
        <f t="shared" ca="1" si="19"/>
        <v>36.405627744046647</v>
      </c>
      <c r="J104" s="51">
        <v>44.635393340993588</v>
      </c>
      <c r="AB104" s="1">
        <v>101</v>
      </c>
      <c r="AC104" s="62">
        <f t="shared" ca="1" si="18"/>
        <v>9.8165909354082181</v>
      </c>
    </row>
    <row r="105" spans="2:29" ht="18.75">
      <c r="B105" s="50">
        <v>102</v>
      </c>
      <c r="C105" s="51">
        <f t="shared" ca="1" si="12"/>
        <v>0.12630861272215466</v>
      </c>
      <c r="D105" s="51">
        <f t="shared" ca="1" si="13"/>
        <v>4.7683205781101652</v>
      </c>
      <c r="E105" s="51">
        <f t="shared" ca="1" si="14"/>
        <v>0.92601359142674422</v>
      </c>
      <c r="F105" s="51">
        <f t="shared" ca="1" si="15"/>
        <v>33.964190279974417</v>
      </c>
      <c r="G105" s="51">
        <f t="shared" ca="1" si="16"/>
        <v>0.45599045551423956</v>
      </c>
      <c r="H105" s="51">
        <f t="shared" ca="1" si="17"/>
        <v>9.684838415429013</v>
      </c>
      <c r="I105" s="51">
        <f t="shared" ca="1" si="19"/>
        <v>48.417349273513594</v>
      </c>
      <c r="J105" s="51">
        <v>44.518384324115118</v>
      </c>
      <c r="AB105" s="1">
        <v>102</v>
      </c>
      <c r="AC105" s="62">
        <f t="shared" ca="1" si="18"/>
        <v>4.7683205781101652</v>
      </c>
    </row>
    <row r="106" spans="2:29" ht="18.75">
      <c r="B106" s="50">
        <v>103</v>
      </c>
      <c r="C106" s="51">
        <f t="shared" ca="1" si="12"/>
        <v>2.8214851693340037E-3</v>
      </c>
      <c r="D106" s="51">
        <f t="shared" ca="1" si="13"/>
        <v>3.0395007923706761</v>
      </c>
      <c r="E106" s="51">
        <f t="shared" ca="1" si="14"/>
        <v>0.20624436914289124</v>
      </c>
      <c r="F106" s="51">
        <f t="shared" ca="1" si="15"/>
        <v>23.887421168000479</v>
      </c>
      <c r="G106" s="51">
        <f t="shared" ca="1" si="16"/>
        <v>0.13061634142108614</v>
      </c>
      <c r="H106" s="51">
        <f t="shared" ca="1" si="17"/>
        <v>6.5777648691978685</v>
      </c>
      <c r="I106" s="51">
        <f t="shared" ca="1" si="19"/>
        <v>33.504686829569025</v>
      </c>
      <c r="J106" s="51">
        <v>49.616464434889053</v>
      </c>
      <c r="AB106" s="1">
        <v>103</v>
      </c>
      <c r="AC106" s="62">
        <f t="shared" ca="1" si="18"/>
        <v>3.0395007923706761</v>
      </c>
    </row>
    <row r="107" spans="2:29" ht="18.75">
      <c r="B107" s="50">
        <v>104</v>
      </c>
      <c r="C107" s="51">
        <f t="shared" ca="1" si="12"/>
        <v>0.45403648739388602</v>
      </c>
      <c r="D107" s="51">
        <f t="shared" ca="1" si="13"/>
        <v>9.3565108235144052</v>
      </c>
      <c r="E107" s="51">
        <f t="shared" ca="1" si="14"/>
        <v>0.54045312009008151</v>
      </c>
      <c r="F107" s="51">
        <f t="shared" ca="1" si="15"/>
        <v>28.566343681261138</v>
      </c>
      <c r="G107" s="51">
        <f t="shared" ca="1" si="16"/>
        <v>0.50400730127163573</v>
      </c>
      <c r="H107" s="51">
        <f t="shared" ca="1" si="17"/>
        <v>10.028107539887056</v>
      </c>
      <c r="I107" s="51">
        <f t="shared" ca="1" si="19"/>
        <v>47.950962044662603</v>
      </c>
      <c r="J107" s="51">
        <v>46.914094999479794</v>
      </c>
      <c r="AB107" s="1">
        <v>104</v>
      </c>
      <c r="AC107" s="62">
        <f t="shared" ca="1" si="18"/>
        <v>9.3565108235144052</v>
      </c>
    </row>
    <row r="108" spans="2:29" ht="18.75">
      <c r="B108" s="50">
        <v>105</v>
      </c>
      <c r="C108" s="51">
        <f t="shared" ca="1" si="12"/>
        <v>0.74471906208162686</v>
      </c>
      <c r="D108" s="51">
        <f t="shared" ca="1" si="13"/>
        <v>13.426066869142776</v>
      </c>
      <c r="E108" s="51">
        <f t="shared" ca="1" si="14"/>
        <v>0.96403093549660945</v>
      </c>
      <c r="F108" s="51">
        <f t="shared" ca="1" si="15"/>
        <v>34.496433096952529</v>
      </c>
      <c r="G108" s="51">
        <f t="shared" ca="1" si="16"/>
        <v>0.800198980393096</v>
      </c>
      <c r="H108" s="51">
        <f t="shared" ca="1" si="17"/>
        <v>12.575014133189057</v>
      </c>
      <c r="I108" s="51">
        <f t="shared" ca="1" si="19"/>
        <v>60.497514099284359</v>
      </c>
      <c r="J108" s="51">
        <v>45.328103721011075</v>
      </c>
      <c r="AB108" s="1">
        <v>105</v>
      </c>
      <c r="AC108" s="62">
        <f t="shared" ca="1" si="18"/>
        <v>13.426066869142776</v>
      </c>
    </row>
    <row r="109" spans="2:29" ht="18.75">
      <c r="B109" s="50">
        <v>106</v>
      </c>
      <c r="C109" s="51">
        <f t="shared" ca="1" si="12"/>
        <v>0.53510686870497626</v>
      </c>
      <c r="D109" s="51">
        <f t="shared" ca="1" si="13"/>
        <v>10.491496161869668</v>
      </c>
      <c r="E109" s="51">
        <f t="shared" ca="1" si="14"/>
        <v>8.5994326949961009E-2</v>
      </c>
      <c r="F109" s="51">
        <f t="shared" ca="1" si="15"/>
        <v>22.203920577299453</v>
      </c>
      <c r="G109" s="51">
        <f t="shared" ca="1" si="16"/>
        <v>0.86881530966806375</v>
      </c>
      <c r="H109" s="51">
        <f t="shared" ca="1" si="17"/>
        <v>13.414459642880901</v>
      </c>
      <c r="I109" s="51">
        <f t="shared" ca="1" si="19"/>
        <v>46.109876382050018</v>
      </c>
      <c r="J109" s="51">
        <v>53.094739137396289</v>
      </c>
      <c r="AB109" s="1">
        <v>106</v>
      </c>
      <c r="AC109" s="62">
        <f t="shared" ca="1" si="18"/>
        <v>10.491496161869668</v>
      </c>
    </row>
    <row r="110" spans="2:29" ht="18.75">
      <c r="B110" s="50">
        <v>107</v>
      </c>
      <c r="C110" s="51">
        <f t="shared" ca="1" si="12"/>
        <v>0.90651938472632576</v>
      </c>
      <c r="D110" s="51">
        <f t="shared" ca="1" si="13"/>
        <v>15.691271386168561</v>
      </c>
      <c r="E110" s="51">
        <f t="shared" ca="1" si="14"/>
        <v>0.67388137229495393</v>
      </c>
      <c r="F110" s="51">
        <f t="shared" ca="1" si="15"/>
        <v>30.434339212129352</v>
      </c>
      <c r="G110" s="51">
        <f t="shared" ca="1" si="16"/>
        <v>0.3683099552991802</v>
      </c>
      <c r="H110" s="51">
        <f t="shared" ca="1" si="17"/>
        <v>9.0078594873149012</v>
      </c>
      <c r="I110" s="51">
        <f t="shared" ca="1" si="19"/>
        <v>55.133470085612814</v>
      </c>
      <c r="J110" s="51">
        <v>57.856566325224421</v>
      </c>
      <c r="AB110" s="1">
        <v>107</v>
      </c>
      <c r="AC110" s="62">
        <f t="shared" ca="1" si="18"/>
        <v>15.691271386168561</v>
      </c>
    </row>
    <row r="111" spans="2:29" ht="18.75">
      <c r="B111" s="50">
        <v>108</v>
      </c>
      <c r="C111" s="51">
        <f t="shared" ca="1" si="12"/>
        <v>0.78814285929722505</v>
      </c>
      <c r="D111" s="51">
        <f t="shared" ca="1" si="13"/>
        <v>14.034000030161151</v>
      </c>
      <c r="E111" s="51">
        <f t="shared" ca="1" si="14"/>
        <v>6.2689479582160423E-2</v>
      </c>
      <c r="F111" s="51">
        <f t="shared" ca="1" si="15"/>
        <v>21.877652714150244</v>
      </c>
      <c r="G111" s="51">
        <f t="shared" ca="1" si="16"/>
        <v>0.56337351189627616</v>
      </c>
      <c r="H111" s="51">
        <f t="shared" ca="1" si="17"/>
        <v>10.458639603708956</v>
      </c>
      <c r="I111" s="51">
        <f t="shared" ca="1" si="19"/>
        <v>46.370292348020357</v>
      </c>
      <c r="J111" s="51">
        <v>45.601611691474318</v>
      </c>
      <c r="AB111" s="1">
        <v>108</v>
      </c>
      <c r="AC111" s="62">
        <f t="shared" ca="1" si="18"/>
        <v>14.034000030161151</v>
      </c>
    </row>
    <row r="112" spans="2:29" ht="18.75">
      <c r="B112" s="50">
        <v>109</v>
      </c>
      <c r="C112" s="51">
        <f t="shared" ca="1" si="12"/>
        <v>0.6378814537487234</v>
      </c>
      <c r="D112" s="51">
        <f t="shared" ca="1" si="13"/>
        <v>11.930340352482128</v>
      </c>
      <c r="E112" s="51">
        <f t="shared" ca="1" si="14"/>
        <v>0.21857149763245509</v>
      </c>
      <c r="F112" s="51">
        <f t="shared" ca="1" si="15"/>
        <v>24.060000966854371</v>
      </c>
      <c r="G112" s="51">
        <f t="shared" ca="1" si="16"/>
        <v>0.46041575125681677</v>
      </c>
      <c r="H112" s="51">
        <f t="shared" ca="1" si="17"/>
        <v>9.7171976019146591</v>
      </c>
      <c r="I112" s="51">
        <f t="shared" ca="1" si="19"/>
        <v>45.707538921251157</v>
      </c>
      <c r="J112" s="51">
        <v>32.200073538931903</v>
      </c>
      <c r="AB112" s="1">
        <v>109</v>
      </c>
      <c r="AC112" s="62">
        <f t="shared" ca="1" si="18"/>
        <v>11.930340352482128</v>
      </c>
    </row>
    <row r="113" spans="2:29" ht="18.75">
      <c r="B113" s="50">
        <v>110</v>
      </c>
      <c r="C113" s="51">
        <f t="shared" ca="1" si="12"/>
        <v>0.51141378721437114</v>
      </c>
      <c r="D113" s="51">
        <f t="shared" ca="1" si="13"/>
        <v>10.159793021001196</v>
      </c>
      <c r="E113" s="51">
        <f t="shared" ca="1" si="14"/>
        <v>0.73048755524659459</v>
      </c>
      <c r="F113" s="51">
        <f t="shared" ca="1" si="15"/>
        <v>31.226825773452326</v>
      </c>
      <c r="G113" s="51">
        <f t="shared" ca="1" si="16"/>
        <v>0.41815286358953996</v>
      </c>
      <c r="H113" s="51">
        <f t="shared" ca="1" si="17"/>
        <v>9.4014826901097628</v>
      </c>
      <c r="I113" s="51">
        <f t="shared" ca="1" si="19"/>
        <v>50.788101484563285</v>
      </c>
      <c r="J113" s="51">
        <v>49.518453592352401</v>
      </c>
      <c r="AB113" s="1">
        <v>110</v>
      </c>
      <c r="AC113" s="62">
        <f t="shared" ca="1" si="18"/>
        <v>10.159793021001196</v>
      </c>
    </row>
    <row r="114" spans="2:29" ht="18.75">
      <c r="B114" s="50">
        <v>111</v>
      </c>
      <c r="C114" s="51">
        <f t="shared" ca="1" si="12"/>
        <v>0.6161672459861407</v>
      </c>
      <c r="D114" s="51">
        <f t="shared" ca="1" si="13"/>
        <v>11.62634144380597</v>
      </c>
      <c r="E114" s="51">
        <f t="shared" ca="1" si="14"/>
        <v>0.85653681541366833</v>
      </c>
      <c r="F114" s="51">
        <f t="shared" ca="1" si="15"/>
        <v>32.991515415791355</v>
      </c>
      <c r="G114" s="51">
        <f t="shared" ca="1" si="16"/>
        <v>0.37216401591256631</v>
      </c>
      <c r="H114" s="51">
        <f t="shared" ca="1" si="17"/>
        <v>9.0392113358808288</v>
      </c>
      <c r="I114" s="51">
        <f t="shared" ca="1" si="19"/>
        <v>53.657068195478153</v>
      </c>
      <c r="J114" s="51">
        <v>58.508346207892998</v>
      </c>
      <c r="AB114" s="1">
        <v>111</v>
      </c>
      <c r="AC114" s="62">
        <f t="shared" ca="1" si="18"/>
        <v>11.62634144380597</v>
      </c>
    </row>
    <row r="115" spans="2:29" ht="18.75">
      <c r="B115" s="50">
        <v>112</v>
      </c>
      <c r="C115" s="51">
        <f t="shared" ca="1" si="12"/>
        <v>0.15742109543777616</v>
      </c>
      <c r="D115" s="51">
        <f t="shared" ca="1" si="13"/>
        <v>5.2038953361288662</v>
      </c>
      <c r="E115" s="51">
        <f t="shared" ca="1" si="14"/>
        <v>0.46371257377231179</v>
      </c>
      <c r="F115" s="51">
        <f t="shared" ca="1" si="15"/>
        <v>27.491976032812364</v>
      </c>
      <c r="G115" s="51">
        <f t="shared" ca="1" si="16"/>
        <v>0.56041811251506268</v>
      </c>
      <c r="H115" s="51">
        <f t="shared" ca="1" si="17"/>
        <v>10.436538643861468</v>
      </c>
      <c r="I115" s="51">
        <f t="shared" ca="1" si="19"/>
        <v>43.132410012802694</v>
      </c>
      <c r="J115" s="51">
        <v>54.764154788620907</v>
      </c>
      <c r="AB115" s="1">
        <v>112</v>
      </c>
      <c r="AC115" s="62">
        <f t="shared" ca="1" si="18"/>
        <v>5.2038953361288662</v>
      </c>
    </row>
    <row r="116" spans="2:29" ht="18.75">
      <c r="B116" s="50">
        <v>113</v>
      </c>
      <c r="C116" s="51">
        <f t="shared" ca="1" si="12"/>
        <v>0.43894399897242042</v>
      </c>
      <c r="D116" s="51">
        <f t="shared" ca="1" si="13"/>
        <v>9.1452159856138859</v>
      </c>
      <c r="E116" s="51">
        <f t="shared" ca="1" si="14"/>
        <v>0.93638198518575333</v>
      </c>
      <c r="F116" s="51">
        <f t="shared" ca="1" si="15"/>
        <v>34.109347792600545</v>
      </c>
      <c r="G116" s="51">
        <f t="shared" ca="1" si="16"/>
        <v>0.42287751161549192</v>
      </c>
      <c r="H116" s="51">
        <f t="shared" ca="1" si="17"/>
        <v>9.4375458164053647</v>
      </c>
      <c r="I116" s="51">
        <f t="shared" ca="1" si="19"/>
        <v>52.692109594619794</v>
      </c>
      <c r="J116" s="51">
        <v>56.558767848815513</v>
      </c>
      <c r="AB116" s="1">
        <v>113</v>
      </c>
      <c r="AC116" s="62">
        <f t="shared" ca="1" si="18"/>
        <v>9.1452159856138859</v>
      </c>
    </row>
    <row r="117" spans="2:29" ht="18.75">
      <c r="B117" s="50">
        <v>114</v>
      </c>
      <c r="C117" s="51">
        <f t="shared" ca="1" si="12"/>
        <v>0.22192086334883321</v>
      </c>
      <c r="D117" s="51">
        <f t="shared" ca="1" si="13"/>
        <v>6.1068920868836649</v>
      </c>
      <c r="E117" s="51">
        <f t="shared" ca="1" si="14"/>
        <v>0.1144726679260355</v>
      </c>
      <c r="F117" s="51">
        <f t="shared" ca="1" si="15"/>
        <v>22.602617350964497</v>
      </c>
      <c r="G117" s="51">
        <f t="shared" ca="1" si="16"/>
        <v>0.31646866807284257</v>
      </c>
      <c r="H117" s="51">
        <f t="shared" ca="1" si="17"/>
        <v>8.5690151257774989</v>
      </c>
      <c r="I117" s="51">
        <f t="shared" ca="1" si="19"/>
        <v>37.278524563625659</v>
      </c>
      <c r="J117" s="51">
        <v>50.783998933491667</v>
      </c>
      <c r="AB117" s="1">
        <v>114</v>
      </c>
      <c r="AC117" s="62">
        <f t="shared" ca="1" si="18"/>
        <v>6.1068920868836649</v>
      </c>
    </row>
    <row r="118" spans="2:29" ht="18.75">
      <c r="B118" s="50">
        <v>115</v>
      </c>
      <c r="C118" s="51">
        <f t="shared" ca="1" si="12"/>
        <v>0.10653646326553279</v>
      </c>
      <c r="D118" s="51">
        <f t="shared" ca="1" si="13"/>
        <v>4.491510485717459</v>
      </c>
      <c r="E118" s="51">
        <f t="shared" ca="1" si="14"/>
        <v>0.98699516765594453</v>
      </c>
      <c r="F118" s="51">
        <f t="shared" ca="1" si="15"/>
        <v>34.817932347183223</v>
      </c>
      <c r="G118" s="51">
        <f t="shared" ca="1" si="16"/>
        <v>0.28910716740120135</v>
      </c>
      <c r="H118" s="51">
        <f t="shared" ca="1" si="17"/>
        <v>8.3228284215553785</v>
      </c>
      <c r="I118" s="51">
        <f t="shared" ca="1" si="19"/>
        <v>47.632271254456064</v>
      </c>
      <c r="J118" s="51">
        <v>32.543391152164212</v>
      </c>
      <c r="AB118" s="1">
        <v>115</v>
      </c>
      <c r="AC118" s="62">
        <f t="shared" ca="1" si="18"/>
        <v>4.491510485717459</v>
      </c>
    </row>
    <row r="119" spans="2:29" ht="18.75">
      <c r="B119" s="50">
        <v>116</v>
      </c>
      <c r="C119" s="51">
        <f t="shared" ca="1" si="12"/>
        <v>0.14813150892479587</v>
      </c>
      <c r="D119" s="51">
        <f t="shared" ca="1" si="13"/>
        <v>5.0738411249471422</v>
      </c>
      <c r="E119" s="51">
        <f t="shared" ca="1" si="14"/>
        <v>0.26738323148465604</v>
      </c>
      <c r="F119" s="51">
        <f t="shared" ca="1" si="15"/>
        <v>24.743365240785185</v>
      </c>
      <c r="G119" s="51">
        <f t="shared" ca="1" si="16"/>
        <v>0.22128716562280459</v>
      </c>
      <c r="H119" s="51">
        <f t="shared" ca="1" si="17"/>
        <v>7.6568382225534579</v>
      </c>
      <c r="I119" s="51">
        <f t="shared" ca="1" si="19"/>
        <v>37.474044588285786</v>
      </c>
      <c r="J119" s="51">
        <v>52.566631986937708</v>
      </c>
      <c r="AB119" s="1">
        <v>116</v>
      </c>
      <c r="AC119" s="62">
        <f t="shared" ca="1" si="18"/>
        <v>5.0738411249471422</v>
      </c>
    </row>
    <row r="120" spans="2:29" ht="18.75">
      <c r="B120" s="50">
        <v>117</v>
      </c>
      <c r="C120" s="51">
        <f t="shared" ca="1" si="12"/>
        <v>0.53813012857269715</v>
      </c>
      <c r="D120" s="51">
        <f t="shared" ca="1" si="13"/>
        <v>10.53382180001776</v>
      </c>
      <c r="E120" s="51">
        <f t="shared" ca="1" si="14"/>
        <v>0.93924243190397227</v>
      </c>
      <c r="F120" s="51">
        <f t="shared" ca="1" si="15"/>
        <v>34.149394046655615</v>
      </c>
      <c r="G120" s="51">
        <f t="shared" ca="1" si="16"/>
        <v>0.6294540572365146</v>
      </c>
      <c r="H120" s="51">
        <f t="shared" ca="1" si="17"/>
        <v>10.973931431619652</v>
      </c>
      <c r="I120" s="51">
        <f t="shared" ca="1" si="19"/>
        <v>55.657147278293031</v>
      </c>
      <c r="J120" s="51">
        <v>36.978616677125132</v>
      </c>
      <c r="AB120" s="1">
        <v>117</v>
      </c>
      <c r="AC120" s="62">
        <f t="shared" ca="1" si="18"/>
        <v>10.53382180001776</v>
      </c>
    </row>
    <row r="121" spans="2:29" ht="18.75">
      <c r="B121" s="50">
        <v>118</v>
      </c>
      <c r="C121" s="51">
        <f t="shared" ca="1" si="12"/>
        <v>0.72653692858121488</v>
      </c>
      <c r="D121" s="51">
        <f t="shared" ca="1" si="13"/>
        <v>13.171517000137008</v>
      </c>
      <c r="E121" s="51">
        <f t="shared" ca="1" si="14"/>
        <v>0.59318099154683201</v>
      </c>
      <c r="F121" s="51">
        <f t="shared" ca="1" si="15"/>
        <v>29.304533881655647</v>
      </c>
      <c r="G121" s="51">
        <f t="shared" ca="1" si="16"/>
        <v>3.1812657507635844E-2</v>
      </c>
      <c r="H121" s="51">
        <f t="shared" ca="1" si="17"/>
        <v>4.7656841268325181</v>
      </c>
      <c r="I121" s="51">
        <f t="shared" ca="1" si="19"/>
        <v>47.241735008625177</v>
      </c>
      <c r="J121" s="51">
        <v>34.826780991536594</v>
      </c>
      <c r="AB121" s="1">
        <v>118</v>
      </c>
      <c r="AC121" s="62">
        <f t="shared" ca="1" si="18"/>
        <v>13.171517000137008</v>
      </c>
    </row>
    <row r="122" spans="2:29" ht="18.75">
      <c r="B122" s="50">
        <v>119</v>
      </c>
      <c r="C122" s="51">
        <f t="shared" ca="1" si="12"/>
        <v>0.87570661453808363</v>
      </c>
      <c r="D122" s="51">
        <f t="shared" ca="1" si="13"/>
        <v>15.259892603533171</v>
      </c>
      <c r="E122" s="51">
        <f t="shared" ca="1" si="14"/>
        <v>4.3241757701883987E-2</v>
      </c>
      <c r="F122" s="51">
        <f t="shared" ca="1" si="15"/>
        <v>21.605384607826377</v>
      </c>
      <c r="G122" s="51">
        <f t="shared" ca="1" si="16"/>
        <v>2.0331290169821159E-2</v>
      </c>
      <c r="H122" s="51">
        <f t="shared" ca="1" si="17"/>
        <v>4.4115475325480453</v>
      </c>
      <c r="I122" s="51">
        <f t="shared" ca="1" si="19"/>
        <v>41.276824743907596</v>
      </c>
      <c r="J122" s="51">
        <v>57.423459075642178</v>
      </c>
      <c r="AB122" s="1">
        <v>119</v>
      </c>
      <c r="AC122" s="62">
        <f t="shared" ca="1" si="18"/>
        <v>15.259892603533171</v>
      </c>
    </row>
    <row r="123" spans="2:29" ht="18.75">
      <c r="B123" s="50">
        <v>120</v>
      </c>
      <c r="C123" s="51">
        <f t="shared" ca="1" si="12"/>
        <v>0.68263364112439717</v>
      </c>
      <c r="D123" s="51">
        <f t="shared" ca="1" si="13"/>
        <v>12.55687097574156</v>
      </c>
      <c r="E123" s="51">
        <f t="shared" ca="1" si="14"/>
        <v>5.3745068638706428E-3</v>
      </c>
      <c r="F123" s="51">
        <f t="shared" ca="1" si="15"/>
        <v>21.075243096094191</v>
      </c>
      <c r="G123" s="51">
        <f t="shared" ca="1" si="16"/>
        <v>0.89056899250211163</v>
      </c>
      <c r="H123" s="51">
        <f t="shared" ca="1" si="17"/>
        <v>13.725211650382111</v>
      </c>
      <c r="I123" s="51">
        <f t="shared" ca="1" si="19"/>
        <v>47.357325722217865</v>
      </c>
      <c r="J123" s="51">
        <v>46.995245703289974</v>
      </c>
      <c r="AB123" s="1">
        <v>120</v>
      </c>
      <c r="AC123" s="62">
        <f t="shared" ca="1" si="18"/>
        <v>12.55687097574156</v>
      </c>
    </row>
    <row r="124" spans="2:29" ht="18.75">
      <c r="B124" s="50">
        <v>121</v>
      </c>
      <c r="C124" s="51">
        <f t="shared" ca="1" si="12"/>
        <v>0.92070259287597411</v>
      </c>
      <c r="D124" s="51">
        <f t="shared" ca="1" si="13"/>
        <v>15.889836300263637</v>
      </c>
      <c r="E124" s="51">
        <f t="shared" ca="1" si="14"/>
        <v>0.71040594783772537</v>
      </c>
      <c r="F124" s="51">
        <f t="shared" ca="1" si="15"/>
        <v>30.945683269728157</v>
      </c>
      <c r="G124" s="51">
        <f t="shared" ca="1" si="16"/>
        <v>0.22673940144682003</v>
      </c>
      <c r="H124" s="51">
        <f t="shared" ca="1" si="17"/>
        <v>7.7138584346359371</v>
      </c>
      <c r="I124" s="51">
        <f t="shared" ca="1" si="19"/>
        <v>54.549378004627734</v>
      </c>
      <c r="J124" s="51">
        <v>53.833148529578935</v>
      </c>
      <c r="AB124" s="1">
        <v>121</v>
      </c>
      <c r="AC124" s="62">
        <f t="shared" ca="1" si="18"/>
        <v>15.889836300263637</v>
      </c>
    </row>
    <row r="125" spans="2:29" ht="18.75">
      <c r="B125" s="50">
        <v>122</v>
      </c>
      <c r="C125" s="51">
        <f t="shared" ca="1" si="12"/>
        <v>0.17422399278265832</v>
      </c>
      <c r="D125" s="51">
        <f t="shared" ca="1" si="13"/>
        <v>5.4391358989572165</v>
      </c>
      <c r="E125" s="51">
        <f t="shared" ca="1" si="14"/>
        <v>0.81033313917111816</v>
      </c>
      <c r="F125" s="51">
        <f t="shared" ca="1" si="15"/>
        <v>32.344663948395656</v>
      </c>
      <c r="G125" s="51">
        <f t="shared" ca="1" si="16"/>
        <v>0.8323562186193425</v>
      </c>
      <c r="H125" s="51">
        <f t="shared" ca="1" si="17"/>
        <v>12.946718542303724</v>
      </c>
      <c r="I125" s="51">
        <f t="shared" ca="1" si="19"/>
        <v>50.730518389656595</v>
      </c>
      <c r="J125" s="51">
        <v>46.289701480110125</v>
      </c>
      <c r="AB125" s="1">
        <v>122</v>
      </c>
      <c r="AC125" s="62">
        <f t="shared" ca="1" si="18"/>
        <v>5.4391358989572165</v>
      </c>
    </row>
    <row r="126" spans="2:29" ht="18.75">
      <c r="B126" s="50">
        <v>123</v>
      </c>
      <c r="C126" s="51">
        <f t="shared" ca="1" si="12"/>
        <v>0.12649256012386001</v>
      </c>
      <c r="D126" s="51">
        <f t="shared" ca="1" si="13"/>
        <v>4.7708958417340401</v>
      </c>
      <c r="E126" s="51">
        <f t="shared" ca="1" si="14"/>
        <v>0.9707784989896151</v>
      </c>
      <c r="F126" s="51">
        <f t="shared" ca="1" si="15"/>
        <v>34.590898985854608</v>
      </c>
      <c r="G126" s="51">
        <f t="shared" ca="1" si="16"/>
        <v>0.22604810636588457</v>
      </c>
      <c r="H126" s="51">
        <f t="shared" ca="1" si="17"/>
        <v>7.7066670185872175</v>
      </c>
      <c r="I126" s="51">
        <f t="shared" ca="1" si="19"/>
        <v>47.068461846175865</v>
      </c>
      <c r="J126" s="51">
        <v>52.411426461462952</v>
      </c>
      <c r="AB126" s="1">
        <v>123</v>
      </c>
      <c r="AC126" s="62">
        <f t="shared" ca="1" si="18"/>
        <v>4.7708958417340401</v>
      </c>
    </row>
    <row r="127" spans="2:29" ht="18.75">
      <c r="B127" s="50">
        <v>124</v>
      </c>
      <c r="C127" s="51">
        <f t="shared" ca="1" si="12"/>
        <v>0.67058156774561017</v>
      </c>
      <c r="D127" s="51">
        <f t="shared" ca="1" si="13"/>
        <v>12.388141948438543</v>
      </c>
      <c r="E127" s="51">
        <f t="shared" ca="1" si="14"/>
        <v>0.44953155522948141</v>
      </c>
      <c r="F127" s="51">
        <f t="shared" ca="1" si="15"/>
        <v>27.293441773212741</v>
      </c>
      <c r="G127" s="51">
        <f t="shared" ca="1" si="16"/>
        <v>0.15450199894646355</v>
      </c>
      <c r="H127" s="51">
        <f t="shared" ca="1" si="17"/>
        <v>6.8911689627608599</v>
      </c>
      <c r="I127" s="51">
        <f t="shared" ca="1" si="19"/>
        <v>46.572752684412144</v>
      </c>
      <c r="J127" s="51">
        <v>47.75016314858739</v>
      </c>
      <c r="AB127" s="1">
        <v>124</v>
      </c>
      <c r="AC127" s="62">
        <f t="shared" ca="1" si="18"/>
        <v>12.388141948438543</v>
      </c>
    </row>
    <row r="128" spans="2:29" ht="18.75">
      <c r="B128" s="50">
        <v>125</v>
      </c>
      <c r="C128" s="51">
        <f t="shared" ca="1" si="12"/>
        <v>7.9054853066901742E-2</v>
      </c>
      <c r="D128" s="51">
        <f t="shared" ca="1" si="13"/>
        <v>4.1067679429366244</v>
      </c>
      <c r="E128" s="51">
        <f t="shared" ca="1" si="14"/>
        <v>0.60903980951347414</v>
      </c>
      <c r="F128" s="51">
        <f t="shared" ca="1" si="15"/>
        <v>29.526557333188638</v>
      </c>
      <c r="G128" s="51">
        <f t="shared" ca="1" si="16"/>
        <v>0.21613508647115687</v>
      </c>
      <c r="H128" s="51">
        <f t="shared" ca="1" si="17"/>
        <v>7.6023079508191724</v>
      </c>
      <c r="I128" s="51">
        <f t="shared" ca="1" si="19"/>
        <v>41.235633226944437</v>
      </c>
      <c r="J128" s="51">
        <v>55.291654564559593</v>
      </c>
      <c r="AB128" s="1">
        <v>125</v>
      </c>
      <c r="AC128" s="62">
        <f t="shared" ca="1" si="18"/>
        <v>4.1067679429366244</v>
      </c>
    </row>
    <row r="129" spans="2:29" ht="18.75">
      <c r="B129" s="50">
        <v>126</v>
      </c>
      <c r="C129" s="51">
        <f t="shared" ca="1" si="12"/>
        <v>0.51856423364569171</v>
      </c>
      <c r="D129" s="51">
        <f t="shared" ca="1" si="13"/>
        <v>10.259899271039684</v>
      </c>
      <c r="E129" s="51">
        <f t="shared" ca="1" si="14"/>
        <v>0.30357802836731995</v>
      </c>
      <c r="F129" s="51">
        <f t="shared" ca="1" si="15"/>
        <v>25.250092397142481</v>
      </c>
      <c r="G129" s="51">
        <f t="shared" ca="1" si="16"/>
        <v>0.90680358187492427</v>
      </c>
      <c r="H129" s="51">
        <f t="shared" ca="1" si="17"/>
        <v>13.977873434771896</v>
      </c>
      <c r="I129" s="51">
        <f t="shared" ca="1" si="19"/>
        <v>49.487865102954061</v>
      </c>
      <c r="J129" s="51">
        <v>46.553848380059371</v>
      </c>
      <c r="AB129" s="1">
        <v>126</v>
      </c>
      <c r="AC129" s="62">
        <f t="shared" ca="1" si="18"/>
        <v>10.259899271039684</v>
      </c>
    </row>
    <row r="130" spans="2:29" ht="18.75">
      <c r="B130" s="50">
        <v>127</v>
      </c>
      <c r="C130" s="51">
        <f t="shared" ca="1" si="12"/>
        <v>0.68484480417130666</v>
      </c>
      <c r="D130" s="51">
        <f t="shared" ca="1" si="13"/>
        <v>12.587827258398294</v>
      </c>
      <c r="E130" s="51">
        <f t="shared" ca="1" si="14"/>
        <v>0.95397895707841873</v>
      </c>
      <c r="F130" s="51">
        <f t="shared" ca="1" si="15"/>
        <v>34.355705399097857</v>
      </c>
      <c r="G130" s="51">
        <f t="shared" ca="1" si="16"/>
        <v>0.36295841434874676</v>
      </c>
      <c r="H130" s="51">
        <f t="shared" ca="1" si="17"/>
        <v>8.9640526998155536</v>
      </c>
      <c r="I130" s="51">
        <f t="shared" ca="1" si="19"/>
        <v>55.907585357311703</v>
      </c>
      <c r="J130" s="51">
        <v>47.068421529837622</v>
      </c>
      <c r="AB130" s="1">
        <v>127</v>
      </c>
      <c r="AC130" s="62">
        <f t="shared" ca="1" si="18"/>
        <v>12.587827258398294</v>
      </c>
    </row>
    <row r="131" spans="2:29" ht="18.75">
      <c r="B131" s="50">
        <v>128</v>
      </c>
      <c r="C131" s="51">
        <f t="shared" ca="1" si="12"/>
        <v>0.61770559995469321</v>
      </c>
      <c r="D131" s="51">
        <f t="shared" ca="1" si="13"/>
        <v>11.647878399365705</v>
      </c>
      <c r="E131" s="51">
        <f t="shared" ca="1" si="14"/>
        <v>0.48384691026715476</v>
      </c>
      <c r="F131" s="51">
        <f t="shared" ca="1" si="15"/>
        <v>27.773856743740168</v>
      </c>
      <c r="G131" s="51">
        <f t="shared" ca="1" si="16"/>
        <v>0.74656447734256948</v>
      </c>
      <c r="H131" s="51">
        <f t="shared" ca="1" si="17"/>
        <v>12.016358638462416</v>
      </c>
      <c r="I131" s="51">
        <f t="shared" ca="1" si="19"/>
        <v>51.438093781568291</v>
      </c>
      <c r="J131" s="51">
        <v>50.992768556359465</v>
      </c>
      <c r="AB131" s="1">
        <v>128</v>
      </c>
      <c r="AC131" s="62">
        <f t="shared" ca="1" si="18"/>
        <v>11.647878399365705</v>
      </c>
    </row>
    <row r="132" spans="2:29" ht="18.75">
      <c r="B132" s="50">
        <v>129</v>
      </c>
      <c r="C132" s="51">
        <f t="shared" ca="1" si="12"/>
        <v>0.90170039397565827</v>
      </c>
      <c r="D132" s="51">
        <f t="shared" ca="1" si="13"/>
        <v>15.623805515659216</v>
      </c>
      <c r="E132" s="51">
        <f t="shared" ca="1" si="14"/>
        <v>0.19960119778568708</v>
      </c>
      <c r="F132" s="51">
        <f t="shared" ca="1" si="15"/>
        <v>23.794416768999618</v>
      </c>
      <c r="G132" s="51">
        <f t="shared" ca="1" si="16"/>
        <v>1.912319300383869E-2</v>
      </c>
      <c r="H132" s="51">
        <f t="shared" ca="1" si="17"/>
        <v>4.3689678281012272</v>
      </c>
      <c r="I132" s="51">
        <f t="shared" ref="I132:I163" ca="1" si="20">D132+F132+H132</f>
        <v>43.787190112760058</v>
      </c>
      <c r="J132" s="51">
        <v>47.907452452569473</v>
      </c>
      <c r="AB132" s="1">
        <v>129</v>
      </c>
      <c r="AC132" s="62">
        <f t="shared" ca="1" si="18"/>
        <v>15.623805515659216</v>
      </c>
    </row>
    <row r="133" spans="2:29" ht="18.75">
      <c r="B133" s="50">
        <v>130</v>
      </c>
      <c r="C133" s="51">
        <f t="shared" ref="C133:C196" ca="1" si="21">RAND()</f>
        <v>0.90295579394821512</v>
      </c>
      <c r="D133" s="51">
        <f t="shared" ref="D133:D196" ca="1" si="22">3+C133*(17-3)</f>
        <v>15.641381115275012</v>
      </c>
      <c r="E133" s="51">
        <f t="shared" ref="E133:E196" ca="1" si="23">RAND()</f>
        <v>4.3320423125345009E-2</v>
      </c>
      <c r="F133" s="51">
        <f t="shared" ref="F133:F196" ca="1" si="24">7*(3+E133*(5-3))</f>
        <v>21.606485923754832</v>
      </c>
      <c r="G133" s="51">
        <f t="shared" ref="G133:G196" ca="1" si="25">RAND()</f>
        <v>0.56130484767679145</v>
      </c>
      <c r="H133" s="51">
        <f t="shared" ref="H133:H196" ca="1" si="26">IF(G133&lt;=0.5,3+SQRT(98*G133),17-SQRT(98*(1-G133)))</f>
        <v>10.443161971828612</v>
      </c>
      <c r="I133" s="51">
        <f t="shared" ca="1" si="20"/>
        <v>47.691029010858458</v>
      </c>
      <c r="J133" s="51">
        <v>48.20859945718145</v>
      </c>
      <c r="AB133" s="1">
        <v>130</v>
      </c>
      <c r="AC133" s="62">
        <f t="shared" ca="1" si="18"/>
        <v>15.641381115275012</v>
      </c>
    </row>
    <row r="134" spans="2:29" ht="18.75">
      <c r="B134" s="50">
        <v>131</v>
      </c>
      <c r="C134" s="51">
        <f t="shared" ca="1" si="21"/>
        <v>2.2660055155047765E-2</v>
      </c>
      <c r="D134" s="51">
        <f t="shared" ca="1" si="22"/>
        <v>3.3172407721706687</v>
      </c>
      <c r="E134" s="51">
        <f t="shared" ca="1" si="23"/>
        <v>7.1007443867253883E-2</v>
      </c>
      <c r="F134" s="51">
        <f t="shared" ca="1" si="24"/>
        <v>21.994104214141554</v>
      </c>
      <c r="G134" s="51">
        <f t="shared" ca="1" si="25"/>
        <v>0.60218212826457584</v>
      </c>
      <c r="H134" s="51">
        <f t="shared" ca="1" si="26"/>
        <v>10.756110873015796</v>
      </c>
      <c r="I134" s="51">
        <f t="shared" ca="1" si="20"/>
        <v>36.067455859328021</v>
      </c>
      <c r="J134" s="51">
        <v>47.637171266966746</v>
      </c>
      <c r="AB134" s="1">
        <v>131</v>
      </c>
      <c r="AC134" s="62">
        <f t="shared" ref="AC134:AC197" ca="1" si="27">D134</f>
        <v>3.3172407721706687</v>
      </c>
    </row>
    <row r="135" spans="2:29" ht="18.75">
      <c r="B135" s="50">
        <v>132</v>
      </c>
      <c r="C135" s="51">
        <f t="shared" ca="1" si="21"/>
        <v>1.7724892180910778E-2</v>
      </c>
      <c r="D135" s="51">
        <f t="shared" ca="1" si="22"/>
        <v>3.2481484905327509</v>
      </c>
      <c r="E135" s="51">
        <f t="shared" ca="1" si="23"/>
        <v>6.2504065980260259E-2</v>
      </c>
      <c r="F135" s="51">
        <f t="shared" ca="1" si="24"/>
        <v>21.875056923723644</v>
      </c>
      <c r="G135" s="51">
        <f t="shared" ca="1" si="25"/>
        <v>0.86970601433279193</v>
      </c>
      <c r="H135" s="51">
        <f t="shared" ca="1" si="26"/>
        <v>13.426652746319441</v>
      </c>
      <c r="I135" s="51">
        <f t="shared" ca="1" si="20"/>
        <v>38.549858160575837</v>
      </c>
      <c r="J135" s="51">
        <v>55.53284999996675</v>
      </c>
      <c r="AB135" s="1">
        <v>132</v>
      </c>
      <c r="AC135" s="62">
        <f t="shared" ca="1" si="27"/>
        <v>3.2481484905327509</v>
      </c>
    </row>
    <row r="136" spans="2:29" ht="18.75">
      <c r="B136" s="50">
        <v>133</v>
      </c>
      <c r="C136" s="51">
        <f t="shared" ca="1" si="21"/>
        <v>0.16998775968617785</v>
      </c>
      <c r="D136" s="51">
        <f t="shared" ca="1" si="22"/>
        <v>5.3798286356064899</v>
      </c>
      <c r="E136" s="51">
        <f t="shared" ca="1" si="23"/>
        <v>0.99293262494921564</v>
      </c>
      <c r="F136" s="51">
        <f t="shared" ca="1" si="24"/>
        <v>34.901056749289019</v>
      </c>
      <c r="G136" s="51">
        <f t="shared" ca="1" si="25"/>
        <v>0.837365105653751</v>
      </c>
      <c r="H136" s="51">
        <f t="shared" ca="1" si="26"/>
        <v>13.00773001339684</v>
      </c>
      <c r="I136" s="51">
        <f t="shared" ca="1" si="20"/>
        <v>53.28861539829235</v>
      </c>
      <c r="J136" s="51">
        <v>56.021172144755653</v>
      </c>
      <c r="AB136" s="1">
        <v>133</v>
      </c>
      <c r="AC136" s="62">
        <f t="shared" ca="1" si="27"/>
        <v>5.3798286356064899</v>
      </c>
    </row>
    <row r="137" spans="2:29" ht="18.75">
      <c r="B137" s="50">
        <v>134</v>
      </c>
      <c r="C137" s="51">
        <f t="shared" ca="1" si="21"/>
        <v>0.68541995182324911</v>
      </c>
      <c r="D137" s="51">
        <f t="shared" ca="1" si="22"/>
        <v>12.595879325525488</v>
      </c>
      <c r="E137" s="51">
        <f t="shared" ca="1" si="23"/>
        <v>0.63277168201832601</v>
      </c>
      <c r="F137" s="51">
        <f t="shared" ca="1" si="24"/>
        <v>29.858803548256567</v>
      </c>
      <c r="G137" s="51">
        <f t="shared" ca="1" si="25"/>
        <v>0.57728929090381143</v>
      </c>
      <c r="H137" s="51">
        <f t="shared" ca="1" si="26"/>
        <v>10.563723942260829</v>
      </c>
      <c r="I137" s="51">
        <f t="shared" ca="1" si="20"/>
        <v>53.018406816042884</v>
      </c>
      <c r="J137" s="51">
        <v>47.589709885149929</v>
      </c>
      <c r="AB137" s="1">
        <v>134</v>
      </c>
      <c r="AC137" s="62">
        <f t="shared" ca="1" si="27"/>
        <v>12.595879325525488</v>
      </c>
    </row>
    <row r="138" spans="2:29" ht="18.75">
      <c r="B138" s="50">
        <v>135</v>
      </c>
      <c r="C138" s="51">
        <f t="shared" ca="1" si="21"/>
        <v>0.92025017694871458</v>
      </c>
      <c r="D138" s="51">
        <f t="shared" ca="1" si="22"/>
        <v>15.883502477282004</v>
      </c>
      <c r="E138" s="51">
        <f t="shared" ca="1" si="23"/>
        <v>0.13477537119187244</v>
      </c>
      <c r="F138" s="51">
        <f t="shared" ca="1" si="24"/>
        <v>22.886855196686213</v>
      </c>
      <c r="G138" s="51">
        <f t="shared" ca="1" si="25"/>
        <v>2.9320011242706778E-2</v>
      </c>
      <c r="H138" s="51">
        <f t="shared" ca="1" si="26"/>
        <v>4.6950991421699388</v>
      </c>
      <c r="I138" s="51">
        <f t="shared" ca="1" si="20"/>
        <v>43.465456816138158</v>
      </c>
      <c r="J138" s="51">
        <v>49.42407544440843</v>
      </c>
      <c r="AB138" s="1">
        <v>135</v>
      </c>
      <c r="AC138" s="62">
        <f t="shared" ca="1" si="27"/>
        <v>15.883502477282004</v>
      </c>
    </row>
    <row r="139" spans="2:29" ht="18.75">
      <c r="B139" s="50">
        <v>136</v>
      </c>
      <c r="C139" s="51">
        <f t="shared" ca="1" si="21"/>
        <v>0.70432288673853183</v>
      </c>
      <c r="D139" s="51">
        <f t="shared" ca="1" si="22"/>
        <v>12.860520414339446</v>
      </c>
      <c r="E139" s="51">
        <f t="shared" ca="1" si="23"/>
        <v>0.24590284071892321</v>
      </c>
      <c r="F139" s="51">
        <f t="shared" ca="1" si="24"/>
        <v>24.442639770064925</v>
      </c>
      <c r="G139" s="51">
        <f t="shared" ca="1" si="25"/>
        <v>0.81716809416508251</v>
      </c>
      <c r="H139" s="51">
        <f t="shared" ca="1" si="26"/>
        <v>12.767090034996976</v>
      </c>
      <c r="I139" s="51">
        <f t="shared" ca="1" si="20"/>
        <v>50.070250219401345</v>
      </c>
      <c r="J139" s="51">
        <v>44.964496513004846</v>
      </c>
      <c r="AB139" s="1">
        <v>136</v>
      </c>
      <c r="AC139" s="62">
        <f t="shared" ca="1" si="27"/>
        <v>12.860520414339446</v>
      </c>
    </row>
    <row r="140" spans="2:29" ht="18.75">
      <c r="B140" s="50">
        <v>137</v>
      </c>
      <c r="C140" s="51">
        <f t="shared" ca="1" si="21"/>
        <v>0.77572672282746336</v>
      </c>
      <c r="D140" s="51">
        <f t="shared" ca="1" si="22"/>
        <v>13.860174119584487</v>
      </c>
      <c r="E140" s="51">
        <f t="shared" ca="1" si="23"/>
        <v>0.78549051889121668</v>
      </c>
      <c r="F140" s="51">
        <f t="shared" ca="1" si="24"/>
        <v>31.996867264477032</v>
      </c>
      <c r="G140" s="51">
        <f t="shared" ca="1" si="25"/>
        <v>0.69804958977418341</v>
      </c>
      <c r="H140" s="51">
        <f t="shared" ca="1" si="26"/>
        <v>11.560226089061235</v>
      </c>
      <c r="I140" s="51">
        <f t="shared" ca="1" si="20"/>
        <v>57.417267473122749</v>
      </c>
      <c r="J140" s="51">
        <v>59.349662611114084</v>
      </c>
      <c r="AB140" s="1">
        <v>137</v>
      </c>
      <c r="AC140" s="62">
        <f t="shared" ca="1" si="27"/>
        <v>13.860174119584487</v>
      </c>
    </row>
    <row r="141" spans="2:29" ht="18.75">
      <c r="B141" s="50">
        <v>138</v>
      </c>
      <c r="C141" s="51">
        <f t="shared" ca="1" si="21"/>
        <v>0.71368038684645407</v>
      </c>
      <c r="D141" s="51">
        <f t="shared" ca="1" si="22"/>
        <v>12.991525415850358</v>
      </c>
      <c r="E141" s="51">
        <f t="shared" ca="1" si="23"/>
        <v>0.82822467374236819</v>
      </c>
      <c r="F141" s="51">
        <f t="shared" ca="1" si="24"/>
        <v>32.595145432393153</v>
      </c>
      <c r="G141" s="51">
        <f t="shared" ca="1" si="25"/>
        <v>0.55415701253078531</v>
      </c>
      <c r="H141" s="51">
        <f t="shared" ca="1" si="26"/>
        <v>10.389961212520532</v>
      </c>
      <c r="I141" s="51">
        <f t="shared" ca="1" si="20"/>
        <v>55.976632060764047</v>
      </c>
      <c r="J141" s="51">
        <v>42.599568635392167</v>
      </c>
      <c r="AB141" s="1">
        <v>138</v>
      </c>
      <c r="AC141" s="62">
        <f t="shared" ca="1" si="27"/>
        <v>12.991525415850358</v>
      </c>
    </row>
    <row r="142" spans="2:29" ht="18.75">
      <c r="B142" s="50">
        <v>139</v>
      </c>
      <c r="C142" s="51">
        <f t="shared" ca="1" si="21"/>
        <v>8.8309611069439242E-3</v>
      </c>
      <c r="D142" s="51">
        <f t="shared" ca="1" si="22"/>
        <v>3.1236334554972149</v>
      </c>
      <c r="E142" s="51">
        <f t="shared" ca="1" si="23"/>
        <v>0.10140290184135115</v>
      </c>
      <c r="F142" s="51">
        <f t="shared" ca="1" si="24"/>
        <v>22.419640625778918</v>
      </c>
      <c r="G142" s="51">
        <f t="shared" ca="1" si="25"/>
        <v>0.70670184064265973</v>
      </c>
      <c r="H142" s="51">
        <f t="shared" ca="1" si="26"/>
        <v>11.638729663874489</v>
      </c>
      <c r="I142" s="51">
        <f t="shared" ca="1" si="20"/>
        <v>37.182003745150624</v>
      </c>
      <c r="J142" s="51">
        <v>51.077112274733487</v>
      </c>
      <c r="AB142" s="1">
        <v>139</v>
      </c>
      <c r="AC142" s="62">
        <f t="shared" ca="1" si="27"/>
        <v>3.1236334554972149</v>
      </c>
    </row>
    <row r="143" spans="2:29" ht="18.75">
      <c r="B143" s="50">
        <v>140</v>
      </c>
      <c r="C143" s="51">
        <f t="shared" ca="1" si="21"/>
        <v>0.93582266702395467</v>
      </c>
      <c r="D143" s="51">
        <f t="shared" ca="1" si="22"/>
        <v>16.101517338335366</v>
      </c>
      <c r="E143" s="51">
        <f t="shared" ca="1" si="23"/>
        <v>0.15219269928973489</v>
      </c>
      <c r="F143" s="51">
        <f t="shared" ca="1" si="24"/>
        <v>23.130697790056288</v>
      </c>
      <c r="G143" s="51">
        <f t="shared" ca="1" si="25"/>
        <v>9.4314384022680109E-3</v>
      </c>
      <c r="H143" s="51">
        <f t="shared" ca="1" si="26"/>
        <v>3.9613953210944315</v>
      </c>
      <c r="I143" s="51">
        <f t="shared" ca="1" si="20"/>
        <v>43.193610449486087</v>
      </c>
      <c r="J143" s="51">
        <v>63.300930648565632</v>
      </c>
      <c r="AB143" s="1">
        <v>140</v>
      </c>
      <c r="AC143" s="62">
        <f t="shared" ca="1" si="27"/>
        <v>16.101517338335366</v>
      </c>
    </row>
    <row r="144" spans="2:29" ht="18.75">
      <c r="B144" s="50">
        <v>141</v>
      </c>
      <c r="C144" s="51">
        <f t="shared" ca="1" si="21"/>
        <v>0.19235386175943425</v>
      </c>
      <c r="D144" s="51">
        <f t="shared" ca="1" si="22"/>
        <v>5.6929540646320795</v>
      </c>
      <c r="E144" s="51">
        <f t="shared" ca="1" si="23"/>
        <v>0.3400090388664887</v>
      </c>
      <c r="F144" s="51">
        <f t="shared" ca="1" si="24"/>
        <v>25.760126544130841</v>
      </c>
      <c r="G144" s="51">
        <f t="shared" ca="1" si="25"/>
        <v>0.8862323320356762</v>
      </c>
      <c r="H144" s="51">
        <f t="shared" ca="1" si="26"/>
        <v>13.660953510281157</v>
      </c>
      <c r="I144" s="51">
        <f t="shared" ca="1" si="20"/>
        <v>45.114034119044078</v>
      </c>
      <c r="J144" s="51">
        <v>46.658315939956843</v>
      </c>
      <c r="AB144" s="1">
        <v>141</v>
      </c>
      <c r="AC144" s="62">
        <f t="shared" ca="1" si="27"/>
        <v>5.6929540646320795</v>
      </c>
    </row>
    <row r="145" spans="2:29" ht="18.75">
      <c r="B145" s="50">
        <v>142</v>
      </c>
      <c r="C145" s="51">
        <f t="shared" ca="1" si="21"/>
        <v>8.8912741759811675E-2</v>
      </c>
      <c r="D145" s="51">
        <f t="shared" ca="1" si="22"/>
        <v>4.2447783846373639</v>
      </c>
      <c r="E145" s="51">
        <f t="shared" ca="1" si="23"/>
        <v>4.5899346638528238E-2</v>
      </c>
      <c r="F145" s="51">
        <f t="shared" ca="1" si="24"/>
        <v>21.642590852939396</v>
      </c>
      <c r="G145" s="51">
        <f t="shared" ca="1" si="25"/>
        <v>0.6001009503313377</v>
      </c>
      <c r="H145" s="51">
        <f t="shared" ca="1" si="26"/>
        <v>10.739799774166253</v>
      </c>
      <c r="I145" s="51">
        <f t="shared" ca="1" si="20"/>
        <v>36.627169011743014</v>
      </c>
      <c r="J145" s="51">
        <v>39.598313901964978</v>
      </c>
      <c r="AB145" s="1">
        <v>142</v>
      </c>
      <c r="AC145" s="62">
        <f t="shared" ca="1" si="27"/>
        <v>4.2447783846373639</v>
      </c>
    </row>
    <row r="146" spans="2:29" ht="18.75">
      <c r="B146" s="50">
        <v>143</v>
      </c>
      <c r="C146" s="51">
        <f t="shared" ca="1" si="21"/>
        <v>0.74342151067305462</v>
      </c>
      <c r="D146" s="51">
        <f t="shared" ca="1" si="22"/>
        <v>13.407901149422765</v>
      </c>
      <c r="E146" s="51">
        <f t="shared" ca="1" si="23"/>
        <v>0.87507256451578042</v>
      </c>
      <c r="F146" s="51">
        <f t="shared" ca="1" si="24"/>
        <v>33.251015903220924</v>
      </c>
      <c r="G146" s="51">
        <f t="shared" ca="1" si="25"/>
        <v>0.72675189409246799</v>
      </c>
      <c r="H146" s="51">
        <f t="shared" ca="1" si="26"/>
        <v>11.825223253227428</v>
      </c>
      <c r="I146" s="51">
        <f t="shared" ca="1" si="20"/>
        <v>58.484140305871115</v>
      </c>
      <c r="J146" s="51">
        <v>48.828585082409028</v>
      </c>
      <c r="AB146" s="1">
        <v>143</v>
      </c>
      <c r="AC146" s="62">
        <f t="shared" ca="1" si="27"/>
        <v>13.407901149422765</v>
      </c>
    </row>
    <row r="147" spans="2:29" ht="18.75">
      <c r="B147" s="50">
        <v>144</v>
      </c>
      <c r="C147" s="51">
        <f t="shared" ca="1" si="21"/>
        <v>0.79771768948952571</v>
      </c>
      <c r="D147" s="51">
        <f t="shared" ca="1" si="22"/>
        <v>14.16804765285336</v>
      </c>
      <c r="E147" s="51">
        <f t="shared" ca="1" si="23"/>
        <v>0.10420014780249254</v>
      </c>
      <c r="F147" s="51">
        <f t="shared" ca="1" si="24"/>
        <v>22.458802069234896</v>
      </c>
      <c r="G147" s="51">
        <f t="shared" ca="1" si="25"/>
        <v>0.1473243162150002</v>
      </c>
      <c r="H147" s="51">
        <f t="shared" ca="1" si="26"/>
        <v>6.7997082768378441</v>
      </c>
      <c r="I147" s="51">
        <f t="shared" ca="1" si="20"/>
        <v>43.4265579989261</v>
      </c>
      <c r="J147" s="51">
        <v>54.221517752070142</v>
      </c>
      <c r="AB147" s="1">
        <v>144</v>
      </c>
      <c r="AC147" s="62">
        <f t="shared" ca="1" si="27"/>
        <v>14.16804765285336</v>
      </c>
    </row>
    <row r="148" spans="2:29" ht="18.75">
      <c r="B148" s="50">
        <v>145</v>
      </c>
      <c r="C148" s="51">
        <f t="shared" ca="1" si="21"/>
        <v>1.213002850190037E-2</v>
      </c>
      <c r="D148" s="51">
        <f t="shared" ca="1" si="22"/>
        <v>3.1698203990266052</v>
      </c>
      <c r="E148" s="51">
        <f t="shared" ca="1" si="23"/>
        <v>2.7657034877136333E-2</v>
      </c>
      <c r="F148" s="51">
        <f t="shared" ca="1" si="24"/>
        <v>21.387198488279907</v>
      </c>
      <c r="G148" s="51">
        <f t="shared" ca="1" si="25"/>
        <v>0.28611371941128283</v>
      </c>
      <c r="H148" s="51">
        <f t="shared" ca="1" si="26"/>
        <v>8.295200138078421</v>
      </c>
      <c r="I148" s="51">
        <f t="shared" ca="1" si="20"/>
        <v>32.852219025384933</v>
      </c>
      <c r="J148" s="51">
        <v>42.953301681238628</v>
      </c>
      <c r="AB148" s="1">
        <v>145</v>
      </c>
      <c r="AC148" s="62">
        <f t="shared" ca="1" si="27"/>
        <v>3.1698203990266052</v>
      </c>
    </row>
    <row r="149" spans="2:29" ht="18.75">
      <c r="B149" s="50">
        <v>146</v>
      </c>
      <c r="C149" s="51">
        <f t="shared" ca="1" si="21"/>
        <v>0.1582643359802518</v>
      </c>
      <c r="D149" s="51">
        <f t="shared" ca="1" si="22"/>
        <v>5.2157007037235257</v>
      </c>
      <c r="E149" s="51">
        <f t="shared" ca="1" si="23"/>
        <v>0.64340642420882732</v>
      </c>
      <c r="F149" s="51">
        <f t="shared" ca="1" si="24"/>
        <v>30.007689938923583</v>
      </c>
      <c r="G149" s="51">
        <f t="shared" ca="1" si="25"/>
        <v>7.7455519048067245E-2</v>
      </c>
      <c r="H149" s="51">
        <f t="shared" ca="1" si="26"/>
        <v>5.7551117702754979</v>
      </c>
      <c r="I149" s="51">
        <f t="shared" ca="1" si="20"/>
        <v>40.978502412922609</v>
      </c>
      <c r="J149" s="51">
        <v>40.656836282611728</v>
      </c>
      <c r="AB149" s="1">
        <v>146</v>
      </c>
      <c r="AC149" s="62">
        <f t="shared" ca="1" si="27"/>
        <v>5.2157007037235257</v>
      </c>
    </row>
    <row r="150" spans="2:29" ht="18.75">
      <c r="B150" s="50">
        <v>147</v>
      </c>
      <c r="C150" s="51">
        <f t="shared" ca="1" si="21"/>
        <v>0.45610547656825151</v>
      </c>
      <c r="D150" s="51">
        <f t="shared" ca="1" si="22"/>
        <v>9.3854766719555212</v>
      </c>
      <c r="E150" s="51">
        <f t="shared" ca="1" si="23"/>
        <v>0.29010744353298801</v>
      </c>
      <c r="F150" s="51">
        <f t="shared" ca="1" si="24"/>
        <v>25.06150420946183</v>
      </c>
      <c r="G150" s="51">
        <f t="shared" ca="1" si="25"/>
        <v>0.29462787134266799</v>
      </c>
      <c r="H150" s="51">
        <f t="shared" ca="1" si="26"/>
        <v>8.3734096616190961</v>
      </c>
      <c r="I150" s="51">
        <f t="shared" ca="1" si="20"/>
        <v>42.820390543036453</v>
      </c>
      <c r="J150" s="51">
        <v>47.030806014344122</v>
      </c>
      <c r="AB150" s="1">
        <v>147</v>
      </c>
      <c r="AC150" s="62">
        <f t="shared" ca="1" si="27"/>
        <v>9.3854766719555212</v>
      </c>
    </row>
    <row r="151" spans="2:29" ht="18.75">
      <c r="B151" s="50">
        <v>148</v>
      </c>
      <c r="C151" s="51">
        <f t="shared" ca="1" si="21"/>
        <v>0.30106820055656436</v>
      </c>
      <c r="D151" s="51">
        <f t="shared" ca="1" si="22"/>
        <v>7.2149548077919015</v>
      </c>
      <c r="E151" s="51">
        <f t="shared" ca="1" si="23"/>
        <v>0.63876125652689164</v>
      </c>
      <c r="F151" s="51">
        <f t="shared" ca="1" si="24"/>
        <v>29.942657591376488</v>
      </c>
      <c r="G151" s="51">
        <f t="shared" ca="1" si="25"/>
        <v>0.95060716081683516</v>
      </c>
      <c r="H151" s="51">
        <f t="shared" ca="1" si="26"/>
        <v>14.799886766561741</v>
      </c>
      <c r="I151" s="51">
        <f t="shared" ca="1" si="20"/>
        <v>51.957499165730127</v>
      </c>
      <c r="J151" s="51">
        <v>45.607244868345838</v>
      </c>
      <c r="AB151" s="1">
        <v>148</v>
      </c>
      <c r="AC151" s="62">
        <f t="shared" ca="1" si="27"/>
        <v>7.2149548077919015</v>
      </c>
    </row>
    <row r="152" spans="2:29" ht="18.75">
      <c r="B152" s="50">
        <v>149</v>
      </c>
      <c r="C152" s="51">
        <f t="shared" ca="1" si="21"/>
        <v>0.41229661205782975</v>
      </c>
      <c r="D152" s="51">
        <f t="shared" ca="1" si="22"/>
        <v>8.7721525688096165</v>
      </c>
      <c r="E152" s="51">
        <f t="shared" ca="1" si="23"/>
        <v>0.93318664890800518</v>
      </c>
      <c r="F152" s="51">
        <f t="shared" ca="1" si="24"/>
        <v>34.064613084712072</v>
      </c>
      <c r="G152" s="51">
        <f t="shared" ca="1" si="25"/>
        <v>0.60252734465192881</v>
      </c>
      <c r="H152" s="51">
        <f t="shared" ca="1" si="26"/>
        <v>10.758820606318789</v>
      </c>
      <c r="I152" s="51">
        <f t="shared" ca="1" si="20"/>
        <v>53.595586259840474</v>
      </c>
      <c r="J152" s="51">
        <v>46.78425785609096</v>
      </c>
      <c r="AB152" s="1">
        <v>149</v>
      </c>
      <c r="AC152" s="62">
        <f t="shared" ca="1" si="27"/>
        <v>8.7721525688096165</v>
      </c>
    </row>
    <row r="153" spans="2:29" ht="18.75">
      <c r="B153" s="50">
        <v>150</v>
      </c>
      <c r="C153" s="51">
        <f t="shared" ca="1" si="21"/>
        <v>0.48307732845777385</v>
      </c>
      <c r="D153" s="51">
        <f t="shared" ca="1" si="22"/>
        <v>9.7630825984088343</v>
      </c>
      <c r="E153" s="51">
        <f t="shared" ca="1" si="23"/>
        <v>0.29791789668731461</v>
      </c>
      <c r="F153" s="51">
        <f t="shared" ca="1" si="24"/>
        <v>25.170850553622405</v>
      </c>
      <c r="G153" s="51">
        <f t="shared" ca="1" si="25"/>
        <v>0.25627974115782681</v>
      </c>
      <c r="H153" s="51">
        <f t="shared" ca="1" si="26"/>
        <v>8.011528173468351</v>
      </c>
      <c r="I153" s="51">
        <f t="shared" ca="1" si="20"/>
        <v>42.945461325499586</v>
      </c>
      <c r="J153" s="51">
        <v>44.624504747128192</v>
      </c>
      <c r="AB153" s="1">
        <v>150</v>
      </c>
      <c r="AC153" s="62">
        <f t="shared" ca="1" si="27"/>
        <v>9.7630825984088343</v>
      </c>
    </row>
    <row r="154" spans="2:29" ht="18.75">
      <c r="B154" s="50">
        <v>151</v>
      </c>
      <c r="C154" s="51">
        <f t="shared" ca="1" si="21"/>
        <v>0.53274066775257545</v>
      </c>
      <c r="D154" s="51">
        <f t="shared" ca="1" si="22"/>
        <v>10.458369348536056</v>
      </c>
      <c r="E154" s="51">
        <f t="shared" ca="1" si="23"/>
        <v>0.15193710356139078</v>
      </c>
      <c r="F154" s="51">
        <f t="shared" ca="1" si="24"/>
        <v>23.127119449859471</v>
      </c>
      <c r="G154" s="51">
        <f t="shared" ca="1" si="25"/>
        <v>0.2730649829925289</v>
      </c>
      <c r="H154" s="51">
        <f t="shared" ca="1" si="26"/>
        <v>8.1730424638956745</v>
      </c>
      <c r="I154" s="51">
        <f t="shared" ca="1" si="20"/>
        <v>41.758531262291207</v>
      </c>
      <c r="J154" s="51">
        <v>57.603302404197983</v>
      </c>
      <c r="AB154" s="1">
        <v>151</v>
      </c>
      <c r="AC154" s="62">
        <f t="shared" ca="1" si="27"/>
        <v>10.458369348536056</v>
      </c>
    </row>
    <row r="155" spans="2:29" ht="18.75">
      <c r="B155" s="50">
        <v>152</v>
      </c>
      <c r="C155" s="51">
        <f t="shared" ca="1" si="21"/>
        <v>0.5590303119052531</v>
      </c>
      <c r="D155" s="51">
        <f t="shared" ca="1" si="22"/>
        <v>10.826424366673542</v>
      </c>
      <c r="E155" s="51">
        <f t="shared" ca="1" si="23"/>
        <v>0.63343232603549926</v>
      </c>
      <c r="F155" s="51">
        <f t="shared" ca="1" si="24"/>
        <v>29.868052564496985</v>
      </c>
      <c r="G155" s="51">
        <f t="shared" ca="1" si="25"/>
        <v>0.37605200067475275</v>
      </c>
      <c r="H155" s="51">
        <f t="shared" ca="1" si="26"/>
        <v>9.0706750914643557</v>
      </c>
      <c r="I155" s="51">
        <f t="shared" ca="1" si="20"/>
        <v>49.765152022634879</v>
      </c>
      <c r="J155" s="51">
        <v>47.162752026513466</v>
      </c>
      <c r="AB155" s="1">
        <v>152</v>
      </c>
      <c r="AC155" s="62">
        <f t="shared" ca="1" si="27"/>
        <v>10.826424366673542</v>
      </c>
    </row>
    <row r="156" spans="2:29" ht="18.75">
      <c r="B156" s="50">
        <v>153</v>
      </c>
      <c r="C156" s="51">
        <f t="shared" ca="1" si="21"/>
        <v>0.92000413200251874</v>
      </c>
      <c r="D156" s="51">
        <f t="shared" ca="1" si="22"/>
        <v>15.880057848035262</v>
      </c>
      <c r="E156" s="51">
        <f t="shared" ca="1" si="23"/>
        <v>0.59981768158808713</v>
      </c>
      <c r="F156" s="51">
        <f t="shared" ca="1" si="24"/>
        <v>29.39744754223322</v>
      </c>
      <c r="G156" s="51">
        <f t="shared" ca="1" si="25"/>
        <v>0.16309817921257608</v>
      </c>
      <c r="H156" s="51">
        <f t="shared" ca="1" si="26"/>
        <v>6.9979521711536838</v>
      </c>
      <c r="I156" s="51">
        <f t="shared" ca="1" si="20"/>
        <v>52.275457561422165</v>
      </c>
      <c r="J156" s="51">
        <v>51.24519804960569</v>
      </c>
      <c r="AB156" s="1">
        <v>153</v>
      </c>
      <c r="AC156" s="62">
        <f t="shared" ca="1" si="27"/>
        <v>15.880057848035262</v>
      </c>
    </row>
    <row r="157" spans="2:29" ht="18.75">
      <c r="B157" s="50">
        <v>154</v>
      </c>
      <c r="C157" s="51">
        <f t="shared" ca="1" si="21"/>
        <v>0.45006524365604195</v>
      </c>
      <c r="D157" s="51">
        <f t="shared" ca="1" si="22"/>
        <v>9.3009134111845881</v>
      </c>
      <c r="E157" s="51">
        <f t="shared" ca="1" si="23"/>
        <v>0.21975385288262084</v>
      </c>
      <c r="F157" s="51">
        <f t="shared" ca="1" si="24"/>
        <v>24.076553940356693</v>
      </c>
      <c r="G157" s="51">
        <f t="shared" ca="1" si="25"/>
        <v>4.0792574873305565E-2</v>
      </c>
      <c r="H157" s="51">
        <f t="shared" ca="1" si="26"/>
        <v>4.9994179997149031</v>
      </c>
      <c r="I157" s="51">
        <f t="shared" ca="1" si="20"/>
        <v>38.376885351256185</v>
      </c>
      <c r="J157" s="51">
        <v>52.861043100381956</v>
      </c>
      <c r="AB157" s="1">
        <v>154</v>
      </c>
      <c r="AC157" s="62">
        <f t="shared" ca="1" si="27"/>
        <v>9.3009134111845881</v>
      </c>
    </row>
    <row r="158" spans="2:29" ht="18.75">
      <c r="B158" s="50">
        <v>155</v>
      </c>
      <c r="C158" s="51">
        <f t="shared" ca="1" si="21"/>
        <v>0.32676552958499094</v>
      </c>
      <c r="D158" s="51">
        <f t="shared" ca="1" si="22"/>
        <v>7.5747174141898732</v>
      </c>
      <c r="E158" s="51">
        <f t="shared" ca="1" si="23"/>
        <v>0.69424308586648475</v>
      </c>
      <c r="F158" s="51">
        <f t="shared" ca="1" si="24"/>
        <v>30.719403202130785</v>
      </c>
      <c r="G158" s="51">
        <f t="shared" ca="1" si="25"/>
        <v>0.14595131349610924</v>
      </c>
      <c r="H158" s="51">
        <f t="shared" ca="1" si="26"/>
        <v>6.7819609625984647</v>
      </c>
      <c r="I158" s="51">
        <f t="shared" ca="1" si="20"/>
        <v>45.076081578919116</v>
      </c>
      <c r="J158" s="51">
        <v>51.837288904455313</v>
      </c>
      <c r="AB158" s="1">
        <v>155</v>
      </c>
      <c r="AC158" s="62">
        <f t="shared" ca="1" si="27"/>
        <v>7.5747174141898732</v>
      </c>
    </row>
    <row r="159" spans="2:29" ht="18.75">
      <c r="B159" s="50">
        <v>156</v>
      </c>
      <c r="C159" s="51">
        <f t="shared" ca="1" si="21"/>
        <v>0.22462281767351699</v>
      </c>
      <c r="D159" s="51">
        <f t="shared" ca="1" si="22"/>
        <v>6.1447194474292379</v>
      </c>
      <c r="E159" s="51">
        <f t="shared" ca="1" si="23"/>
        <v>0.87431332271455742</v>
      </c>
      <c r="F159" s="51">
        <f t="shared" ca="1" si="24"/>
        <v>33.240386518003803</v>
      </c>
      <c r="G159" s="51">
        <f t="shared" ca="1" si="25"/>
        <v>0.41565856218251884</v>
      </c>
      <c r="H159" s="51">
        <f t="shared" ca="1" si="26"/>
        <v>9.3823615608869133</v>
      </c>
      <c r="I159" s="51">
        <f t="shared" ca="1" si="20"/>
        <v>48.767467526319955</v>
      </c>
      <c r="J159" s="51">
        <v>42.137285779997526</v>
      </c>
      <c r="AB159" s="1">
        <v>156</v>
      </c>
      <c r="AC159" s="62">
        <f t="shared" ca="1" si="27"/>
        <v>6.1447194474292379</v>
      </c>
    </row>
    <row r="160" spans="2:29" ht="18.75">
      <c r="B160" s="50">
        <v>157</v>
      </c>
      <c r="C160" s="51">
        <f t="shared" ca="1" si="21"/>
        <v>0.11404311490217633</v>
      </c>
      <c r="D160" s="51">
        <f t="shared" ca="1" si="22"/>
        <v>4.5966036086304687</v>
      </c>
      <c r="E160" s="51">
        <f t="shared" ca="1" si="23"/>
        <v>4.3353954350797252E-2</v>
      </c>
      <c r="F160" s="51">
        <f t="shared" ca="1" si="24"/>
        <v>21.606955360911162</v>
      </c>
      <c r="G160" s="51">
        <f t="shared" ca="1" si="25"/>
        <v>0.51684212471894408</v>
      </c>
      <c r="H160" s="51">
        <f t="shared" ca="1" si="26"/>
        <v>10.118904754507209</v>
      </c>
      <c r="I160" s="51">
        <f t="shared" ca="1" si="20"/>
        <v>36.322463724048845</v>
      </c>
      <c r="J160" s="51">
        <v>48.828690667129052</v>
      </c>
      <c r="AB160" s="1">
        <v>157</v>
      </c>
      <c r="AC160" s="62">
        <f t="shared" ca="1" si="27"/>
        <v>4.5966036086304687</v>
      </c>
    </row>
    <row r="161" spans="2:29" ht="18.75">
      <c r="B161" s="50">
        <v>158</v>
      </c>
      <c r="C161" s="51">
        <f t="shared" ca="1" si="21"/>
        <v>0.89335686429239636</v>
      </c>
      <c r="D161" s="51">
        <f t="shared" ca="1" si="22"/>
        <v>15.506996100093549</v>
      </c>
      <c r="E161" s="51">
        <f t="shared" ca="1" si="23"/>
        <v>0.2460689591868459</v>
      </c>
      <c r="F161" s="51">
        <f t="shared" ca="1" si="24"/>
        <v>24.444965428615841</v>
      </c>
      <c r="G161" s="51">
        <f t="shared" ca="1" si="25"/>
        <v>6.5004135013895237E-3</v>
      </c>
      <c r="H161" s="51">
        <f t="shared" ca="1" si="26"/>
        <v>3.7981481836953419</v>
      </c>
      <c r="I161" s="51">
        <f t="shared" ca="1" si="20"/>
        <v>43.750109712404729</v>
      </c>
      <c r="J161" s="51">
        <v>43.929179620174686</v>
      </c>
      <c r="AB161" s="1">
        <v>158</v>
      </c>
      <c r="AC161" s="62">
        <f t="shared" ca="1" si="27"/>
        <v>15.506996100093549</v>
      </c>
    </row>
    <row r="162" spans="2:29" ht="18.75">
      <c r="B162" s="50">
        <v>159</v>
      </c>
      <c r="C162" s="51">
        <f t="shared" ca="1" si="21"/>
        <v>0.650463024342951</v>
      </c>
      <c r="D162" s="51">
        <f t="shared" ca="1" si="22"/>
        <v>12.106482340801314</v>
      </c>
      <c r="E162" s="51">
        <f t="shared" ca="1" si="23"/>
        <v>0.71826881484617466</v>
      </c>
      <c r="F162" s="51">
        <f t="shared" ca="1" si="24"/>
        <v>31.055763407846445</v>
      </c>
      <c r="G162" s="51">
        <f t="shared" ca="1" si="25"/>
        <v>0.42577660618841384</v>
      </c>
      <c r="H162" s="51">
        <f t="shared" ca="1" si="26"/>
        <v>9.4595748626720439</v>
      </c>
      <c r="I162" s="51">
        <f t="shared" ca="1" si="20"/>
        <v>52.621820611319805</v>
      </c>
      <c r="J162" s="51">
        <v>46.461940043579673</v>
      </c>
      <c r="AB162" s="1">
        <v>159</v>
      </c>
      <c r="AC162" s="62">
        <f t="shared" ca="1" si="27"/>
        <v>12.106482340801314</v>
      </c>
    </row>
    <row r="163" spans="2:29" ht="18.75">
      <c r="B163" s="50">
        <v>160</v>
      </c>
      <c r="C163" s="51">
        <f t="shared" ca="1" si="21"/>
        <v>0.95717406157978013</v>
      </c>
      <c r="D163" s="51">
        <f t="shared" ca="1" si="22"/>
        <v>16.400436862116923</v>
      </c>
      <c r="E163" s="51">
        <f t="shared" ca="1" si="23"/>
        <v>0.6756723795277475</v>
      </c>
      <c r="F163" s="51">
        <f t="shared" ca="1" si="24"/>
        <v>30.459413313388467</v>
      </c>
      <c r="G163" s="51">
        <f t="shared" ca="1" si="25"/>
        <v>0.19165952985655199</v>
      </c>
      <c r="H163" s="51">
        <f t="shared" ca="1" si="26"/>
        <v>7.3338936218996071</v>
      </c>
      <c r="I163" s="51">
        <f t="shared" ca="1" si="20"/>
        <v>54.193743797404991</v>
      </c>
      <c r="J163" s="51">
        <v>44.498718668854558</v>
      </c>
      <c r="AB163" s="1">
        <v>160</v>
      </c>
      <c r="AC163" s="62">
        <f t="shared" ca="1" si="27"/>
        <v>16.400436862116923</v>
      </c>
    </row>
    <row r="164" spans="2:29" ht="18.75">
      <c r="B164" s="50">
        <v>161</v>
      </c>
      <c r="C164" s="51">
        <f t="shared" ca="1" si="21"/>
        <v>0.47816995156746489</v>
      </c>
      <c r="D164" s="51">
        <f t="shared" ca="1" si="22"/>
        <v>9.694379321944508</v>
      </c>
      <c r="E164" s="51">
        <f t="shared" ca="1" si="23"/>
        <v>0.68165414286314241</v>
      </c>
      <c r="F164" s="51">
        <f t="shared" ca="1" si="24"/>
        <v>30.543158000083999</v>
      </c>
      <c r="G164" s="51">
        <f t="shared" ca="1" si="25"/>
        <v>0.30105360851135821</v>
      </c>
      <c r="H164" s="51">
        <f t="shared" ca="1" si="26"/>
        <v>8.4316897586398554</v>
      </c>
      <c r="I164" s="51">
        <f t="shared" ref="I164:I195" ca="1" si="28">D164+F164+H164</f>
        <v>48.669227080668364</v>
      </c>
      <c r="J164" s="51">
        <v>51.290714274729908</v>
      </c>
      <c r="AB164" s="1">
        <v>161</v>
      </c>
      <c r="AC164" s="62">
        <f t="shared" ca="1" si="27"/>
        <v>9.694379321944508</v>
      </c>
    </row>
    <row r="165" spans="2:29" ht="18.75">
      <c r="B165" s="50">
        <v>162</v>
      </c>
      <c r="C165" s="51">
        <f t="shared" ca="1" si="21"/>
        <v>0.42130224254733317</v>
      </c>
      <c r="D165" s="51">
        <f t="shared" ca="1" si="22"/>
        <v>8.8982313956626644</v>
      </c>
      <c r="E165" s="51">
        <f t="shared" ca="1" si="23"/>
        <v>0.44050362576605639</v>
      </c>
      <c r="F165" s="51">
        <f t="shared" ca="1" si="24"/>
        <v>27.167050760724791</v>
      </c>
      <c r="G165" s="51">
        <f t="shared" ca="1" si="25"/>
        <v>0.56766189931363442</v>
      </c>
      <c r="H165" s="51">
        <f t="shared" ca="1" si="26"/>
        <v>10.490842307390007</v>
      </c>
      <c r="I165" s="51">
        <f t="shared" ca="1" si="28"/>
        <v>46.556124463777465</v>
      </c>
      <c r="J165" s="51">
        <v>50.727030038541201</v>
      </c>
      <c r="AB165" s="1">
        <v>162</v>
      </c>
      <c r="AC165" s="62">
        <f t="shared" ca="1" si="27"/>
        <v>8.8982313956626644</v>
      </c>
    </row>
    <row r="166" spans="2:29" ht="18.75">
      <c r="B166" s="50">
        <v>163</v>
      </c>
      <c r="C166" s="51">
        <f t="shared" ca="1" si="21"/>
        <v>0.67149487411826048</v>
      </c>
      <c r="D166" s="51">
        <f t="shared" ca="1" si="22"/>
        <v>12.400928237655647</v>
      </c>
      <c r="E166" s="51">
        <f t="shared" ca="1" si="23"/>
        <v>0.69577253420763974</v>
      </c>
      <c r="F166" s="51">
        <f t="shared" ca="1" si="24"/>
        <v>30.740815478906956</v>
      </c>
      <c r="G166" s="51">
        <f t="shared" ca="1" si="25"/>
        <v>1.0968425868247422E-3</v>
      </c>
      <c r="H166" s="51">
        <f t="shared" ca="1" si="26"/>
        <v>3.327857550635676</v>
      </c>
      <c r="I166" s="51">
        <f t="shared" ca="1" si="28"/>
        <v>46.469601267198279</v>
      </c>
      <c r="J166" s="51">
        <v>40.748472195687569</v>
      </c>
      <c r="AB166" s="1">
        <v>163</v>
      </c>
      <c r="AC166" s="62">
        <f t="shared" ca="1" si="27"/>
        <v>12.400928237655647</v>
      </c>
    </row>
    <row r="167" spans="2:29" ht="18.75">
      <c r="B167" s="50">
        <v>164</v>
      </c>
      <c r="C167" s="51">
        <f t="shared" ca="1" si="21"/>
        <v>0.38571804930667208</v>
      </c>
      <c r="D167" s="51">
        <f t="shared" ca="1" si="22"/>
        <v>8.4000526902934087</v>
      </c>
      <c r="E167" s="51">
        <f t="shared" ca="1" si="23"/>
        <v>0.54284411873619209</v>
      </c>
      <c r="F167" s="51">
        <f t="shared" ca="1" si="24"/>
        <v>28.599817662306691</v>
      </c>
      <c r="G167" s="51">
        <f t="shared" ca="1" si="25"/>
        <v>5.751906839960963E-3</v>
      </c>
      <c r="H167" s="51">
        <f t="shared" ca="1" si="26"/>
        <v>3.7507908299361246</v>
      </c>
      <c r="I167" s="51">
        <f t="shared" ca="1" si="28"/>
        <v>40.75066118253622</v>
      </c>
      <c r="J167" s="51">
        <v>35.08198072432873</v>
      </c>
      <c r="AB167" s="1">
        <v>164</v>
      </c>
      <c r="AC167" s="62">
        <f t="shared" ca="1" si="27"/>
        <v>8.4000526902934087</v>
      </c>
    </row>
    <row r="168" spans="2:29" ht="18.75">
      <c r="B168" s="50">
        <v>165</v>
      </c>
      <c r="C168" s="51">
        <f t="shared" ca="1" si="21"/>
        <v>0.99356817787602836</v>
      </c>
      <c r="D168" s="51">
        <f t="shared" ca="1" si="22"/>
        <v>16.909954490264397</v>
      </c>
      <c r="E168" s="51">
        <f t="shared" ca="1" si="23"/>
        <v>0.56741502426868817</v>
      </c>
      <c r="F168" s="51">
        <f t="shared" ca="1" si="24"/>
        <v>28.943810339761633</v>
      </c>
      <c r="G168" s="51">
        <f t="shared" ca="1" si="25"/>
        <v>0.44752558674463305</v>
      </c>
      <c r="H168" s="51">
        <f t="shared" ca="1" si="26"/>
        <v>9.6225000944487746</v>
      </c>
      <c r="I168" s="51">
        <f t="shared" ca="1" si="28"/>
        <v>55.476264924474805</v>
      </c>
      <c r="J168" s="51">
        <v>51.771698109912322</v>
      </c>
      <c r="AB168" s="1">
        <v>165</v>
      </c>
      <c r="AC168" s="62">
        <f t="shared" ca="1" si="27"/>
        <v>16.909954490264397</v>
      </c>
    </row>
    <row r="169" spans="2:29" ht="18.75">
      <c r="B169" s="50">
        <v>166</v>
      </c>
      <c r="C169" s="51">
        <f t="shared" ca="1" si="21"/>
        <v>0.62843000228335355</v>
      </c>
      <c r="D169" s="51">
        <f t="shared" ca="1" si="22"/>
        <v>11.798020031966949</v>
      </c>
      <c r="E169" s="51">
        <f t="shared" ca="1" si="23"/>
        <v>0.39254369107716114</v>
      </c>
      <c r="F169" s="51">
        <f t="shared" ca="1" si="24"/>
        <v>26.495611675080255</v>
      </c>
      <c r="G169" s="51">
        <f t="shared" ca="1" si="25"/>
        <v>0.47091605362099154</v>
      </c>
      <c r="H169" s="51">
        <f t="shared" ca="1" si="26"/>
        <v>9.793362441004982</v>
      </c>
      <c r="I169" s="51">
        <f t="shared" ca="1" si="28"/>
        <v>48.086994148052185</v>
      </c>
      <c r="J169" s="51">
        <v>41.653311756443678</v>
      </c>
      <c r="AB169" s="1">
        <v>166</v>
      </c>
      <c r="AC169" s="62">
        <f t="shared" ca="1" si="27"/>
        <v>11.798020031966949</v>
      </c>
    </row>
    <row r="170" spans="2:29" ht="18.75">
      <c r="B170" s="50">
        <v>167</v>
      </c>
      <c r="C170" s="51">
        <f t="shared" ca="1" si="21"/>
        <v>0.8060171334950299</v>
      </c>
      <c r="D170" s="51">
        <f t="shared" ca="1" si="22"/>
        <v>14.284239868930419</v>
      </c>
      <c r="E170" s="51">
        <f t="shared" ca="1" si="23"/>
        <v>0.22623815318336149</v>
      </c>
      <c r="F170" s="51">
        <f t="shared" ca="1" si="24"/>
        <v>24.167334144567061</v>
      </c>
      <c r="G170" s="51">
        <f t="shared" ca="1" si="25"/>
        <v>0.37470654725001329</v>
      </c>
      <c r="H170" s="51">
        <f t="shared" ca="1" si="26"/>
        <v>9.0598054119337288</v>
      </c>
      <c r="I170" s="51">
        <f t="shared" ca="1" si="28"/>
        <v>47.511379425431208</v>
      </c>
      <c r="J170" s="51">
        <v>46.397950566849694</v>
      </c>
      <c r="AB170" s="1">
        <v>167</v>
      </c>
      <c r="AC170" s="62">
        <f t="shared" ca="1" si="27"/>
        <v>14.284239868930419</v>
      </c>
    </row>
    <row r="171" spans="2:29" ht="18.75">
      <c r="B171" s="50">
        <v>168</v>
      </c>
      <c r="C171" s="51">
        <f t="shared" ca="1" si="21"/>
        <v>0.30348402939391184</v>
      </c>
      <c r="D171" s="51">
        <f t="shared" ca="1" si="22"/>
        <v>7.2487764115147657</v>
      </c>
      <c r="E171" s="51">
        <f t="shared" ca="1" si="23"/>
        <v>0.39068394935623685</v>
      </c>
      <c r="F171" s="51">
        <f t="shared" ca="1" si="24"/>
        <v>26.469575290987315</v>
      </c>
      <c r="G171" s="51">
        <f t="shared" ca="1" si="25"/>
        <v>0.17507792495006336</v>
      </c>
      <c r="H171" s="51">
        <f t="shared" ca="1" si="26"/>
        <v>7.1421777659953474</v>
      </c>
      <c r="I171" s="51">
        <f t="shared" ca="1" si="28"/>
        <v>40.860529468497433</v>
      </c>
      <c r="J171" s="51">
        <v>43.590810337334965</v>
      </c>
      <c r="AB171" s="1">
        <v>168</v>
      </c>
      <c r="AC171" s="62">
        <f t="shared" ca="1" si="27"/>
        <v>7.2487764115147657</v>
      </c>
    </row>
    <row r="172" spans="2:29" ht="18.75">
      <c r="B172" s="50">
        <v>169</v>
      </c>
      <c r="C172" s="51">
        <f t="shared" ca="1" si="21"/>
        <v>0.77733814711435856</v>
      </c>
      <c r="D172" s="51">
        <f t="shared" ca="1" si="22"/>
        <v>13.88273405960102</v>
      </c>
      <c r="E172" s="51">
        <f t="shared" ca="1" si="23"/>
        <v>0.73646337803453576</v>
      </c>
      <c r="F172" s="51">
        <f t="shared" ca="1" si="24"/>
        <v>31.310487292483501</v>
      </c>
      <c r="G172" s="51">
        <f t="shared" ca="1" si="25"/>
        <v>0.4233218253268678</v>
      </c>
      <c r="H172" s="51">
        <f t="shared" ca="1" si="26"/>
        <v>9.4409268651361842</v>
      </c>
      <c r="I172" s="51">
        <f t="shared" ca="1" si="28"/>
        <v>54.634148217220705</v>
      </c>
      <c r="J172" s="51">
        <v>35.216702112955502</v>
      </c>
      <c r="AB172" s="1">
        <v>169</v>
      </c>
      <c r="AC172" s="62">
        <f t="shared" ca="1" si="27"/>
        <v>13.88273405960102</v>
      </c>
    </row>
    <row r="173" spans="2:29" ht="18.75">
      <c r="B173" s="50">
        <v>170</v>
      </c>
      <c r="C173" s="51">
        <f t="shared" ca="1" si="21"/>
        <v>0.66811770488244093</v>
      </c>
      <c r="D173" s="51">
        <f t="shared" ca="1" si="22"/>
        <v>12.353647868354173</v>
      </c>
      <c r="E173" s="51">
        <f t="shared" ca="1" si="23"/>
        <v>0.37914945434812619</v>
      </c>
      <c r="F173" s="51">
        <f t="shared" ca="1" si="24"/>
        <v>26.308092360873765</v>
      </c>
      <c r="G173" s="51">
        <f t="shared" ca="1" si="25"/>
        <v>0.17357396586066498</v>
      </c>
      <c r="H173" s="51">
        <f t="shared" ca="1" si="26"/>
        <v>7.1243482702537584</v>
      </c>
      <c r="I173" s="51">
        <f t="shared" ca="1" si="28"/>
        <v>45.786088499481693</v>
      </c>
      <c r="J173" s="51">
        <v>45.761665947379697</v>
      </c>
      <c r="AB173" s="1">
        <v>170</v>
      </c>
      <c r="AC173" s="62">
        <f t="shared" ca="1" si="27"/>
        <v>12.353647868354173</v>
      </c>
    </row>
    <row r="174" spans="2:29" ht="18.75">
      <c r="B174" s="50">
        <v>171</v>
      </c>
      <c r="C174" s="51">
        <f t="shared" ca="1" si="21"/>
        <v>5.8988740433860265E-2</v>
      </c>
      <c r="D174" s="51">
        <f t="shared" ca="1" si="22"/>
        <v>3.8258423660740437</v>
      </c>
      <c r="E174" s="51">
        <f t="shared" ca="1" si="23"/>
        <v>9.5029691950743178E-2</v>
      </c>
      <c r="F174" s="51">
        <f t="shared" ca="1" si="24"/>
        <v>22.330415687310406</v>
      </c>
      <c r="G174" s="51">
        <f t="shared" ca="1" si="25"/>
        <v>0.40123674907488649</v>
      </c>
      <c r="H174" s="51">
        <f t="shared" ca="1" si="26"/>
        <v>9.2706619594217372</v>
      </c>
      <c r="I174" s="51">
        <f t="shared" ca="1" si="28"/>
        <v>35.426920012806185</v>
      </c>
      <c r="J174" s="51">
        <v>54.866379065488033</v>
      </c>
      <c r="AB174" s="1">
        <v>171</v>
      </c>
      <c r="AC174" s="62">
        <f t="shared" ca="1" si="27"/>
        <v>3.8258423660740437</v>
      </c>
    </row>
    <row r="175" spans="2:29" ht="18.75">
      <c r="B175" s="50">
        <v>172</v>
      </c>
      <c r="C175" s="51">
        <f t="shared" ca="1" si="21"/>
        <v>0.9762494796067176</v>
      </c>
      <c r="D175" s="51">
        <f t="shared" ca="1" si="22"/>
        <v>16.667492714494045</v>
      </c>
      <c r="E175" s="51">
        <f t="shared" ca="1" si="23"/>
        <v>0.66810656842003624</v>
      </c>
      <c r="F175" s="51">
        <f t="shared" ca="1" si="24"/>
        <v>30.353491957880507</v>
      </c>
      <c r="G175" s="51">
        <f t="shared" ca="1" si="25"/>
        <v>0.28435174343488256</v>
      </c>
      <c r="H175" s="51">
        <f t="shared" ca="1" si="26"/>
        <v>8.2788702254003645</v>
      </c>
      <c r="I175" s="51">
        <f t="shared" ca="1" si="28"/>
        <v>55.299854897774921</v>
      </c>
      <c r="J175" s="51">
        <v>45.708438189194737</v>
      </c>
      <c r="AB175" s="1">
        <v>172</v>
      </c>
      <c r="AC175" s="62">
        <f t="shared" ca="1" si="27"/>
        <v>16.667492714494045</v>
      </c>
    </row>
    <row r="176" spans="2:29" ht="18.75">
      <c r="B176" s="50">
        <v>173</v>
      </c>
      <c r="C176" s="51">
        <f t="shared" ca="1" si="21"/>
        <v>0.40265017666222569</v>
      </c>
      <c r="D176" s="51">
        <f t="shared" ca="1" si="22"/>
        <v>8.6371024732711597</v>
      </c>
      <c r="E176" s="51">
        <f t="shared" ca="1" si="23"/>
        <v>9.3895824907090919E-2</v>
      </c>
      <c r="F176" s="51">
        <f t="shared" ca="1" si="24"/>
        <v>22.314541548699275</v>
      </c>
      <c r="G176" s="51">
        <f t="shared" ca="1" si="25"/>
        <v>0.26935614494968352</v>
      </c>
      <c r="H176" s="51">
        <f t="shared" ca="1" si="26"/>
        <v>8.1377915688619531</v>
      </c>
      <c r="I176" s="51">
        <f t="shared" ca="1" si="28"/>
        <v>39.089435590832387</v>
      </c>
      <c r="J176" s="51">
        <v>43.569404849029894</v>
      </c>
      <c r="AB176" s="1">
        <v>173</v>
      </c>
      <c r="AC176" s="62">
        <f t="shared" ca="1" si="27"/>
        <v>8.6371024732711597</v>
      </c>
    </row>
    <row r="177" spans="2:29" ht="18.75">
      <c r="B177" s="50">
        <v>174</v>
      </c>
      <c r="C177" s="51">
        <f t="shared" ca="1" si="21"/>
        <v>0.80079196407318443</v>
      </c>
      <c r="D177" s="51">
        <f t="shared" ca="1" si="22"/>
        <v>14.211087497024582</v>
      </c>
      <c r="E177" s="51">
        <f t="shared" ca="1" si="23"/>
        <v>0.94074550092074127</v>
      </c>
      <c r="F177" s="51">
        <f t="shared" ca="1" si="24"/>
        <v>34.170437012890375</v>
      </c>
      <c r="G177" s="51">
        <f t="shared" ca="1" si="25"/>
        <v>5.1709783335978088E-3</v>
      </c>
      <c r="H177" s="51">
        <f t="shared" ca="1" si="26"/>
        <v>3.7118678786773467</v>
      </c>
      <c r="I177" s="51">
        <f t="shared" ca="1" si="28"/>
        <v>52.093392388592299</v>
      </c>
      <c r="J177" s="51">
        <v>42.256054527701586</v>
      </c>
      <c r="AB177" s="1">
        <v>174</v>
      </c>
      <c r="AC177" s="62">
        <f t="shared" ca="1" si="27"/>
        <v>14.211087497024582</v>
      </c>
    </row>
    <row r="178" spans="2:29" ht="18.75">
      <c r="B178" s="50">
        <v>175</v>
      </c>
      <c r="C178" s="51">
        <f t="shared" ca="1" si="21"/>
        <v>0.49155220358292007</v>
      </c>
      <c r="D178" s="51">
        <f t="shared" ca="1" si="22"/>
        <v>9.8817308501608814</v>
      </c>
      <c r="E178" s="51">
        <f t="shared" ca="1" si="23"/>
        <v>0.94948176861376599</v>
      </c>
      <c r="F178" s="51">
        <f t="shared" ca="1" si="24"/>
        <v>34.292744760592726</v>
      </c>
      <c r="G178" s="51">
        <f t="shared" ca="1" si="25"/>
        <v>0.81354975478144653</v>
      </c>
      <c r="H178" s="51">
        <f t="shared" ca="1" si="26"/>
        <v>12.725409489621462</v>
      </c>
      <c r="I178" s="51">
        <f t="shared" ca="1" si="28"/>
        <v>56.899885100375066</v>
      </c>
      <c r="J178" s="51">
        <v>45.542403541871352</v>
      </c>
      <c r="AB178" s="1">
        <v>175</v>
      </c>
      <c r="AC178" s="62">
        <f t="shared" ca="1" si="27"/>
        <v>9.8817308501608814</v>
      </c>
    </row>
    <row r="179" spans="2:29" ht="18.75">
      <c r="B179" s="50">
        <v>176</v>
      </c>
      <c r="C179" s="51">
        <f t="shared" ca="1" si="21"/>
        <v>0.99478762291805811</v>
      </c>
      <c r="D179" s="51">
        <f t="shared" ca="1" si="22"/>
        <v>16.927026720852815</v>
      </c>
      <c r="E179" s="51">
        <f t="shared" ca="1" si="23"/>
        <v>5.1303243450625757E-2</v>
      </c>
      <c r="F179" s="51">
        <f t="shared" ca="1" si="24"/>
        <v>21.718245408308761</v>
      </c>
      <c r="G179" s="51">
        <f t="shared" ca="1" si="25"/>
        <v>6.6696366325647904E-2</v>
      </c>
      <c r="H179" s="51">
        <f t="shared" ca="1" si="26"/>
        <v>5.5566078893552477</v>
      </c>
      <c r="I179" s="51">
        <f t="shared" ca="1" si="28"/>
        <v>44.201880018516825</v>
      </c>
      <c r="J179" s="51">
        <v>47.501260654888924</v>
      </c>
      <c r="AB179" s="1">
        <v>176</v>
      </c>
      <c r="AC179" s="62">
        <f t="shared" ca="1" si="27"/>
        <v>16.927026720852815</v>
      </c>
    </row>
    <row r="180" spans="2:29" ht="18.75">
      <c r="B180" s="50">
        <v>177</v>
      </c>
      <c r="C180" s="51">
        <f t="shared" ca="1" si="21"/>
        <v>0.63978257573153297</v>
      </c>
      <c r="D180" s="51">
        <f t="shared" ca="1" si="22"/>
        <v>11.956956060241462</v>
      </c>
      <c r="E180" s="51">
        <f t="shared" ca="1" si="23"/>
        <v>0.67003204676358563</v>
      </c>
      <c r="F180" s="51">
        <f t="shared" ca="1" si="24"/>
        <v>30.380448654690202</v>
      </c>
      <c r="G180" s="51">
        <f t="shared" ca="1" si="25"/>
        <v>0.68633833331727057</v>
      </c>
      <c r="H180" s="51">
        <f t="shared" ca="1" si="26"/>
        <v>11.455737800671086</v>
      </c>
      <c r="I180" s="51">
        <f t="shared" ca="1" si="28"/>
        <v>53.793142515602753</v>
      </c>
      <c r="J180" s="51">
        <v>43.076449870990395</v>
      </c>
      <c r="AB180" s="1">
        <v>177</v>
      </c>
      <c r="AC180" s="62">
        <f t="shared" ca="1" si="27"/>
        <v>11.956956060241462</v>
      </c>
    </row>
    <row r="181" spans="2:29" ht="18.75">
      <c r="B181" s="50">
        <v>178</v>
      </c>
      <c r="C181" s="51">
        <f t="shared" ca="1" si="21"/>
        <v>2.2253575264324255E-2</v>
      </c>
      <c r="D181" s="51">
        <f t="shared" ca="1" si="22"/>
        <v>3.3115500537005396</v>
      </c>
      <c r="E181" s="51">
        <f t="shared" ca="1" si="23"/>
        <v>0.19037189697246548</v>
      </c>
      <c r="F181" s="51">
        <f t="shared" ca="1" si="24"/>
        <v>23.665206557614518</v>
      </c>
      <c r="G181" s="51">
        <f t="shared" ca="1" si="25"/>
        <v>0.39031448010314618</v>
      </c>
      <c r="H181" s="51">
        <f t="shared" ca="1" si="26"/>
        <v>9.184724654348674</v>
      </c>
      <c r="I181" s="51">
        <f t="shared" ca="1" si="28"/>
        <v>36.161481265663731</v>
      </c>
      <c r="J181" s="51">
        <v>57.484948926642772</v>
      </c>
      <c r="AB181" s="1">
        <v>178</v>
      </c>
      <c r="AC181" s="62">
        <f t="shared" ca="1" si="27"/>
        <v>3.3115500537005396</v>
      </c>
    </row>
    <row r="182" spans="2:29" ht="18.75">
      <c r="B182" s="50">
        <v>179</v>
      </c>
      <c r="C182" s="51">
        <f t="shared" ca="1" si="21"/>
        <v>0.45992332941554204</v>
      </c>
      <c r="D182" s="51">
        <f t="shared" ca="1" si="22"/>
        <v>9.438926611817589</v>
      </c>
      <c r="E182" s="51">
        <f t="shared" ca="1" si="23"/>
        <v>0.23815254335175706</v>
      </c>
      <c r="F182" s="51">
        <f t="shared" ca="1" si="24"/>
        <v>24.334135606924598</v>
      </c>
      <c r="G182" s="51">
        <f t="shared" ca="1" si="25"/>
        <v>1.6113001898941715E-2</v>
      </c>
      <c r="H182" s="51">
        <f t="shared" ca="1" si="26"/>
        <v>4.2566121860368407</v>
      </c>
      <c r="I182" s="51">
        <f t="shared" ca="1" si="28"/>
        <v>38.029674404779023</v>
      </c>
      <c r="J182" s="51">
        <v>46.07979396030747</v>
      </c>
      <c r="AB182" s="1">
        <v>179</v>
      </c>
      <c r="AC182" s="62">
        <f t="shared" ca="1" si="27"/>
        <v>9.438926611817589</v>
      </c>
    </row>
    <row r="183" spans="2:29" ht="18.75">
      <c r="B183" s="50">
        <v>180</v>
      </c>
      <c r="C183" s="51">
        <f t="shared" ca="1" si="21"/>
        <v>0.22309662668956287</v>
      </c>
      <c r="D183" s="51">
        <f t="shared" ca="1" si="22"/>
        <v>6.1233527736538802</v>
      </c>
      <c r="E183" s="51">
        <f t="shared" ca="1" si="23"/>
        <v>0.64746396024845576</v>
      </c>
      <c r="F183" s="51">
        <f t="shared" ca="1" si="24"/>
        <v>30.064495443478386</v>
      </c>
      <c r="G183" s="51">
        <f t="shared" ca="1" si="25"/>
        <v>2.985019147111112E-2</v>
      </c>
      <c r="H183" s="51">
        <f t="shared" ca="1" si="26"/>
        <v>4.7103563266667239</v>
      </c>
      <c r="I183" s="51">
        <f t="shared" ca="1" si="28"/>
        <v>40.89820454379899</v>
      </c>
      <c r="J183" s="51">
        <v>46.43565889174085</v>
      </c>
      <c r="AB183" s="1">
        <v>180</v>
      </c>
      <c r="AC183" s="62">
        <f t="shared" ca="1" si="27"/>
        <v>6.1233527736538802</v>
      </c>
    </row>
    <row r="184" spans="2:29" ht="18.75">
      <c r="B184" s="50">
        <v>181</v>
      </c>
      <c r="C184" s="51">
        <f t="shared" ca="1" si="21"/>
        <v>0.44659976044803473</v>
      </c>
      <c r="D184" s="51">
        <f t="shared" ca="1" si="22"/>
        <v>9.2523966462724871</v>
      </c>
      <c r="E184" s="51">
        <f t="shared" ca="1" si="23"/>
        <v>0.3736605142423981</v>
      </c>
      <c r="F184" s="51">
        <f t="shared" ca="1" si="24"/>
        <v>26.231247199393572</v>
      </c>
      <c r="G184" s="51">
        <f t="shared" ca="1" si="25"/>
        <v>0.50919264398858122</v>
      </c>
      <c r="H184" s="51">
        <f t="shared" ca="1" si="26"/>
        <v>10.064647024907885</v>
      </c>
      <c r="I184" s="51">
        <f t="shared" ca="1" si="28"/>
        <v>45.548290870573943</v>
      </c>
      <c r="J184" s="51">
        <v>39.636913081282934</v>
      </c>
      <c r="AB184" s="1">
        <v>181</v>
      </c>
      <c r="AC184" s="62">
        <f t="shared" ca="1" si="27"/>
        <v>9.2523966462724871</v>
      </c>
    </row>
    <row r="185" spans="2:29" ht="18.75">
      <c r="B185" s="50">
        <v>182</v>
      </c>
      <c r="C185" s="51">
        <f t="shared" ca="1" si="21"/>
        <v>0.32217404013135398</v>
      </c>
      <c r="D185" s="51">
        <f t="shared" ca="1" si="22"/>
        <v>7.5104365618389561</v>
      </c>
      <c r="E185" s="51">
        <f t="shared" ca="1" si="23"/>
        <v>0.15302030828270841</v>
      </c>
      <c r="F185" s="51">
        <f t="shared" ca="1" si="24"/>
        <v>23.142284315957916</v>
      </c>
      <c r="G185" s="51">
        <f t="shared" ca="1" si="25"/>
        <v>0.59145893174978514</v>
      </c>
      <c r="H185" s="51">
        <f t="shared" ca="1" si="26"/>
        <v>10.67251829804929</v>
      </c>
      <c r="I185" s="51">
        <f t="shared" ca="1" si="28"/>
        <v>41.325239175846164</v>
      </c>
      <c r="J185" s="51">
        <v>55.085345936084963</v>
      </c>
      <c r="AB185" s="1">
        <v>182</v>
      </c>
      <c r="AC185" s="62">
        <f t="shared" ca="1" si="27"/>
        <v>7.5104365618389561</v>
      </c>
    </row>
    <row r="186" spans="2:29" ht="18.75">
      <c r="B186" s="50">
        <v>183</v>
      </c>
      <c r="C186" s="51">
        <f t="shared" ca="1" si="21"/>
        <v>0.30456296591206033</v>
      </c>
      <c r="D186" s="51">
        <f t="shared" ca="1" si="22"/>
        <v>7.2638815227688447</v>
      </c>
      <c r="E186" s="51">
        <f t="shared" ca="1" si="23"/>
        <v>0.79011206721913307</v>
      </c>
      <c r="F186" s="51">
        <f t="shared" ca="1" si="24"/>
        <v>32.061568941067861</v>
      </c>
      <c r="G186" s="51">
        <f t="shared" ca="1" si="25"/>
        <v>0.62122268126054914</v>
      </c>
      <c r="H186" s="51">
        <f t="shared" ca="1" si="26"/>
        <v>10.907366970146143</v>
      </c>
      <c r="I186" s="51">
        <f t="shared" ca="1" si="28"/>
        <v>50.232817433982845</v>
      </c>
      <c r="J186" s="51">
        <v>40.49814452170331</v>
      </c>
      <c r="AB186" s="1">
        <v>183</v>
      </c>
      <c r="AC186" s="62">
        <f t="shared" ca="1" si="27"/>
        <v>7.2638815227688447</v>
      </c>
    </row>
    <row r="187" spans="2:29" ht="18.75">
      <c r="B187" s="50">
        <v>184</v>
      </c>
      <c r="C187" s="51">
        <f t="shared" ca="1" si="21"/>
        <v>0.14084819227062506</v>
      </c>
      <c r="D187" s="51">
        <f t="shared" ca="1" si="22"/>
        <v>4.9718746917887504</v>
      </c>
      <c r="E187" s="51">
        <f t="shared" ca="1" si="23"/>
        <v>0.72678540706575778</v>
      </c>
      <c r="F187" s="51">
        <f t="shared" ca="1" si="24"/>
        <v>31.174995698920604</v>
      </c>
      <c r="G187" s="51">
        <f t="shared" ca="1" si="25"/>
        <v>0.65401924587688431</v>
      </c>
      <c r="H187" s="51">
        <f t="shared" ca="1" si="26"/>
        <v>11.177104336838472</v>
      </c>
      <c r="I187" s="51">
        <f t="shared" ca="1" si="28"/>
        <v>47.323974727547821</v>
      </c>
      <c r="J187" s="51">
        <v>43.805104355704181</v>
      </c>
      <c r="AB187" s="1">
        <v>184</v>
      </c>
      <c r="AC187" s="62">
        <f t="shared" ca="1" si="27"/>
        <v>4.9718746917887504</v>
      </c>
    </row>
    <row r="188" spans="2:29" ht="18.75">
      <c r="B188" s="50">
        <v>185</v>
      </c>
      <c r="C188" s="51">
        <f t="shared" ca="1" si="21"/>
        <v>9.5574788710815817E-2</v>
      </c>
      <c r="D188" s="51">
        <f t="shared" ca="1" si="22"/>
        <v>4.3380470419514214</v>
      </c>
      <c r="E188" s="51">
        <f t="shared" ca="1" si="23"/>
        <v>0.20299404480132566</v>
      </c>
      <c r="F188" s="51">
        <f t="shared" ca="1" si="24"/>
        <v>23.841916627218559</v>
      </c>
      <c r="G188" s="51">
        <f t="shared" ca="1" si="25"/>
        <v>0.42899557812263822</v>
      </c>
      <c r="H188" s="51">
        <f t="shared" ca="1" si="26"/>
        <v>9.4839468424732285</v>
      </c>
      <c r="I188" s="51">
        <f t="shared" ca="1" si="28"/>
        <v>37.663910511643209</v>
      </c>
      <c r="J188" s="51">
        <v>46.62291317257089</v>
      </c>
      <c r="AB188" s="1">
        <v>185</v>
      </c>
      <c r="AC188" s="62">
        <f t="shared" ca="1" si="27"/>
        <v>4.3380470419514214</v>
      </c>
    </row>
    <row r="189" spans="2:29" ht="18.75">
      <c r="B189" s="50">
        <v>186</v>
      </c>
      <c r="C189" s="51">
        <f t="shared" ca="1" si="21"/>
        <v>0.21579917521890124</v>
      </c>
      <c r="D189" s="51">
        <f t="shared" ca="1" si="22"/>
        <v>6.0211884530646174</v>
      </c>
      <c r="E189" s="51">
        <f t="shared" ca="1" si="23"/>
        <v>0.54597113160878474</v>
      </c>
      <c r="F189" s="51">
        <f t="shared" ca="1" si="24"/>
        <v>28.643595842522991</v>
      </c>
      <c r="G189" s="51">
        <f t="shared" ca="1" si="25"/>
        <v>0.91701138072439026</v>
      </c>
      <c r="H189" s="51">
        <f t="shared" ca="1" si="26"/>
        <v>14.148178706684138</v>
      </c>
      <c r="I189" s="51">
        <f t="shared" ca="1" si="28"/>
        <v>48.812963002271744</v>
      </c>
      <c r="J189" s="51">
        <v>52.614382504077334</v>
      </c>
      <c r="AB189" s="1">
        <v>186</v>
      </c>
      <c r="AC189" s="62">
        <f t="shared" ca="1" si="27"/>
        <v>6.0211884530646174</v>
      </c>
    </row>
    <row r="190" spans="2:29" ht="18.75">
      <c r="B190" s="50">
        <v>187</v>
      </c>
      <c r="C190" s="51">
        <f t="shared" ca="1" si="21"/>
        <v>7.5261594358979611E-2</v>
      </c>
      <c r="D190" s="51">
        <f t="shared" ca="1" si="22"/>
        <v>4.0536623210257146</v>
      </c>
      <c r="E190" s="51">
        <f t="shared" ca="1" si="23"/>
        <v>0.52577822114393769</v>
      </c>
      <c r="F190" s="51">
        <f t="shared" ca="1" si="24"/>
        <v>28.360895096015128</v>
      </c>
      <c r="G190" s="51">
        <f t="shared" ca="1" si="25"/>
        <v>0.24937603194683833</v>
      </c>
      <c r="H190" s="51">
        <f t="shared" ca="1" si="26"/>
        <v>7.9435666406745398</v>
      </c>
      <c r="I190" s="51">
        <f t="shared" ca="1" si="28"/>
        <v>40.358124057715379</v>
      </c>
      <c r="J190" s="51">
        <v>56.562094423051477</v>
      </c>
      <c r="AB190" s="1">
        <v>187</v>
      </c>
      <c r="AC190" s="62">
        <f t="shared" ca="1" si="27"/>
        <v>4.0536623210257146</v>
      </c>
    </row>
    <row r="191" spans="2:29" ht="18.75">
      <c r="B191" s="50">
        <v>188</v>
      </c>
      <c r="C191" s="51">
        <f t="shared" ca="1" si="21"/>
        <v>0.36602201995022554</v>
      </c>
      <c r="D191" s="51">
        <f t="shared" ca="1" si="22"/>
        <v>8.1243082793031576</v>
      </c>
      <c r="E191" s="51">
        <f t="shared" ca="1" si="23"/>
        <v>0.45100810433715033</v>
      </c>
      <c r="F191" s="51">
        <f t="shared" ca="1" si="24"/>
        <v>27.314113460720105</v>
      </c>
      <c r="G191" s="51">
        <f t="shared" ca="1" si="25"/>
        <v>0.89584503818816064</v>
      </c>
      <c r="H191" s="51">
        <f t="shared" ca="1" si="26"/>
        <v>13.805131261294095</v>
      </c>
      <c r="I191" s="51">
        <f t="shared" ca="1" si="28"/>
        <v>49.243553001317352</v>
      </c>
      <c r="J191" s="51">
        <v>51.942675317742683</v>
      </c>
      <c r="AB191" s="1">
        <v>188</v>
      </c>
      <c r="AC191" s="62">
        <f t="shared" ca="1" si="27"/>
        <v>8.1243082793031576</v>
      </c>
    </row>
    <row r="192" spans="2:29" ht="18.75">
      <c r="B192" s="50">
        <v>189</v>
      </c>
      <c r="C192" s="51">
        <f t="shared" ca="1" si="21"/>
        <v>3.6205612981939916E-2</v>
      </c>
      <c r="D192" s="51">
        <f t="shared" ca="1" si="22"/>
        <v>3.5068785817471588</v>
      </c>
      <c r="E192" s="51">
        <f t="shared" ca="1" si="23"/>
        <v>0.12962602158889958</v>
      </c>
      <c r="F192" s="51">
        <f t="shared" ca="1" si="24"/>
        <v>22.814764302244594</v>
      </c>
      <c r="G192" s="51">
        <f t="shared" ca="1" si="25"/>
        <v>0.72674758993267341</v>
      </c>
      <c r="H192" s="51">
        <f t="shared" ca="1" si="26"/>
        <v>11.8251824972664</v>
      </c>
      <c r="I192" s="51">
        <f t="shared" ca="1" si="28"/>
        <v>38.146825381258154</v>
      </c>
      <c r="J192" s="51">
        <v>55.772881673927088</v>
      </c>
      <c r="AB192" s="1">
        <v>189</v>
      </c>
      <c r="AC192" s="62">
        <f t="shared" ca="1" si="27"/>
        <v>3.5068785817471588</v>
      </c>
    </row>
    <row r="193" spans="1:29" ht="18.75">
      <c r="B193" s="50">
        <v>190</v>
      </c>
      <c r="C193" s="51">
        <f t="shared" ca="1" si="21"/>
        <v>0.76464285932735709</v>
      </c>
      <c r="D193" s="51">
        <f t="shared" ca="1" si="22"/>
        <v>13.705000030582999</v>
      </c>
      <c r="E193" s="51">
        <f t="shared" ca="1" si="23"/>
        <v>3.3090029885729066E-2</v>
      </c>
      <c r="F193" s="51">
        <f t="shared" ca="1" si="24"/>
        <v>21.463260418400207</v>
      </c>
      <c r="G193" s="51">
        <f t="shared" ca="1" si="25"/>
        <v>0.2951355836888403</v>
      </c>
      <c r="H193" s="51">
        <f t="shared" ca="1" si="26"/>
        <v>8.3780374860636986</v>
      </c>
      <c r="I193" s="51">
        <f t="shared" ca="1" si="28"/>
        <v>43.546297935046901</v>
      </c>
      <c r="J193" s="51">
        <v>47.006045808989633</v>
      </c>
      <c r="AB193" s="1">
        <v>190</v>
      </c>
      <c r="AC193" s="62">
        <f t="shared" ca="1" si="27"/>
        <v>13.705000030582999</v>
      </c>
    </row>
    <row r="194" spans="1:29" ht="18.75">
      <c r="B194" s="50">
        <v>191</v>
      </c>
      <c r="C194" s="51">
        <f t="shared" ca="1" si="21"/>
        <v>0.95633404349293594</v>
      </c>
      <c r="D194" s="51">
        <f t="shared" ca="1" si="22"/>
        <v>16.388676608901104</v>
      </c>
      <c r="E194" s="51">
        <f t="shared" ca="1" si="23"/>
        <v>0.33606797857244741</v>
      </c>
      <c r="F194" s="51">
        <f t="shared" ca="1" si="24"/>
        <v>25.704951700014263</v>
      </c>
      <c r="G194" s="51">
        <f t="shared" ca="1" si="25"/>
        <v>9.4084281945238324E-2</v>
      </c>
      <c r="H194" s="51">
        <f t="shared" ca="1" si="26"/>
        <v>6.0364880422345415</v>
      </c>
      <c r="I194" s="51">
        <f t="shared" ca="1" si="28"/>
        <v>48.130116351149908</v>
      </c>
      <c r="J194" s="51">
        <v>49.52875434174701</v>
      </c>
      <c r="AB194" s="1">
        <v>191</v>
      </c>
      <c r="AC194" s="62">
        <f t="shared" ca="1" si="27"/>
        <v>16.388676608901104</v>
      </c>
    </row>
    <row r="195" spans="1:29" ht="18.75">
      <c r="B195" s="50">
        <v>192</v>
      </c>
      <c r="C195" s="51">
        <f t="shared" ca="1" si="21"/>
        <v>0.12943678289114424</v>
      </c>
      <c r="D195" s="51">
        <f t="shared" ca="1" si="22"/>
        <v>4.8121149604760198</v>
      </c>
      <c r="E195" s="51">
        <f t="shared" ca="1" si="23"/>
        <v>0.1813272435557467</v>
      </c>
      <c r="F195" s="51">
        <f t="shared" ca="1" si="24"/>
        <v>23.538581409780456</v>
      </c>
      <c r="G195" s="51">
        <f t="shared" ca="1" si="25"/>
        <v>0.95294309056284643</v>
      </c>
      <c r="H195" s="51">
        <f t="shared" ca="1" si="26"/>
        <v>14.852541705913465</v>
      </c>
      <c r="I195" s="51">
        <f t="shared" ca="1" si="28"/>
        <v>43.203238076169939</v>
      </c>
      <c r="J195" s="51">
        <v>57.299662811071926</v>
      </c>
      <c r="AB195" s="1">
        <v>192</v>
      </c>
      <c r="AC195" s="62">
        <f t="shared" ca="1" si="27"/>
        <v>4.8121149604760198</v>
      </c>
    </row>
    <row r="196" spans="1:29" ht="18.75">
      <c r="B196" s="50">
        <v>193</v>
      </c>
      <c r="C196" s="51">
        <f t="shared" ca="1" si="21"/>
        <v>0.91865546025534872</v>
      </c>
      <c r="D196" s="51">
        <f t="shared" ca="1" si="22"/>
        <v>15.861176443574882</v>
      </c>
      <c r="E196" s="51">
        <f t="shared" ca="1" si="23"/>
        <v>0.502050434398571</v>
      </c>
      <c r="F196" s="51">
        <f t="shared" ca="1" si="24"/>
        <v>28.028706081579994</v>
      </c>
      <c r="G196" s="51">
        <f t="shared" ca="1" si="25"/>
        <v>0.18132334884229451</v>
      </c>
      <c r="H196" s="51">
        <f t="shared" ca="1" si="26"/>
        <v>7.215410796890958</v>
      </c>
      <c r="I196" s="51">
        <f t="shared" ref="I196:I203" ca="1" si="29">D196+F196+H196</f>
        <v>51.105293322045831</v>
      </c>
      <c r="J196" s="51">
        <v>51.645232406390946</v>
      </c>
      <c r="AB196" s="1">
        <v>193</v>
      </c>
      <c r="AC196" s="62">
        <f t="shared" ca="1" si="27"/>
        <v>15.861176443574882</v>
      </c>
    </row>
    <row r="197" spans="1:29" ht="18.75">
      <c r="B197" s="50">
        <v>194</v>
      </c>
      <c r="C197" s="51">
        <f t="shared" ref="C197:C203" ca="1" si="30">RAND()</f>
        <v>0.64289903597169817</v>
      </c>
      <c r="D197" s="51">
        <f t="shared" ref="D197:D203" ca="1" si="31">3+C197*(17-3)</f>
        <v>12.000586503603774</v>
      </c>
      <c r="E197" s="51">
        <f t="shared" ref="E197:E203" ca="1" si="32">RAND()</f>
        <v>0.24117171909933965</v>
      </c>
      <c r="F197" s="51">
        <f t="shared" ref="F197:F203" ca="1" si="33">7*(3+E197*(5-3))</f>
        <v>24.376404067390755</v>
      </c>
      <c r="G197" s="51">
        <f t="shared" ref="G197:G203" ca="1" si="34">RAND()</f>
        <v>0.38766663524814593</v>
      </c>
      <c r="H197" s="51">
        <f t="shared" ref="H197:H203" ca="1" si="35">IF(G197&lt;=0.5,3+SQRT(98*G197),17-SQRT(98*(1-G197)))</f>
        <v>9.1637107536222295</v>
      </c>
      <c r="I197" s="51">
        <f t="shared" ca="1" si="29"/>
        <v>45.540701324616762</v>
      </c>
      <c r="J197" s="51">
        <v>56.113543189387983</v>
      </c>
      <c r="AB197" s="1">
        <v>194</v>
      </c>
      <c r="AC197" s="62">
        <f t="shared" ca="1" si="27"/>
        <v>12.000586503603774</v>
      </c>
    </row>
    <row r="198" spans="1:29" ht="18.75">
      <c r="B198" s="50">
        <v>195</v>
      </c>
      <c r="C198" s="51">
        <f t="shared" ca="1" si="30"/>
        <v>0.33338587378258211</v>
      </c>
      <c r="D198" s="51">
        <f t="shared" ca="1" si="31"/>
        <v>7.6674022329561495</v>
      </c>
      <c r="E198" s="51">
        <f t="shared" ca="1" si="32"/>
        <v>0.15058994859961516</v>
      </c>
      <c r="F198" s="51">
        <f t="shared" ca="1" si="33"/>
        <v>23.108259280394613</v>
      </c>
      <c r="G198" s="51">
        <f t="shared" ca="1" si="34"/>
        <v>0.9473242037154137</v>
      </c>
      <c r="H198" s="51">
        <f t="shared" ca="1" si="35"/>
        <v>14.727946295553414</v>
      </c>
      <c r="I198" s="51">
        <f t="shared" ca="1" si="29"/>
        <v>45.503607808904178</v>
      </c>
      <c r="J198" s="51">
        <v>47.657070825093626</v>
      </c>
      <c r="AB198" s="1">
        <v>195</v>
      </c>
      <c r="AC198" s="62">
        <f t="shared" ref="AC198:AC203" ca="1" si="36">D198</f>
        <v>7.6674022329561495</v>
      </c>
    </row>
    <row r="199" spans="1:29" ht="18.75">
      <c r="B199" s="50">
        <v>196</v>
      </c>
      <c r="C199" s="51">
        <f t="shared" ca="1" si="30"/>
        <v>0.94921723130598257</v>
      </c>
      <c r="D199" s="51">
        <f t="shared" ca="1" si="31"/>
        <v>16.289041238283758</v>
      </c>
      <c r="E199" s="51">
        <f t="shared" ca="1" si="32"/>
        <v>1.2735204478581785E-2</v>
      </c>
      <c r="F199" s="51">
        <f t="shared" ca="1" si="33"/>
        <v>21.178292862700147</v>
      </c>
      <c r="G199" s="51">
        <f t="shared" ca="1" si="34"/>
        <v>0.61713222240170884</v>
      </c>
      <c r="H199" s="51">
        <f t="shared" ca="1" si="35"/>
        <v>10.874557795176536</v>
      </c>
      <c r="I199" s="51">
        <f t="shared" ca="1" si="29"/>
        <v>48.34189189616044</v>
      </c>
      <c r="J199" s="51">
        <v>59.272016944789236</v>
      </c>
      <c r="AB199" s="1">
        <v>196</v>
      </c>
      <c r="AC199" s="62">
        <f t="shared" ca="1" si="36"/>
        <v>16.289041238283758</v>
      </c>
    </row>
    <row r="200" spans="1:29" ht="18.75">
      <c r="B200" s="50">
        <v>197</v>
      </c>
      <c r="C200" s="51">
        <f t="shared" ca="1" si="30"/>
        <v>0.54025693672922892</v>
      </c>
      <c r="D200" s="51">
        <f t="shared" ca="1" si="31"/>
        <v>10.563597114209205</v>
      </c>
      <c r="E200" s="51">
        <f t="shared" ca="1" si="32"/>
        <v>0.91116839046355769</v>
      </c>
      <c r="F200" s="51">
        <f t="shared" ca="1" si="33"/>
        <v>33.756357466489803</v>
      </c>
      <c r="G200" s="51">
        <f t="shared" ca="1" si="34"/>
        <v>0.25055479342293818</v>
      </c>
      <c r="H200" s="51">
        <f t="shared" ca="1" si="35"/>
        <v>7.955236599340938</v>
      </c>
      <c r="I200" s="51">
        <f t="shared" ca="1" si="29"/>
        <v>52.27519118003994</v>
      </c>
      <c r="J200" s="51">
        <v>58.777382712339104</v>
      </c>
      <c r="AB200" s="1">
        <v>197</v>
      </c>
      <c r="AC200" s="62">
        <f t="shared" ca="1" si="36"/>
        <v>10.563597114209205</v>
      </c>
    </row>
    <row r="201" spans="1:29" ht="18.75">
      <c r="B201" s="50">
        <v>198</v>
      </c>
      <c r="C201" s="51">
        <f t="shared" ca="1" si="30"/>
        <v>0.95243396583184703</v>
      </c>
      <c r="D201" s="51">
        <f t="shared" ca="1" si="31"/>
        <v>16.334075521645858</v>
      </c>
      <c r="E201" s="51">
        <f t="shared" ca="1" si="32"/>
        <v>0.14330283539216015</v>
      </c>
      <c r="F201" s="51">
        <f t="shared" ca="1" si="33"/>
        <v>23.006239695490244</v>
      </c>
      <c r="G201" s="51">
        <f t="shared" ca="1" si="34"/>
        <v>0.80551933354030347</v>
      </c>
      <c r="H201" s="51">
        <f t="shared" ca="1" si="35"/>
        <v>12.634326476584597</v>
      </c>
      <c r="I201" s="51">
        <f t="shared" ca="1" si="29"/>
        <v>51.974641693720699</v>
      </c>
      <c r="J201" s="51">
        <v>45.95830802368139</v>
      </c>
      <c r="AB201" s="1">
        <v>198</v>
      </c>
      <c r="AC201" s="62">
        <f t="shared" ca="1" si="36"/>
        <v>16.334075521645858</v>
      </c>
    </row>
    <row r="202" spans="1:29" ht="18.75">
      <c r="B202" s="50">
        <v>199</v>
      </c>
      <c r="C202" s="51">
        <f t="shared" ca="1" si="30"/>
        <v>0.89316412143855484</v>
      </c>
      <c r="D202" s="51">
        <f t="shared" ca="1" si="31"/>
        <v>15.504297700139768</v>
      </c>
      <c r="E202" s="51">
        <f t="shared" ca="1" si="32"/>
        <v>0.57096710498580627</v>
      </c>
      <c r="F202" s="51">
        <f t="shared" ca="1" si="33"/>
        <v>28.993539469801288</v>
      </c>
      <c r="G202" s="51">
        <f t="shared" ca="1" si="34"/>
        <v>0.80574283920509648</v>
      </c>
      <c r="H202" s="51">
        <f t="shared" ca="1" si="35"/>
        <v>12.636835808968389</v>
      </c>
      <c r="I202" s="51">
        <f t="shared" ca="1" si="29"/>
        <v>57.13467297890945</v>
      </c>
      <c r="J202" s="51">
        <v>49.441909234483589</v>
      </c>
      <c r="AB202" s="1">
        <v>199</v>
      </c>
      <c r="AC202" s="62">
        <f t="shared" ca="1" si="36"/>
        <v>15.504297700139768</v>
      </c>
    </row>
    <row r="203" spans="1:29" ht="18.75">
      <c r="B203" s="50">
        <v>200</v>
      </c>
      <c r="C203" s="51">
        <f t="shared" ca="1" si="30"/>
        <v>0.45297391139868992</v>
      </c>
      <c r="D203" s="51">
        <f t="shared" ca="1" si="31"/>
        <v>9.3416347595816589</v>
      </c>
      <c r="E203" s="51">
        <f t="shared" ca="1" si="32"/>
        <v>0.40996317813686045</v>
      </c>
      <c r="F203" s="51">
        <f t="shared" ca="1" si="33"/>
        <v>26.739484493916045</v>
      </c>
      <c r="G203" s="51">
        <f t="shared" ca="1" si="34"/>
        <v>0.13050687706803288</v>
      </c>
      <c r="H203" s="51">
        <f t="shared" ca="1" si="35"/>
        <v>6.5762653638491679</v>
      </c>
      <c r="I203" s="51">
        <f t="shared" ca="1" si="29"/>
        <v>42.657384617346871</v>
      </c>
      <c r="J203" s="51">
        <v>44.984058226846358</v>
      </c>
      <c r="AB203" s="1">
        <v>200</v>
      </c>
      <c r="AC203" s="62">
        <f t="shared" ca="1" si="36"/>
        <v>9.3416347595816589</v>
      </c>
    </row>
    <row r="205" spans="1:29">
      <c r="F205" s="1" t="s">
        <v>146</v>
      </c>
    </row>
    <row r="206" spans="1:29" ht="18.75">
      <c r="B206" s="1" t="s">
        <v>153</v>
      </c>
      <c r="C206" s="57" t="s">
        <v>154</v>
      </c>
      <c r="D206" s="51">
        <f>MAX(B207:B406)</f>
        <v>63.300930648565632</v>
      </c>
      <c r="F206" s="51">
        <f>D207</f>
        <v>32.200073538931903</v>
      </c>
      <c r="H206" s="51">
        <f t="array" ref="H206:H221">FREQUENCY(B207:B406,F206:F220)</f>
        <v>1</v>
      </c>
    </row>
    <row r="207" spans="1:29" ht="18.75">
      <c r="A207" s="1">
        <v>1</v>
      </c>
      <c r="B207" s="51">
        <f t="shared" ref="B207:B238" si="37">J4</f>
        <v>47.79940596314659</v>
      </c>
      <c r="C207" s="57" t="s">
        <v>155</v>
      </c>
      <c r="D207" s="51">
        <f>MIN(B207:B406)</f>
        <v>32.200073538931903</v>
      </c>
      <c r="F207" s="51">
        <f>F206+$D$209</f>
        <v>34.42156333247717</v>
      </c>
      <c r="H207" s="51">
        <v>1</v>
      </c>
    </row>
    <row r="208" spans="1:29" ht="18.75">
      <c r="A208" s="1">
        <v>2</v>
      </c>
      <c r="B208" s="51">
        <f t="shared" si="37"/>
        <v>50.341202654715417</v>
      </c>
      <c r="C208" s="57" t="s">
        <v>156</v>
      </c>
      <c r="D208" s="50">
        <f>INT(SQRT(ROWS(B207:B406))+1)</f>
        <v>15</v>
      </c>
      <c r="F208" s="51">
        <f t="shared" ref="F208:F219" si="38">F207+$D$209</f>
        <v>36.643053126022437</v>
      </c>
      <c r="H208" s="51">
        <v>3</v>
      </c>
    </row>
    <row r="209" spans="1:37" ht="18.75">
      <c r="A209" s="1">
        <v>3</v>
      </c>
      <c r="B209" s="51">
        <f t="shared" si="37"/>
        <v>42.963871099173105</v>
      </c>
      <c r="C209" s="57" t="s">
        <v>79</v>
      </c>
      <c r="D209" s="51">
        <f>(D206-D207)/(D208-1)</f>
        <v>2.2214897935452664</v>
      </c>
      <c r="F209" s="51">
        <f t="shared" si="38"/>
        <v>38.864542919567704</v>
      </c>
      <c r="H209" s="51">
        <v>7</v>
      </c>
    </row>
    <row r="210" spans="1:37" ht="18.75">
      <c r="A210" s="1">
        <v>4</v>
      </c>
      <c r="B210" s="51">
        <f t="shared" si="37"/>
        <v>38.830107118689369</v>
      </c>
      <c r="F210" s="51">
        <f t="shared" si="38"/>
        <v>41.086032713112971</v>
      </c>
      <c r="H210" s="51">
        <v>10</v>
      </c>
      <c r="AC210" s="50" t="s">
        <v>3</v>
      </c>
      <c r="AD210" s="50" t="s">
        <v>144</v>
      </c>
      <c r="AE210" s="50" t="s">
        <v>129</v>
      </c>
      <c r="AF210" s="50" t="s">
        <v>145</v>
      </c>
      <c r="AG210" s="50" t="s">
        <v>130</v>
      </c>
      <c r="AH210" s="50" t="s">
        <v>171</v>
      </c>
      <c r="AI210" s="50" t="s">
        <v>131</v>
      </c>
      <c r="AJ210" s="50" t="s">
        <v>140</v>
      </c>
      <c r="AK210" s="50" t="s">
        <v>249</v>
      </c>
    </row>
    <row r="211" spans="1:37" ht="18.75">
      <c r="A211" s="1">
        <v>5</v>
      </c>
      <c r="B211" s="51">
        <f t="shared" si="37"/>
        <v>48.595814139133765</v>
      </c>
      <c r="F211" s="51">
        <f t="shared" si="38"/>
        <v>43.307522506658238</v>
      </c>
      <c r="H211" s="51">
        <v>12</v>
      </c>
      <c r="AC211" s="50">
        <v>1</v>
      </c>
      <c r="AD211" s="50">
        <v>0.25125772158151249</v>
      </c>
      <c r="AE211" s="50">
        <v>6.5176081021411747</v>
      </c>
      <c r="AF211" s="50">
        <v>0.95530860999312628</v>
      </c>
      <c r="AG211" s="50">
        <v>34.374320539903771</v>
      </c>
      <c r="AH211" s="50">
        <v>0.68959008433074509</v>
      </c>
      <c r="AI211" s="50">
        <v>11.484551538126118</v>
      </c>
      <c r="AJ211" s="50">
        <v>52.376480180171065</v>
      </c>
      <c r="AK211" s="50">
        <v>47.79940596314659</v>
      </c>
    </row>
    <row r="212" spans="1:37" ht="18.75">
      <c r="A212" s="1">
        <v>6</v>
      </c>
      <c r="B212" s="51">
        <f t="shared" si="37"/>
        <v>40.637151712942838</v>
      </c>
      <c r="F212" s="51">
        <f t="shared" si="38"/>
        <v>45.529012300203505</v>
      </c>
      <c r="H212" s="51">
        <v>22</v>
      </c>
      <c r="AC212" s="50">
        <v>2</v>
      </c>
      <c r="AD212" s="50">
        <v>0.98571353980261534</v>
      </c>
      <c r="AE212" s="50">
        <v>16.799989557236614</v>
      </c>
      <c r="AF212" s="50">
        <v>8.8004527595072046E-2</v>
      </c>
      <c r="AG212" s="50">
        <v>22.23206338633101</v>
      </c>
      <c r="AH212" s="50">
        <v>0.47552641592009937</v>
      </c>
      <c r="AI212" s="50">
        <v>9.8265356338460386</v>
      </c>
      <c r="AJ212" s="50">
        <v>48.858588577413656</v>
      </c>
      <c r="AK212" s="50">
        <v>50.341202654715417</v>
      </c>
    </row>
    <row r="213" spans="1:37" ht="18.75">
      <c r="A213" s="1">
        <v>7</v>
      </c>
      <c r="B213" s="51">
        <f t="shared" si="37"/>
        <v>43.912727268598978</v>
      </c>
      <c r="F213" s="51">
        <f t="shared" si="38"/>
        <v>47.750502093748771</v>
      </c>
      <c r="H213" s="51">
        <v>37</v>
      </c>
      <c r="AC213" s="50">
        <v>3</v>
      </c>
      <c r="AD213" s="50">
        <v>0.12450237231380923</v>
      </c>
      <c r="AE213" s="50">
        <v>4.7430332123933292</v>
      </c>
      <c r="AF213" s="50">
        <v>0.76511259953757527</v>
      </c>
      <c r="AG213" s="50">
        <v>31.711576393526055</v>
      </c>
      <c r="AH213" s="50">
        <v>0.20051019176075402</v>
      </c>
      <c r="AI213" s="50">
        <v>7.4328319156667666</v>
      </c>
      <c r="AJ213" s="50">
        <v>43.887441521586155</v>
      </c>
      <c r="AK213" s="50">
        <v>42.963871099173105</v>
      </c>
    </row>
    <row r="214" spans="1:37" ht="18.75">
      <c r="A214" s="1">
        <v>8</v>
      </c>
      <c r="B214" s="51">
        <f t="shared" si="37"/>
        <v>45.955071214310948</v>
      </c>
      <c r="F214" s="51">
        <f t="shared" si="38"/>
        <v>49.971991887294038</v>
      </c>
      <c r="H214" s="51">
        <v>22</v>
      </c>
      <c r="AC214" s="50">
        <v>4</v>
      </c>
      <c r="AD214" s="50">
        <v>0.63802750621020499</v>
      </c>
      <c r="AE214" s="50">
        <v>11.932385086942869</v>
      </c>
      <c r="AF214" s="50">
        <v>0.79635854299166642</v>
      </c>
      <c r="AG214" s="50">
        <v>32.149019601883332</v>
      </c>
      <c r="AH214" s="50">
        <v>0.33266345004395015</v>
      </c>
      <c r="AI214" s="50">
        <v>8.7097301253480559</v>
      </c>
      <c r="AJ214" s="50">
        <v>52.791134814174256</v>
      </c>
      <c r="AK214" s="50">
        <v>38.830107118689369</v>
      </c>
    </row>
    <row r="215" spans="1:37" ht="18.75">
      <c r="A215" s="1">
        <v>9</v>
      </c>
      <c r="B215" s="51">
        <f t="shared" si="37"/>
        <v>44.968453829077312</v>
      </c>
      <c r="F215" s="51">
        <f>F214+$D$209</f>
        <v>52.193481680839305</v>
      </c>
      <c r="H215" s="51">
        <v>30</v>
      </c>
      <c r="AC215" s="50">
        <v>5</v>
      </c>
      <c r="AD215" s="50">
        <v>0.2589025274543838</v>
      </c>
      <c r="AE215" s="50">
        <v>6.6246353843613734</v>
      </c>
      <c r="AF215" s="50">
        <v>0.8415985107761208</v>
      </c>
      <c r="AG215" s="50">
        <v>32.782379150865694</v>
      </c>
      <c r="AH215" s="50">
        <v>0.82303048477956298</v>
      </c>
      <c r="AI215" s="50">
        <v>12.835505733993283</v>
      </c>
      <c r="AJ215" s="50">
        <v>52.24252026922035</v>
      </c>
      <c r="AK215" s="50">
        <v>48.595814139133765</v>
      </c>
    </row>
    <row r="216" spans="1:37" ht="18.75">
      <c r="A216" s="1">
        <v>10</v>
      </c>
      <c r="B216" s="51">
        <f t="shared" si="37"/>
        <v>48.062453606847228</v>
      </c>
      <c r="F216" s="51">
        <f t="shared" si="38"/>
        <v>54.414971474384572</v>
      </c>
      <c r="H216" s="51">
        <v>17</v>
      </c>
      <c r="AC216" s="50">
        <v>6</v>
      </c>
      <c r="AD216" s="50">
        <v>0.66110284004096609</v>
      </c>
      <c r="AE216" s="50">
        <v>12.255439760573525</v>
      </c>
      <c r="AF216" s="50">
        <v>0.92546336257121009</v>
      </c>
      <c r="AG216" s="50">
        <v>33.956487075996939</v>
      </c>
      <c r="AH216" s="50">
        <v>0.47475521419286126</v>
      </c>
      <c r="AI216" s="50">
        <v>9.8209978002415745</v>
      </c>
      <c r="AJ216" s="50">
        <v>56.032924636812041</v>
      </c>
      <c r="AK216" s="50">
        <v>40.637151712942838</v>
      </c>
    </row>
    <row r="217" spans="1:37" ht="18.75">
      <c r="A217" s="1">
        <v>11</v>
      </c>
      <c r="B217" s="51">
        <f t="shared" si="37"/>
        <v>42.677004186509016</v>
      </c>
      <c r="F217" s="51">
        <f t="shared" si="38"/>
        <v>56.636461267929839</v>
      </c>
      <c r="H217" s="51">
        <v>20</v>
      </c>
      <c r="AC217" s="50">
        <v>7</v>
      </c>
      <c r="AD217" s="50">
        <v>0.59171650060212078</v>
      </c>
      <c r="AE217" s="50">
        <v>11.284031008429691</v>
      </c>
      <c r="AF217" s="50">
        <v>0.99185411019761149</v>
      </c>
      <c r="AG217" s="50">
        <v>34.885957542766562</v>
      </c>
      <c r="AH217" s="50">
        <v>0.49421755457930661</v>
      </c>
      <c r="AI217" s="50">
        <v>9.959405172051131</v>
      </c>
      <c r="AJ217" s="50">
        <v>56.129393723247389</v>
      </c>
      <c r="AK217" s="50">
        <v>43.912727268598978</v>
      </c>
    </row>
    <row r="218" spans="1:37" ht="18.75">
      <c r="A218" s="1">
        <v>12</v>
      </c>
      <c r="B218" s="51">
        <f t="shared" si="37"/>
        <v>47.986991824832174</v>
      </c>
      <c r="F218" s="51">
        <f>F217+$D$209</f>
        <v>58.857951061475106</v>
      </c>
      <c r="H218" s="51">
        <v>9</v>
      </c>
      <c r="AC218" s="50">
        <v>8</v>
      </c>
      <c r="AD218" s="50">
        <v>0.80819543346474798</v>
      </c>
      <c r="AE218" s="50">
        <v>14.314736068506472</v>
      </c>
      <c r="AF218" s="50">
        <v>0.45360755658751895</v>
      </c>
      <c r="AG218" s="50">
        <v>27.350505792225267</v>
      </c>
      <c r="AH218" s="50">
        <v>7.0630417185928107E-2</v>
      </c>
      <c r="AI218" s="50">
        <v>5.6309277611179205</v>
      </c>
      <c r="AJ218" s="50">
        <v>47.296169621849657</v>
      </c>
      <c r="AK218" s="50">
        <v>45.955071214310948</v>
      </c>
    </row>
    <row r="219" spans="1:37" ht="18.75">
      <c r="A219" s="1">
        <v>13</v>
      </c>
      <c r="B219" s="51">
        <f t="shared" si="37"/>
        <v>52.492596846211548</v>
      </c>
      <c r="F219" s="51">
        <f t="shared" si="38"/>
        <v>61.079440855020373</v>
      </c>
      <c r="H219" s="51">
        <v>5</v>
      </c>
      <c r="J219" s="35" t="s">
        <v>80</v>
      </c>
      <c r="K219" s="35" t="s">
        <v>82</v>
      </c>
      <c r="L219" s="35" t="s">
        <v>83</v>
      </c>
      <c r="AC219" s="50">
        <v>9</v>
      </c>
      <c r="AD219" s="50">
        <v>0.97115482711639445</v>
      </c>
      <c r="AE219" s="50">
        <v>16.596167579629522</v>
      </c>
      <c r="AF219" s="50">
        <v>0.10327535900174112</v>
      </c>
      <c r="AG219" s="50">
        <v>22.445855026024375</v>
      </c>
      <c r="AH219" s="50">
        <v>0.75446962594105549</v>
      </c>
      <c r="AI219" s="50">
        <v>12.094699126681773</v>
      </c>
      <c r="AJ219" s="50">
        <v>51.136721732335673</v>
      </c>
      <c r="AK219" s="50">
        <v>44.968453829077312</v>
      </c>
    </row>
    <row r="220" spans="1:37" ht="18.75">
      <c r="A220" s="1">
        <v>14</v>
      </c>
      <c r="B220" s="51">
        <f t="shared" si="37"/>
        <v>46.215385157639936</v>
      </c>
      <c r="F220" s="51">
        <f>F219+$D$209</f>
        <v>63.30093064856564</v>
      </c>
      <c r="H220" s="51">
        <v>4</v>
      </c>
      <c r="J220" s="58">
        <v>29</v>
      </c>
      <c r="K220" s="37">
        <v>0</v>
      </c>
      <c r="L220" s="38">
        <v>0</v>
      </c>
      <c r="AC220" s="50">
        <v>10</v>
      </c>
      <c r="AD220" s="50">
        <v>0.37452147561314575</v>
      </c>
      <c r="AE220" s="50">
        <v>8.2433006585840403</v>
      </c>
      <c r="AF220" s="50">
        <v>0.78804956918120794</v>
      </c>
      <c r="AG220" s="50">
        <v>32.032693968536911</v>
      </c>
      <c r="AH220" s="50">
        <v>0.43940966115565827</v>
      </c>
      <c r="AI220" s="50">
        <v>9.562175461937489</v>
      </c>
      <c r="AJ220" s="50">
        <v>49.838170089058437</v>
      </c>
      <c r="AK220" s="50">
        <v>48.062453606847228</v>
      </c>
    </row>
    <row r="221" spans="1:37" ht="18.75">
      <c r="A221" s="1">
        <v>15</v>
      </c>
      <c r="B221" s="51">
        <f t="shared" si="37"/>
        <v>55.097110707947735</v>
      </c>
      <c r="H221" s="51">
        <v>0</v>
      </c>
      <c r="J221" s="58">
        <v>31.369884687450579</v>
      </c>
      <c r="K221" s="37">
        <v>1</v>
      </c>
      <c r="L221" s="38">
        <v>5.0000000000000001E-3</v>
      </c>
      <c r="AC221" s="50">
        <v>11</v>
      </c>
      <c r="AD221" s="50">
        <v>0.87451413109012144</v>
      </c>
      <c r="AE221" s="50">
        <v>15.2431978352617</v>
      </c>
      <c r="AF221" s="50">
        <v>0.16255934642361036</v>
      </c>
      <c r="AG221" s="50">
        <v>23.275830849930546</v>
      </c>
      <c r="AH221" s="50">
        <v>0.72901208114426375</v>
      </c>
      <c r="AI221" s="50">
        <v>11.846669421833861</v>
      </c>
      <c r="AJ221" s="50">
        <v>50.365698107026105</v>
      </c>
      <c r="AK221" s="50">
        <v>42.677004186509016</v>
      </c>
    </row>
    <row r="222" spans="1:37" ht="18.75">
      <c r="A222" s="1">
        <v>16</v>
      </c>
      <c r="B222" s="51">
        <f t="shared" si="37"/>
        <v>37.348027746249358</v>
      </c>
      <c r="J222" s="58">
        <v>33.739769374901158</v>
      </c>
      <c r="K222" s="37">
        <v>2</v>
      </c>
      <c r="L222" s="38">
        <v>1.4999999999999999E-2</v>
      </c>
      <c r="AC222" s="50">
        <v>12</v>
      </c>
      <c r="AD222" s="50">
        <v>5.7036642014345329E-2</v>
      </c>
      <c r="AE222" s="50">
        <v>3.7985129882008346</v>
      </c>
      <c r="AF222" s="50">
        <v>0.31686270386842252</v>
      </c>
      <c r="AG222" s="50">
        <v>25.436077854157915</v>
      </c>
      <c r="AH222" s="50">
        <v>0.1494536630309683</v>
      </c>
      <c r="AI222" s="50">
        <v>6.8270692412125094</v>
      </c>
      <c r="AJ222" s="50">
        <v>36.061660083571255</v>
      </c>
      <c r="AK222" s="50">
        <v>47.986991824832174</v>
      </c>
    </row>
    <row r="223" spans="1:37" ht="18.75">
      <c r="A223" s="1">
        <v>17</v>
      </c>
      <c r="B223" s="51">
        <f t="shared" si="37"/>
        <v>50.287731486366148</v>
      </c>
      <c r="J223" s="58">
        <v>36.109654062351737</v>
      </c>
      <c r="K223" s="37">
        <v>3</v>
      </c>
      <c r="L223" s="38">
        <v>0.03</v>
      </c>
      <c r="AC223" s="50">
        <v>13</v>
      </c>
      <c r="AD223" s="50">
        <v>0.83444183399406568</v>
      </c>
      <c r="AE223" s="50">
        <v>14.682185675916919</v>
      </c>
      <c r="AF223" s="50">
        <v>0.45773700613164203</v>
      </c>
      <c r="AG223" s="50">
        <v>27.408318085842989</v>
      </c>
      <c r="AH223" s="50">
        <v>0.73267218096509201</v>
      </c>
      <c r="AI223" s="50">
        <v>11.881589478615361</v>
      </c>
      <c r="AJ223" s="50">
        <v>53.972093240375266</v>
      </c>
      <c r="AK223" s="50">
        <v>52.492596846211548</v>
      </c>
    </row>
    <row r="224" spans="1:37" ht="18.75">
      <c r="A224" s="1">
        <v>18</v>
      </c>
      <c r="B224" s="51">
        <f t="shared" si="37"/>
        <v>47.471719544865337</v>
      </c>
      <c r="J224" s="58">
        <v>38.479538749802316</v>
      </c>
      <c r="K224" s="37">
        <v>9</v>
      </c>
      <c r="L224" s="38">
        <v>7.4999999999999997E-2</v>
      </c>
      <c r="AC224" s="50">
        <v>14</v>
      </c>
      <c r="AD224" s="50">
        <v>0.84194010272082642</v>
      </c>
      <c r="AE224" s="50">
        <v>14.787161438091569</v>
      </c>
      <c r="AF224" s="50">
        <v>0.86023707964257579</v>
      </c>
      <c r="AG224" s="50">
        <v>33.043319114996059</v>
      </c>
      <c r="AH224" s="50">
        <v>0.76207639795333904</v>
      </c>
      <c r="AI224" s="50">
        <v>12.171282468338743</v>
      </c>
      <c r="AJ224" s="50">
        <v>60.00176302142637</v>
      </c>
      <c r="AK224" s="50">
        <v>46.215385157639936</v>
      </c>
    </row>
    <row r="225" spans="1:37" ht="18.75">
      <c r="A225" s="1">
        <v>19</v>
      </c>
      <c r="B225" s="51">
        <f t="shared" si="37"/>
        <v>49.148839558982729</v>
      </c>
      <c r="J225" s="58">
        <v>40.849423437252895</v>
      </c>
      <c r="K225" s="37">
        <v>13</v>
      </c>
      <c r="L225" s="38">
        <v>0.14000000000000001</v>
      </c>
      <c r="AC225" s="50">
        <v>15</v>
      </c>
      <c r="AD225" s="50">
        <v>0.87730765903970109</v>
      </c>
      <c r="AE225" s="50">
        <v>15.282307226555815</v>
      </c>
      <c r="AF225" s="50">
        <v>0.34308524200933443</v>
      </c>
      <c r="AG225" s="50">
        <v>25.803193388130683</v>
      </c>
      <c r="AH225" s="50">
        <v>1.1699733123951783E-2</v>
      </c>
      <c r="AI225" s="50">
        <v>4.0707818854217113</v>
      </c>
      <c r="AJ225" s="50">
        <v>45.156282500108205</v>
      </c>
      <c r="AK225" s="50">
        <v>55.097110707947735</v>
      </c>
    </row>
    <row r="226" spans="1:37" ht="18.75">
      <c r="A226" s="1">
        <v>20</v>
      </c>
      <c r="B226" s="51">
        <f t="shared" si="37"/>
        <v>51.240994505473012</v>
      </c>
      <c r="J226" s="58">
        <v>43.219308124703474</v>
      </c>
      <c r="K226" s="37">
        <v>16</v>
      </c>
      <c r="L226" s="38">
        <v>0.22</v>
      </c>
      <c r="AC226" s="50">
        <v>16</v>
      </c>
      <c r="AD226" s="50">
        <v>0.28176835237721265</v>
      </c>
      <c r="AE226" s="50">
        <v>6.9447569332809769</v>
      </c>
      <c r="AF226" s="50">
        <v>0.17909537032607392</v>
      </c>
      <c r="AG226" s="50">
        <v>23.507335184565036</v>
      </c>
      <c r="AH226" s="50">
        <v>0.62820953941727353</v>
      </c>
      <c r="AI226" s="50">
        <v>10.963820319348736</v>
      </c>
      <c r="AJ226" s="50">
        <v>41.415912437194748</v>
      </c>
      <c r="AK226" s="50">
        <v>37.348027746249358</v>
      </c>
    </row>
    <row r="227" spans="1:37" ht="18.75">
      <c r="A227" s="1">
        <v>21</v>
      </c>
      <c r="B227" s="51">
        <f t="shared" si="37"/>
        <v>43.148146178959244</v>
      </c>
      <c r="J227" s="58">
        <v>45.589192812154053</v>
      </c>
      <c r="K227" s="37">
        <v>23</v>
      </c>
      <c r="L227" s="38">
        <v>0.33500000000000002</v>
      </c>
      <c r="AC227" s="50">
        <v>17</v>
      </c>
      <c r="AD227" s="50">
        <v>0.42077420613894057</v>
      </c>
      <c r="AE227" s="50">
        <v>8.8908388859451684</v>
      </c>
      <c r="AF227" s="50">
        <v>0.31631221850475755</v>
      </c>
      <c r="AG227" s="50">
        <v>25.428371059066606</v>
      </c>
      <c r="AH227" s="50">
        <v>0.61928026217132914</v>
      </c>
      <c r="AI227" s="50">
        <v>10.891765041584456</v>
      </c>
      <c r="AJ227" s="50">
        <v>45.210974986596234</v>
      </c>
      <c r="AK227" s="50">
        <v>50.287731486366148</v>
      </c>
    </row>
    <row r="228" spans="1:37" ht="18.75">
      <c r="A228" s="1">
        <v>22</v>
      </c>
      <c r="B228" s="51">
        <f t="shared" si="37"/>
        <v>50.884514964499687</v>
      </c>
      <c r="J228" s="58">
        <v>47.959077499604632</v>
      </c>
      <c r="K228" s="37">
        <v>29</v>
      </c>
      <c r="L228" s="38">
        <v>0.48</v>
      </c>
      <c r="AC228" s="50">
        <v>18</v>
      </c>
      <c r="AD228" s="50">
        <v>0.9893491350684458</v>
      </c>
      <c r="AE228" s="50">
        <v>16.850887890958241</v>
      </c>
      <c r="AF228" s="50">
        <v>0.43386535619855771</v>
      </c>
      <c r="AG228" s="50">
        <v>27.074114986779808</v>
      </c>
      <c r="AH228" s="50">
        <v>0.19578195364050299</v>
      </c>
      <c r="AI228" s="50">
        <v>7.3802547251009605</v>
      </c>
      <c r="AJ228" s="50">
        <v>51.305257602839013</v>
      </c>
      <c r="AK228" s="50">
        <v>47.471719544865337</v>
      </c>
    </row>
    <row r="229" spans="1:37" ht="18.75">
      <c r="A229" s="1">
        <v>23</v>
      </c>
      <c r="B229" s="51">
        <f t="shared" si="37"/>
        <v>37.118868379739418</v>
      </c>
      <c r="J229" s="58">
        <v>50.328962187055211</v>
      </c>
      <c r="K229" s="37">
        <v>32</v>
      </c>
      <c r="L229" s="38">
        <v>0.64</v>
      </c>
      <c r="AC229" s="50">
        <v>19</v>
      </c>
      <c r="AD229" s="50">
        <v>8.1078608859083245E-2</v>
      </c>
      <c r="AE229" s="50">
        <v>4.1351005240271652</v>
      </c>
      <c r="AF229" s="50">
        <v>0.11201774784067364</v>
      </c>
      <c r="AG229" s="50">
        <v>22.568248469769429</v>
      </c>
      <c r="AH229" s="50">
        <v>0.61553980549628551</v>
      </c>
      <c r="AI229" s="50">
        <v>10.861832597479602</v>
      </c>
      <c r="AJ229" s="50">
        <v>37.5651815912762</v>
      </c>
      <c r="AK229" s="50">
        <v>49.148839558982729</v>
      </c>
    </row>
    <row r="230" spans="1:37" ht="18.75">
      <c r="A230" s="1">
        <v>24</v>
      </c>
      <c r="B230" s="51">
        <f t="shared" si="37"/>
        <v>61.243267712420618</v>
      </c>
      <c r="J230" s="58">
        <v>52.69884687450579</v>
      </c>
      <c r="K230" s="37">
        <v>24</v>
      </c>
      <c r="L230" s="38">
        <v>0.76</v>
      </c>
      <c r="AC230" s="50">
        <v>20</v>
      </c>
      <c r="AD230" s="50">
        <v>0.78514964901115614</v>
      </c>
      <c r="AE230" s="50">
        <v>13.992095086156185</v>
      </c>
      <c r="AF230" s="50">
        <v>0.5481499402982134</v>
      </c>
      <c r="AG230" s="50">
        <v>28.67409916417499</v>
      </c>
      <c r="AH230" s="50">
        <v>0.64951744490537033</v>
      </c>
      <c r="AI230" s="50">
        <v>11.139343859321407</v>
      </c>
      <c r="AJ230" s="50">
        <v>53.805538109652581</v>
      </c>
      <c r="AK230" s="50">
        <v>51.240994505473012</v>
      </c>
    </row>
    <row r="231" spans="1:37" ht="18.75">
      <c r="A231" s="1">
        <v>25</v>
      </c>
      <c r="B231" s="51">
        <f t="shared" si="37"/>
        <v>47.553080801808029</v>
      </c>
      <c r="J231" s="58">
        <v>55.068731561956369</v>
      </c>
      <c r="K231" s="37">
        <v>22</v>
      </c>
      <c r="L231" s="38">
        <v>0.87</v>
      </c>
      <c r="AC231" s="50">
        <v>21</v>
      </c>
      <c r="AD231" s="50">
        <v>0.78259705838378035</v>
      </c>
      <c r="AE231" s="50">
        <v>13.956358817372925</v>
      </c>
      <c r="AF231" s="50">
        <v>0.96275284466139888</v>
      </c>
      <c r="AG231" s="50">
        <v>34.478539825259581</v>
      </c>
      <c r="AH231" s="50">
        <v>0.16809085642080479</v>
      </c>
      <c r="AI231" s="50">
        <v>7.0586825361487522</v>
      </c>
      <c r="AJ231" s="50">
        <v>55.493581178781255</v>
      </c>
      <c r="AK231" s="50">
        <v>43.148146178959244</v>
      </c>
    </row>
    <row r="232" spans="1:37" ht="18.75">
      <c r="A232" s="1">
        <v>26</v>
      </c>
      <c r="B232" s="51">
        <f t="shared" si="37"/>
        <v>45.16669887927786</v>
      </c>
      <c r="J232" s="58">
        <v>57.438616249406948</v>
      </c>
      <c r="K232" s="37">
        <v>11</v>
      </c>
      <c r="L232" s="38">
        <v>0.92500000000000004</v>
      </c>
      <c r="AC232" s="50">
        <v>22</v>
      </c>
      <c r="AD232" s="50">
        <v>0.34851472053338128</v>
      </c>
      <c r="AE232" s="50">
        <v>7.8792060874673382</v>
      </c>
      <c r="AF232" s="50">
        <v>0.7006328947532442</v>
      </c>
      <c r="AG232" s="50">
        <v>30.808860526545416</v>
      </c>
      <c r="AH232" s="50">
        <v>0.33086734932786599</v>
      </c>
      <c r="AI232" s="50">
        <v>8.6942954115615443</v>
      </c>
      <c r="AJ232" s="50">
        <v>47.382362025574295</v>
      </c>
      <c r="AK232" s="50">
        <v>50.884514964499687</v>
      </c>
    </row>
    <row r="233" spans="1:37" ht="18.75">
      <c r="A233" s="1">
        <v>27</v>
      </c>
      <c r="B233" s="51">
        <f t="shared" si="37"/>
        <v>48.738806236110015</v>
      </c>
      <c r="J233" s="58">
        <v>59.808500936857527</v>
      </c>
      <c r="K233" s="37">
        <v>8</v>
      </c>
      <c r="L233" s="38">
        <v>0.96499999999999997</v>
      </c>
      <c r="AC233" s="50">
        <v>23</v>
      </c>
      <c r="AD233" s="50">
        <v>0.33899106615220342</v>
      </c>
      <c r="AE233" s="50">
        <v>7.7458749261308482</v>
      </c>
      <c r="AF233" s="50">
        <v>0.78791867146595118</v>
      </c>
      <c r="AG233" s="50">
        <v>32.030861400523314</v>
      </c>
      <c r="AH233" s="50">
        <v>0.3539097862118088</v>
      </c>
      <c r="AI233" s="50">
        <v>8.8892409569279174</v>
      </c>
      <c r="AJ233" s="50">
        <v>48.66597728358208</v>
      </c>
      <c r="AK233" s="50">
        <v>37.118868379739418</v>
      </c>
    </row>
    <row r="234" spans="1:37" ht="18.75">
      <c r="A234" s="1">
        <v>28</v>
      </c>
      <c r="B234" s="51">
        <f t="shared" si="37"/>
        <v>44.733715594826663</v>
      </c>
      <c r="J234" s="58">
        <v>62.178385624308106</v>
      </c>
      <c r="K234" s="37">
        <v>6</v>
      </c>
      <c r="L234" s="38">
        <v>0.995</v>
      </c>
      <c r="AC234" s="50">
        <v>24</v>
      </c>
      <c r="AD234" s="50">
        <v>0.41671969910502127</v>
      </c>
      <c r="AE234" s="50">
        <v>8.8340757874702973</v>
      </c>
      <c r="AF234" s="50">
        <v>0.47140524486209523</v>
      </c>
      <c r="AG234" s="50">
        <v>27.599673428069334</v>
      </c>
      <c r="AH234" s="50">
        <v>0.41530644261474603</v>
      </c>
      <c r="AI234" s="50">
        <v>9.3796576221804493</v>
      </c>
      <c r="AJ234" s="50">
        <v>45.81340683772008</v>
      </c>
      <c r="AK234" s="50">
        <v>61.243267712420618</v>
      </c>
    </row>
    <row r="235" spans="1:37" ht="18.75">
      <c r="A235" s="1">
        <v>29</v>
      </c>
      <c r="B235" s="51">
        <f t="shared" si="37"/>
        <v>43.76044104436285</v>
      </c>
      <c r="J235" s="37" t="s">
        <v>81</v>
      </c>
      <c r="K235" s="37">
        <v>1</v>
      </c>
      <c r="L235" s="38">
        <v>1</v>
      </c>
      <c r="AC235" s="50">
        <v>25</v>
      </c>
      <c r="AD235" s="50">
        <v>0.42616309762283111</v>
      </c>
      <c r="AE235" s="50">
        <v>8.9662833667196367</v>
      </c>
      <c r="AF235" s="50">
        <v>0.79237936558615019</v>
      </c>
      <c r="AG235" s="50">
        <v>32.093311118206103</v>
      </c>
      <c r="AH235" s="50">
        <v>0.7298951248714296</v>
      </c>
      <c r="AI235" s="50">
        <v>11.855072618335619</v>
      </c>
      <c r="AJ235" s="50">
        <v>52.914667103261358</v>
      </c>
      <c r="AK235" s="50">
        <v>47.553080801808029</v>
      </c>
    </row>
    <row r="236" spans="1:37" ht="18.75">
      <c r="A236" s="1">
        <v>30</v>
      </c>
      <c r="B236" s="51">
        <f t="shared" si="37"/>
        <v>39.850623843896372</v>
      </c>
      <c r="AC236" s="50">
        <v>26</v>
      </c>
      <c r="AD236" s="50">
        <v>0.20024706309385065</v>
      </c>
      <c r="AE236" s="50">
        <v>5.8034588833139091</v>
      </c>
      <c r="AF236" s="50">
        <v>0.47359670417729227</v>
      </c>
      <c r="AG236" s="50">
        <v>27.630353858482088</v>
      </c>
      <c r="AH236" s="50">
        <v>0.90163055671352077</v>
      </c>
      <c r="AI236" s="50">
        <v>13.895131976705779</v>
      </c>
      <c r="AJ236" s="50">
        <v>47.328944718501774</v>
      </c>
      <c r="AK236" s="50">
        <v>45.16669887927786</v>
      </c>
    </row>
    <row r="237" spans="1:37" ht="18.75">
      <c r="A237" s="1">
        <v>31</v>
      </c>
      <c r="B237" s="51">
        <f t="shared" si="37"/>
        <v>39.510002554817532</v>
      </c>
      <c r="J237" s="35" t="s">
        <v>84</v>
      </c>
      <c r="K237" s="35"/>
      <c r="AC237" s="50">
        <v>27</v>
      </c>
      <c r="AD237" s="50">
        <v>0.55929459094764533</v>
      </c>
      <c r="AE237" s="50">
        <v>10.830124273267035</v>
      </c>
      <c r="AF237" s="50">
        <v>0.69884143002761456</v>
      </c>
      <c r="AG237" s="50">
        <v>30.783780020386605</v>
      </c>
      <c r="AH237" s="50">
        <v>0.71461348335411878</v>
      </c>
      <c r="AI237" s="50">
        <v>11.711533432903602</v>
      </c>
      <c r="AJ237" s="50">
        <v>53.32543772655724</v>
      </c>
      <c r="AK237" s="50">
        <v>48.738806236110015</v>
      </c>
    </row>
    <row r="238" spans="1:37" ht="18.75">
      <c r="A238" s="1">
        <v>32</v>
      </c>
      <c r="B238" s="51">
        <f t="shared" si="37"/>
        <v>50.140881082628106</v>
      </c>
      <c r="J238" s="37"/>
      <c r="K238" s="37"/>
      <c r="AC238" s="50">
        <v>28</v>
      </c>
      <c r="AD238" s="50">
        <v>0.89202171921679374</v>
      </c>
      <c r="AE238" s="50">
        <v>15.488304069035113</v>
      </c>
      <c r="AF238" s="50">
        <v>0.31297064181873657</v>
      </c>
      <c r="AG238" s="50">
        <v>25.381588985462312</v>
      </c>
      <c r="AH238" s="50">
        <v>5.6991951769770344E-2</v>
      </c>
      <c r="AI238" s="50">
        <v>5.3633051587633567</v>
      </c>
      <c r="AJ238" s="50">
        <v>46.233198213260778</v>
      </c>
      <c r="AK238" s="50">
        <v>44.733715594826663</v>
      </c>
    </row>
    <row r="239" spans="1:37" ht="18.75">
      <c r="A239" s="1">
        <v>33</v>
      </c>
      <c r="B239" s="51">
        <f t="shared" ref="B239:B270" si="39">J36</f>
        <v>45.198602275907653</v>
      </c>
      <c r="J239" s="37" t="s">
        <v>85</v>
      </c>
      <c r="K239" s="60">
        <v>47.509703800364768</v>
      </c>
      <c r="AC239" s="50">
        <v>29</v>
      </c>
      <c r="AD239" s="50">
        <v>0.70682254891073104</v>
      </c>
      <c r="AE239" s="50">
        <v>12.895515684750235</v>
      </c>
      <c r="AF239" s="50">
        <v>0.59827748225529309</v>
      </c>
      <c r="AG239" s="50">
        <v>29.375884751574102</v>
      </c>
      <c r="AH239" s="50">
        <v>0.4292311666144919</v>
      </c>
      <c r="AI239" s="50">
        <v>9.4857269699101749</v>
      </c>
      <c r="AJ239" s="50">
        <v>51.75712740623451</v>
      </c>
      <c r="AK239" s="50">
        <v>43.76044104436285</v>
      </c>
    </row>
    <row r="240" spans="1:37" ht="30">
      <c r="A240" s="1">
        <v>34</v>
      </c>
      <c r="B240" s="51">
        <f t="shared" si="39"/>
        <v>55.050717599028303</v>
      </c>
      <c r="J240" s="37" t="s">
        <v>86</v>
      </c>
      <c r="K240" s="37">
        <v>0.44123395530388781</v>
      </c>
      <c r="AC240" s="50">
        <v>30</v>
      </c>
      <c r="AD240" s="50">
        <v>8.7516404345233556E-2</v>
      </c>
      <c r="AE240" s="50">
        <v>4.2252296608332696</v>
      </c>
      <c r="AF240" s="50">
        <v>0.4695175399633722</v>
      </c>
      <c r="AG240" s="50">
        <v>27.573245559487212</v>
      </c>
      <c r="AH240" s="50">
        <v>0.41035581550468914</v>
      </c>
      <c r="AI240" s="50">
        <v>9.3415195276415837</v>
      </c>
      <c r="AJ240" s="50">
        <v>41.139994747962064</v>
      </c>
      <c r="AK240" s="50">
        <v>39.850623843896372</v>
      </c>
    </row>
    <row r="241" spans="1:37" ht="18.75">
      <c r="A241" s="1">
        <v>35</v>
      </c>
      <c r="B241" s="51">
        <f t="shared" si="39"/>
        <v>51.438509973453662</v>
      </c>
      <c r="J241" s="37" t="s">
        <v>87</v>
      </c>
      <c r="K241" s="37">
        <v>47.176292263990497</v>
      </c>
      <c r="AC241" s="50">
        <v>31</v>
      </c>
      <c r="AD241" s="50">
        <v>0.89556064202961516</v>
      </c>
      <c r="AE241" s="50">
        <v>15.537848988414613</v>
      </c>
      <c r="AF241" s="50">
        <v>0.30341007000267739</v>
      </c>
      <c r="AG241" s="50">
        <v>25.247740980037484</v>
      </c>
      <c r="AH241" s="50">
        <v>0.94153439628078039</v>
      </c>
      <c r="AI241" s="50">
        <v>14.606335619915875</v>
      </c>
      <c r="AJ241" s="50">
        <v>55.391925588367975</v>
      </c>
      <c r="AK241" s="50">
        <v>39.510002554817532</v>
      </c>
    </row>
    <row r="242" spans="1:37" ht="18.75">
      <c r="A242" s="1">
        <v>36</v>
      </c>
      <c r="B242" s="51">
        <f t="shared" si="39"/>
        <v>51.926942676506521</v>
      </c>
      <c r="J242" s="37" t="s">
        <v>88</v>
      </c>
      <c r="K242" s="37" t="e">
        <v>#N/A</v>
      </c>
      <c r="AC242" s="50">
        <v>32</v>
      </c>
      <c r="AD242" s="50">
        <v>0.34680879940604481</v>
      </c>
      <c r="AE242" s="50">
        <v>7.8553231916846276</v>
      </c>
      <c r="AF242" s="50">
        <v>0.60134252325488891</v>
      </c>
      <c r="AG242" s="50">
        <v>29.418795325568446</v>
      </c>
      <c r="AH242" s="50">
        <v>0.71036933486536757</v>
      </c>
      <c r="AI242" s="50">
        <v>11.672354630496322</v>
      </c>
      <c r="AJ242" s="50">
        <v>48.946473147749394</v>
      </c>
      <c r="AK242" s="50">
        <v>50.140881082628106</v>
      </c>
    </row>
    <row r="243" spans="1:37" ht="30">
      <c r="A243" s="1">
        <v>37</v>
      </c>
      <c r="B243" s="51">
        <f t="shared" si="39"/>
        <v>45.897432093334757</v>
      </c>
      <c r="J243" s="37" t="s">
        <v>89</v>
      </c>
      <c r="K243" s="37">
        <v>6.2399904377028221</v>
      </c>
      <c r="AC243" s="50">
        <v>33</v>
      </c>
      <c r="AD243" s="50">
        <v>0.16203071376253397</v>
      </c>
      <c r="AE243" s="50">
        <v>5.2684299926754754</v>
      </c>
      <c r="AF243" s="50">
        <v>0.29177212633547389</v>
      </c>
      <c r="AG243" s="50">
        <v>25.084809768696637</v>
      </c>
      <c r="AH243" s="50">
        <v>0.62422918413527828</v>
      </c>
      <c r="AI243" s="50">
        <v>10.931594941441142</v>
      </c>
      <c r="AJ243" s="50">
        <v>41.284834702813257</v>
      </c>
      <c r="AK243" s="50">
        <v>45.198602275907653</v>
      </c>
    </row>
    <row r="244" spans="1:37" ht="30">
      <c r="A244" s="1">
        <v>38</v>
      </c>
      <c r="B244" s="51">
        <f t="shared" si="39"/>
        <v>58.204221126034156</v>
      </c>
      <c r="J244" s="37" t="s">
        <v>90</v>
      </c>
      <c r="K244" s="60">
        <v>38.937480662622661</v>
      </c>
      <c r="AC244" s="50">
        <v>34</v>
      </c>
      <c r="AD244" s="50">
        <v>0.66783710511871952</v>
      </c>
      <c r="AE244" s="50">
        <v>12.349719471662073</v>
      </c>
      <c r="AF244" s="50">
        <v>0.36909259908673808</v>
      </c>
      <c r="AG244" s="50">
        <v>26.167296387214336</v>
      </c>
      <c r="AH244" s="50">
        <v>0.7192545353308889</v>
      </c>
      <c r="AI244" s="50">
        <v>11.754711110189174</v>
      </c>
      <c r="AJ244" s="50">
        <v>50.271726969065583</v>
      </c>
      <c r="AK244" s="50">
        <v>55.050717599028303</v>
      </c>
    </row>
    <row r="245" spans="1:37" ht="18.75">
      <c r="A245" s="1">
        <v>39</v>
      </c>
      <c r="B245" s="51">
        <f t="shared" si="39"/>
        <v>53.347132521477164</v>
      </c>
      <c r="J245" s="37" t="s">
        <v>91</v>
      </c>
      <c r="K245" s="37">
        <v>-0.33511320380619347</v>
      </c>
      <c r="AC245" s="50">
        <v>35</v>
      </c>
      <c r="AD245" s="50">
        <v>0.63121293975215964</v>
      </c>
      <c r="AE245" s="50">
        <v>11.836981156530236</v>
      </c>
      <c r="AF245" s="50">
        <v>0.44858550654708274</v>
      </c>
      <c r="AG245" s="50">
        <v>27.280197091659158</v>
      </c>
      <c r="AH245" s="50">
        <v>0.77287010067052153</v>
      </c>
      <c r="AI245" s="50">
        <v>12.282084132343087</v>
      </c>
      <c r="AJ245" s="50">
        <v>51.399262380532477</v>
      </c>
      <c r="AK245" s="50">
        <v>51.438509973453662</v>
      </c>
    </row>
    <row r="246" spans="1:37" ht="30">
      <c r="A246" s="1">
        <v>40</v>
      </c>
      <c r="B246" s="51">
        <f t="shared" si="39"/>
        <v>54.265556551490469</v>
      </c>
      <c r="J246" s="37" t="s">
        <v>92</v>
      </c>
      <c r="K246" s="37">
        <v>7.7065111798236746E-2</v>
      </c>
      <c r="AC246" s="50">
        <v>36</v>
      </c>
      <c r="AD246" s="50">
        <v>2.8472965861327415E-2</v>
      </c>
      <c r="AE246" s="50">
        <v>3.3986215220585838</v>
      </c>
      <c r="AF246" s="50">
        <v>0.93219075278226449</v>
      </c>
      <c r="AG246" s="50">
        <v>34.050670538951699</v>
      </c>
      <c r="AH246" s="50">
        <v>0.58060213888998957</v>
      </c>
      <c r="AI246" s="50">
        <v>10.588994588305122</v>
      </c>
      <c r="AJ246" s="50">
        <v>48.038286649315403</v>
      </c>
      <c r="AK246" s="50">
        <v>51.926942676506521</v>
      </c>
    </row>
    <row r="247" spans="1:37" ht="18.75">
      <c r="A247" s="1">
        <v>41</v>
      </c>
      <c r="B247" s="51">
        <f t="shared" si="39"/>
        <v>52.665369751641435</v>
      </c>
      <c r="J247" s="37" t="s">
        <v>93</v>
      </c>
      <c r="K247" s="37">
        <v>30.262277826705709</v>
      </c>
      <c r="AC247" s="50">
        <v>37</v>
      </c>
      <c r="AD247" s="50">
        <v>0.36949757979583597</v>
      </c>
      <c r="AE247" s="50">
        <v>8.1729661171417032</v>
      </c>
      <c r="AF247" s="50">
        <v>0.47915873442669099</v>
      </c>
      <c r="AG247" s="50">
        <v>27.708222281973676</v>
      </c>
      <c r="AH247" s="50">
        <v>0.42603002369077736</v>
      </c>
      <c r="AI247" s="50">
        <v>9.4614969102906947</v>
      </c>
      <c r="AJ247" s="50">
        <v>45.342685309406079</v>
      </c>
      <c r="AK247" s="50">
        <v>45.897432093334757</v>
      </c>
    </row>
    <row r="248" spans="1:37" ht="18.75">
      <c r="A248" s="1">
        <v>42</v>
      </c>
      <c r="B248" s="51">
        <f t="shared" si="39"/>
        <v>50.325024942398471</v>
      </c>
      <c r="J248" s="37" t="s">
        <v>94</v>
      </c>
      <c r="K248" s="37">
        <v>31.954030728520149</v>
      </c>
      <c r="AC248" s="50">
        <v>38</v>
      </c>
      <c r="AD248" s="50">
        <v>0.15184526279122734</v>
      </c>
      <c r="AE248" s="50">
        <v>5.125833679077183</v>
      </c>
      <c r="AF248" s="50">
        <v>0.15335953081316323</v>
      </c>
      <c r="AG248" s="50">
        <v>23.147033431384287</v>
      </c>
      <c r="AH248" s="50">
        <v>0.72550572983929706</v>
      </c>
      <c r="AI248" s="50">
        <v>11.813436737515978</v>
      </c>
      <c r="AJ248" s="50">
        <v>40.086303847977447</v>
      </c>
      <c r="AK248" s="50">
        <v>58.204221126034156</v>
      </c>
    </row>
    <row r="249" spans="1:37" ht="18.75">
      <c r="A249" s="1">
        <v>43</v>
      </c>
      <c r="B249" s="51">
        <f t="shared" si="39"/>
        <v>40.11937050599051</v>
      </c>
      <c r="J249" s="37" t="s">
        <v>95</v>
      </c>
      <c r="K249" s="37">
        <v>62.216308555225858</v>
      </c>
      <c r="AC249" s="50">
        <v>39</v>
      </c>
      <c r="AD249" s="50">
        <v>0.6502843148836065</v>
      </c>
      <c r="AE249" s="50">
        <v>12.103980408370491</v>
      </c>
      <c r="AF249" s="50">
        <v>0.37478905163487086</v>
      </c>
      <c r="AG249" s="50">
        <v>26.247046722888193</v>
      </c>
      <c r="AH249" s="50">
        <v>0.54307211616471607</v>
      </c>
      <c r="AI249" s="50">
        <v>10.308293744054673</v>
      </c>
      <c r="AJ249" s="50">
        <v>48.659320875313355</v>
      </c>
      <c r="AK249" s="50">
        <v>53.347132521477164</v>
      </c>
    </row>
    <row r="250" spans="1:37" ht="18.75">
      <c r="A250" s="1">
        <v>44</v>
      </c>
      <c r="B250" s="51">
        <f t="shared" si="39"/>
        <v>38.496012897200799</v>
      </c>
      <c r="J250" s="37" t="s">
        <v>96</v>
      </c>
      <c r="K250" s="37">
        <v>9501.9407600729537</v>
      </c>
      <c r="AC250" s="50">
        <v>40</v>
      </c>
      <c r="AD250" s="50">
        <v>9.3056800045326793E-2</v>
      </c>
      <c r="AE250" s="50">
        <v>4.3027952006345753</v>
      </c>
      <c r="AF250" s="50">
        <v>9.6353209217820868E-2</v>
      </c>
      <c r="AG250" s="50">
        <v>22.348944929049495</v>
      </c>
      <c r="AH250" s="50">
        <v>0.34038906437258165</v>
      </c>
      <c r="AI250" s="50">
        <v>8.7756496005655507</v>
      </c>
      <c r="AJ250" s="50">
        <v>35.427389730249622</v>
      </c>
      <c r="AK250" s="50">
        <v>54.265556551490469</v>
      </c>
    </row>
    <row r="251" spans="1:37" ht="18.75">
      <c r="A251" s="1">
        <v>45</v>
      </c>
      <c r="B251" s="51">
        <f t="shared" si="39"/>
        <v>62.90624967718886</v>
      </c>
      <c r="J251" s="37" t="s">
        <v>97</v>
      </c>
      <c r="K251" s="37">
        <v>200</v>
      </c>
      <c r="AC251" s="50">
        <v>41</v>
      </c>
      <c r="AD251" s="50">
        <v>6.6895799032418157E-4</v>
      </c>
      <c r="AE251" s="50">
        <v>3.0093654118645388</v>
      </c>
      <c r="AF251" s="50">
        <v>0.58978159129062213</v>
      </c>
      <c r="AG251" s="50">
        <v>29.25694227806871</v>
      </c>
      <c r="AH251" s="50">
        <v>0.27885192171470907</v>
      </c>
      <c r="AI251" s="50">
        <v>8.2275700213427552</v>
      </c>
      <c r="AJ251" s="50">
        <v>40.493877711276006</v>
      </c>
      <c r="AK251" s="50">
        <v>52.665369751641435</v>
      </c>
    </row>
    <row r="252" spans="1:37" ht="18.75">
      <c r="A252" s="1">
        <v>46</v>
      </c>
      <c r="B252" s="51">
        <f t="shared" si="39"/>
        <v>43.489876842951368</v>
      </c>
      <c r="AC252" s="50">
        <v>42</v>
      </c>
      <c r="AD252" s="50">
        <v>0.99127740577664303</v>
      </c>
      <c r="AE252" s="50">
        <v>16.877883680873005</v>
      </c>
      <c r="AF252" s="50">
        <v>0.72062611869117055</v>
      </c>
      <c r="AG252" s="50">
        <v>31.088765661676387</v>
      </c>
      <c r="AH252" s="50">
        <v>0.28104636322689291</v>
      </c>
      <c r="AI252" s="50">
        <v>8.2480990459627854</v>
      </c>
      <c r="AJ252" s="50">
        <v>56.214748388512177</v>
      </c>
      <c r="AK252" s="50">
        <v>50.325024942398471</v>
      </c>
    </row>
    <row r="253" spans="1:37" ht="18.75">
      <c r="A253" s="1">
        <v>47</v>
      </c>
      <c r="B253" s="51">
        <f t="shared" si="39"/>
        <v>50.915204851493364</v>
      </c>
      <c r="AC253" s="50">
        <v>43</v>
      </c>
      <c r="AD253" s="50">
        <v>0.18921618960650377</v>
      </c>
      <c r="AE253" s="50">
        <v>5.6490266544910526</v>
      </c>
      <c r="AF253" s="50">
        <v>0.77618452605557897</v>
      </c>
      <c r="AG253" s="50">
        <v>31.866583364778105</v>
      </c>
      <c r="AH253" s="50">
        <v>0.15662544720813965</v>
      </c>
      <c r="AI253" s="50">
        <v>6.917817482527445</v>
      </c>
      <c r="AJ253" s="50">
        <v>44.433427501796608</v>
      </c>
      <c r="AK253" s="50">
        <v>40.11937050599051</v>
      </c>
    </row>
    <row r="254" spans="1:37" ht="18.75">
      <c r="A254" s="1">
        <v>48</v>
      </c>
      <c r="B254" s="51">
        <f t="shared" si="39"/>
        <v>50.521531048970559</v>
      </c>
      <c r="AC254" s="50">
        <v>44</v>
      </c>
      <c r="AD254" s="50">
        <v>0.5359771253151383</v>
      </c>
      <c r="AE254" s="50">
        <v>10.503679754411937</v>
      </c>
      <c r="AF254" s="50">
        <v>0.62279624361106567</v>
      </c>
      <c r="AG254" s="50">
        <v>29.719147410554918</v>
      </c>
      <c r="AH254" s="50">
        <v>0.14684780250903495</v>
      </c>
      <c r="AI254" s="50">
        <v>6.7935583092771124</v>
      </c>
      <c r="AJ254" s="50">
        <v>47.016385474243968</v>
      </c>
      <c r="AK254" s="50">
        <v>38.496012897200799</v>
      </c>
    </row>
    <row r="255" spans="1:37" ht="18.75">
      <c r="A255" s="1">
        <v>49</v>
      </c>
      <c r="B255" s="51">
        <f t="shared" si="39"/>
        <v>49.824657879445972</v>
      </c>
      <c r="AC255" s="50">
        <v>45</v>
      </c>
      <c r="AD255" s="50">
        <v>0.88309306109346342</v>
      </c>
      <c r="AE255" s="50">
        <v>15.363302855308488</v>
      </c>
      <c r="AF255" s="50">
        <v>3.6886486536581997E-2</v>
      </c>
      <c r="AG255" s="50">
        <v>21.516410811512149</v>
      </c>
      <c r="AH255" s="50">
        <v>0.39990667949186476</v>
      </c>
      <c r="AI255" s="50">
        <v>9.2602599458970349</v>
      </c>
      <c r="AJ255" s="50">
        <v>46.139973612717668</v>
      </c>
      <c r="AK255" s="50">
        <v>62.90624967718886</v>
      </c>
    </row>
    <row r="256" spans="1:37" ht="18.75">
      <c r="A256" s="1">
        <v>50</v>
      </c>
      <c r="B256" s="51">
        <f t="shared" si="39"/>
        <v>51.926359951563825</v>
      </c>
      <c r="AC256" s="50">
        <v>46</v>
      </c>
      <c r="AD256" s="50">
        <v>0.70083671221230559</v>
      </c>
      <c r="AE256" s="50">
        <v>12.811713970972278</v>
      </c>
      <c r="AF256" s="50">
        <v>0.26911426920226555</v>
      </c>
      <c r="AG256" s="50">
        <v>24.767599768831715</v>
      </c>
      <c r="AH256" s="50">
        <v>7.8949492511882546E-2</v>
      </c>
      <c r="AI256" s="50">
        <v>5.7815553681644536</v>
      </c>
      <c r="AJ256" s="50">
        <v>43.360869107968448</v>
      </c>
      <c r="AK256" s="50">
        <v>43.489876842951368</v>
      </c>
    </row>
    <row r="257" spans="1:37" ht="18.75">
      <c r="A257" s="1">
        <v>51</v>
      </c>
      <c r="B257" s="51">
        <f t="shared" si="39"/>
        <v>63.26206306650144</v>
      </c>
      <c r="AC257" s="50">
        <v>47</v>
      </c>
      <c r="AD257" s="50">
        <v>0.56222401607432082</v>
      </c>
      <c r="AE257" s="50">
        <v>10.871136225040491</v>
      </c>
      <c r="AF257" s="50">
        <v>0.30347711429949409</v>
      </c>
      <c r="AG257" s="50">
        <v>25.248679600192919</v>
      </c>
      <c r="AH257" s="50">
        <v>0.79879276999017823</v>
      </c>
      <c r="AI257" s="50">
        <v>12.559469790558506</v>
      </c>
      <c r="AJ257" s="50">
        <v>48.679285615791912</v>
      </c>
      <c r="AK257" s="50">
        <v>50.915204851493364</v>
      </c>
    </row>
    <row r="258" spans="1:37" ht="18.75">
      <c r="A258" s="1">
        <v>52</v>
      </c>
      <c r="B258" s="51">
        <f t="shared" si="39"/>
        <v>45.702230739040182</v>
      </c>
      <c r="AC258" s="50">
        <v>48</v>
      </c>
      <c r="AD258" s="50">
        <v>4.2543088732491574E-2</v>
      </c>
      <c r="AE258" s="50">
        <v>3.595603242254882</v>
      </c>
      <c r="AF258" s="50">
        <v>0.68009449302435698</v>
      </c>
      <c r="AG258" s="50">
        <v>30.521322902340998</v>
      </c>
      <c r="AH258" s="50">
        <v>0.61563949397920892</v>
      </c>
      <c r="AI258" s="50">
        <v>10.862628446147527</v>
      </c>
      <c r="AJ258" s="50">
        <v>44.979554590743405</v>
      </c>
      <c r="AK258" s="50">
        <v>50.521531048970559</v>
      </c>
    </row>
    <row r="259" spans="1:37" ht="18.75">
      <c r="A259" s="1">
        <v>53</v>
      </c>
      <c r="B259" s="51">
        <f t="shared" si="39"/>
        <v>50.798432417814141</v>
      </c>
      <c r="AC259" s="50">
        <v>49</v>
      </c>
      <c r="AD259" s="50">
        <v>0.57711925254849938</v>
      </c>
      <c r="AE259" s="50">
        <v>11.079669535678992</v>
      </c>
      <c r="AF259" s="50">
        <v>0.49057322667712122</v>
      </c>
      <c r="AG259" s="50">
        <v>27.868025173479698</v>
      </c>
      <c r="AH259" s="50">
        <v>0.33872746581327096</v>
      </c>
      <c r="AI259" s="50">
        <v>8.7615355288065828</v>
      </c>
      <c r="AJ259" s="50">
        <v>47.709230237965272</v>
      </c>
      <c r="AK259" s="50">
        <v>49.824657879445972</v>
      </c>
    </row>
    <row r="260" spans="1:37" ht="18.75">
      <c r="A260" s="1">
        <v>54</v>
      </c>
      <c r="B260" s="51">
        <f t="shared" si="39"/>
        <v>58.939622141047522</v>
      </c>
      <c r="AC260" s="50">
        <v>50</v>
      </c>
      <c r="AD260" s="50">
        <v>0.80252975770002821</v>
      </c>
      <c r="AE260" s="50">
        <v>14.235416607800396</v>
      </c>
      <c r="AF260" s="50">
        <v>0.27298683873719831</v>
      </c>
      <c r="AG260" s="50">
        <v>24.821815742320776</v>
      </c>
      <c r="AH260" s="50">
        <v>0.78681034020721996</v>
      </c>
      <c r="AI260" s="50">
        <v>12.429159086153572</v>
      </c>
      <c r="AJ260" s="50">
        <v>51.486391436274744</v>
      </c>
      <c r="AK260" s="50">
        <v>51.926359951563825</v>
      </c>
    </row>
    <row r="261" spans="1:37" ht="18.75">
      <c r="A261" s="1">
        <v>55</v>
      </c>
      <c r="B261" s="51">
        <f t="shared" si="39"/>
        <v>50.733786613640987</v>
      </c>
      <c r="AC261" s="50">
        <v>51</v>
      </c>
      <c r="AD261" s="50">
        <v>0.6761771721111034</v>
      </c>
      <c r="AE261" s="50">
        <v>12.466480409555448</v>
      </c>
      <c r="AF261" s="50">
        <v>0.51803417302737353</v>
      </c>
      <c r="AG261" s="50">
        <v>28.252478422383227</v>
      </c>
      <c r="AH261" s="50">
        <v>0.37340568965659682</v>
      </c>
      <c r="AI261" s="50">
        <v>9.049277443327135</v>
      </c>
      <c r="AJ261" s="50">
        <v>49.768236275265814</v>
      </c>
      <c r="AK261" s="50">
        <v>63.26206306650144</v>
      </c>
    </row>
    <row r="262" spans="1:37" ht="18.75">
      <c r="A262" s="1">
        <v>56</v>
      </c>
      <c r="B262" s="51">
        <f t="shared" si="39"/>
        <v>54.108575813452461</v>
      </c>
      <c r="AC262" s="50">
        <v>52</v>
      </c>
      <c r="AD262" s="50">
        <v>0.70563977776997178</v>
      </c>
      <c r="AE262" s="50">
        <v>12.878956888779605</v>
      </c>
      <c r="AF262" s="50">
        <v>0.62602040909388057</v>
      </c>
      <c r="AG262" s="50">
        <v>29.764285727314327</v>
      </c>
      <c r="AH262" s="50">
        <v>0.34495735586909215</v>
      </c>
      <c r="AI262" s="50">
        <v>8.8142773304316187</v>
      </c>
      <c r="AJ262" s="50">
        <v>51.457519946525551</v>
      </c>
      <c r="AK262" s="50">
        <v>45.702230739040182</v>
      </c>
    </row>
    <row r="263" spans="1:37" ht="18.75">
      <c r="A263" s="1">
        <v>57</v>
      </c>
      <c r="B263" s="51">
        <f t="shared" si="39"/>
        <v>57.265686931937829</v>
      </c>
      <c r="AC263" s="50">
        <v>53</v>
      </c>
      <c r="AD263" s="50">
        <v>0.30263390228743747</v>
      </c>
      <c r="AE263" s="50">
        <v>7.2368746320241248</v>
      </c>
      <c r="AF263" s="50">
        <v>0.11030390843752724</v>
      </c>
      <c r="AG263" s="50">
        <v>22.54425471812538</v>
      </c>
      <c r="AH263" s="50">
        <v>0.99906345672695829</v>
      </c>
      <c r="AI263" s="50">
        <v>16.697045810792972</v>
      </c>
      <c r="AJ263" s="50">
        <v>46.478175160942477</v>
      </c>
      <c r="AK263" s="50">
        <v>50.798432417814141</v>
      </c>
    </row>
    <row r="264" spans="1:37" ht="18.75">
      <c r="A264" s="1">
        <v>58</v>
      </c>
      <c r="B264" s="51">
        <f t="shared" si="39"/>
        <v>46.892116047605768</v>
      </c>
      <c r="AC264" s="50">
        <v>54</v>
      </c>
      <c r="AD264" s="50">
        <v>0.16184372191118124</v>
      </c>
      <c r="AE264" s="50">
        <v>5.2658121067565373</v>
      </c>
      <c r="AF264" s="50">
        <v>0.50640107093853692</v>
      </c>
      <c r="AG264" s="50">
        <v>28.08961499313952</v>
      </c>
      <c r="AH264" s="50">
        <v>0.37868644813080632</v>
      </c>
      <c r="AI264" s="50">
        <v>9.0919021591633449</v>
      </c>
      <c r="AJ264" s="50">
        <v>42.447329259059401</v>
      </c>
      <c r="AK264" s="50">
        <v>58.939622141047522</v>
      </c>
    </row>
    <row r="265" spans="1:37" ht="18.75">
      <c r="A265" s="1">
        <v>59</v>
      </c>
      <c r="B265" s="51">
        <f t="shared" si="39"/>
        <v>45.552928915344481</v>
      </c>
      <c r="AC265" s="50">
        <v>55</v>
      </c>
      <c r="AD265" s="50">
        <v>0.13459475005432109</v>
      </c>
      <c r="AE265" s="50">
        <v>4.884326500760495</v>
      </c>
      <c r="AF265" s="50">
        <v>0.93385289156112827</v>
      </c>
      <c r="AG265" s="50">
        <v>34.0739404818558</v>
      </c>
      <c r="AH265" s="50">
        <v>0.79001203932240127</v>
      </c>
      <c r="AI265" s="50">
        <v>12.463611552522792</v>
      </c>
      <c r="AJ265" s="50">
        <v>51.421878535139086</v>
      </c>
      <c r="AK265" s="50">
        <v>50.733786613640987</v>
      </c>
    </row>
    <row r="266" spans="1:37" ht="18.75">
      <c r="A266" s="1">
        <v>60</v>
      </c>
      <c r="B266" s="51">
        <f t="shared" si="39"/>
        <v>52.775782626791965</v>
      </c>
      <c r="AC266" s="50">
        <v>56</v>
      </c>
      <c r="AD266" s="50">
        <v>0.74198959157083355</v>
      </c>
      <c r="AE266" s="50">
        <v>13.38785428199167</v>
      </c>
      <c r="AF266" s="50">
        <v>0.38037148625646544</v>
      </c>
      <c r="AG266" s="50">
        <v>26.32520080759052</v>
      </c>
      <c r="AH266" s="50">
        <v>0.86325300154338103</v>
      </c>
      <c r="AI266" s="50">
        <v>13.339234253773036</v>
      </c>
      <c r="AJ266" s="50">
        <v>53.052289343355227</v>
      </c>
      <c r="AK266" s="50">
        <v>54.108575813452461</v>
      </c>
    </row>
    <row r="267" spans="1:37" ht="18.75">
      <c r="A267" s="1">
        <v>61</v>
      </c>
      <c r="B267" s="51">
        <f t="shared" si="39"/>
        <v>55.371808792032724</v>
      </c>
      <c r="AC267" s="50">
        <v>57</v>
      </c>
      <c r="AD267" s="50">
        <v>0.87913828716828402</v>
      </c>
      <c r="AE267" s="50">
        <v>15.307936020355976</v>
      </c>
      <c r="AF267" s="50">
        <v>0.17121977333999605</v>
      </c>
      <c r="AG267" s="50">
        <v>23.397076826759946</v>
      </c>
      <c r="AH267" s="50">
        <v>0.16868884985638477</v>
      </c>
      <c r="AI267" s="50">
        <v>7.0658956314600241</v>
      </c>
      <c r="AJ267" s="50">
        <v>45.770908478575947</v>
      </c>
      <c r="AK267" s="50">
        <v>57.265686931937829</v>
      </c>
    </row>
    <row r="268" spans="1:37" ht="18.75">
      <c r="A268" s="1">
        <v>62</v>
      </c>
      <c r="B268" s="51">
        <f t="shared" si="39"/>
        <v>56.255325522112159</v>
      </c>
      <c r="AC268" s="50">
        <v>58</v>
      </c>
      <c r="AD268" s="50">
        <v>0.35259040528107055</v>
      </c>
      <c r="AE268" s="50">
        <v>7.9362656739349875</v>
      </c>
      <c r="AF268" s="50">
        <v>6.9168184616968054E-2</v>
      </c>
      <c r="AG268" s="50">
        <v>21.968354584637552</v>
      </c>
      <c r="AH268" s="50">
        <v>0.75339160668769345</v>
      </c>
      <c r="AI268" s="50">
        <v>12.083942377818783</v>
      </c>
      <c r="AJ268" s="50">
        <v>41.988562636391322</v>
      </c>
      <c r="AK268" s="50">
        <v>46.892116047605768</v>
      </c>
    </row>
    <row r="269" spans="1:37" ht="18.75">
      <c r="A269" s="1">
        <v>63</v>
      </c>
      <c r="B269" s="51">
        <f t="shared" si="39"/>
        <v>50.378163068964049</v>
      </c>
      <c r="AC269" s="50">
        <v>59</v>
      </c>
      <c r="AD269" s="50">
        <v>0.52463036915297889</v>
      </c>
      <c r="AE269" s="50">
        <v>10.344825168141703</v>
      </c>
      <c r="AF269" s="50">
        <v>0.42602329009639139</v>
      </c>
      <c r="AG269" s="50">
        <v>26.964326061349478</v>
      </c>
      <c r="AH269" s="50">
        <v>0.25134666042801501</v>
      </c>
      <c r="AI269" s="50">
        <v>7.9630608219067263</v>
      </c>
      <c r="AJ269" s="50">
        <v>45.272212051397901</v>
      </c>
      <c r="AK269" s="50">
        <v>45.552928915344481</v>
      </c>
    </row>
    <row r="270" spans="1:37" ht="18.75">
      <c r="A270" s="1">
        <v>64</v>
      </c>
      <c r="B270" s="51">
        <f t="shared" si="39"/>
        <v>44.202891914347802</v>
      </c>
      <c r="AC270" s="50">
        <v>60</v>
      </c>
      <c r="AD270" s="50">
        <v>0.3585661152009324</v>
      </c>
      <c r="AE270" s="50">
        <v>8.0199256128130543</v>
      </c>
      <c r="AF270" s="50">
        <v>0.48245895213372847</v>
      </c>
      <c r="AG270" s="50">
        <v>27.754425329872198</v>
      </c>
      <c r="AH270" s="50">
        <v>0.9557665988275944</v>
      </c>
      <c r="AI270" s="50">
        <v>14.917964141784356</v>
      </c>
      <c r="AJ270" s="50">
        <v>50.692315084469612</v>
      </c>
      <c r="AK270" s="50">
        <v>52.775782626791965</v>
      </c>
    </row>
    <row r="271" spans="1:37" ht="18.75">
      <c r="A271" s="1">
        <v>65</v>
      </c>
      <c r="B271" s="51">
        <f t="shared" ref="B271:B302" si="40">J68</f>
        <v>40.450390570662805</v>
      </c>
      <c r="AC271" s="50">
        <v>61</v>
      </c>
      <c r="AD271" s="50">
        <v>0.40703372471439048</v>
      </c>
      <c r="AE271" s="50">
        <v>8.6984721460014676</v>
      </c>
      <c r="AF271" s="50">
        <v>0.29860108049128176</v>
      </c>
      <c r="AG271" s="50">
        <v>25.180415126877946</v>
      </c>
      <c r="AH271" s="50">
        <v>0.23909401413862585</v>
      </c>
      <c r="AI271" s="50">
        <v>7.8405798604697488</v>
      </c>
      <c r="AJ271" s="50">
        <v>41.719467133349156</v>
      </c>
      <c r="AK271" s="50">
        <v>55.371808792032724</v>
      </c>
    </row>
    <row r="272" spans="1:37" ht="18.75">
      <c r="A272" s="1">
        <v>66</v>
      </c>
      <c r="B272" s="51">
        <f t="shared" si="40"/>
        <v>50.508171885752887</v>
      </c>
      <c r="AC272" s="50">
        <v>62</v>
      </c>
      <c r="AD272" s="50">
        <v>0.11956868379736674</v>
      </c>
      <c r="AE272" s="50">
        <v>4.6739615731631341</v>
      </c>
      <c r="AF272" s="50">
        <v>0.71284969660500264</v>
      </c>
      <c r="AG272" s="50">
        <v>30.979895752470036</v>
      </c>
      <c r="AH272" s="50">
        <v>0.49309502413995632</v>
      </c>
      <c r="AI272" s="50">
        <v>9.9514971312455938</v>
      </c>
      <c r="AJ272" s="50">
        <v>45.605354456878764</v>
      </c>
      <c r="AK272" s="50">
        <v>56.255325522112159</v>
      </c>
    </row>
    <row r="273" spans="1:37" ht="18.75">
      <c r="A273" s="1">
        <v>67</v>
      </c>
      <c r="B273" s="51">
        <f t="shared" si="40"/>
        <v>38.125621692070446</v>
      </c>
      <c r="AC273" s="50">
        <v>63</v>
      </c>
      <c r="AD273" s="50">
        <v>0.31419610926424379</v>
      </c>
      <c r="AE273" s="50">
        <v>7.3987455296994131</v>
      </c>
      <c r="AF273" s="50">
        <v>8.0460721234514088E-2</v>
      </c>
      <c r="AG273" s="50">
        <v>22.126450097283197</v>
      </c>
      <c r="AH273" s="50">
        <v>0.88530594391786033</v>
      </c>
      <c r="AI273" s="50">
        <v>13.647386467835922</v>
      </c>
      <c r="AJ273" s="50">
        <v>43.17258209481853</v>
      </c>
      <c r="AK273" s="50">
        <v>50.378163068964049</v>
      </c>
    </row>
    <row r="274" spans="1:37" ht="18.75">
      <c r="A274" s="1">
        <v>68</v>
      </c>
      <c r="B274" s="51">
        <f t="shared" si="40"/>
        <v>47.787843155908838</v>
      </c>
      <c r="AC274" s="50">
        <v>64</v>
      </c>
      <c r="AD274" s="50">
        <v>0.62638603474355747</v>
      </c>
      <c r="AE274" s="50">
        <v>11.769404486409805</v>
      </c>
      <c r="AF274" s="50">
        <v>0.63579659079061568</v>
      </c>
      <c r="AG274" s="50">
        <v>29.901152271068618</v>
      </c>
      <c r="AH274" s="50">
        <v>0.46668393479214754</v>
      </c>
      <c r="AI274" s="50">
        <v>9.762767599853662</v>
      </c>
      <c r="AJ274" s="50">
        <v>51.433324357332083</v>
      </c>
      <c r="AK274" s="50">
        <v>44.202891914347802</v>
      </c>
    </row>
    <row r="275" spans="1:37" ht="18.75">
      <c r="A275" s="1">
        <v>69</v>
      </c>
      <c r="B275" s="51">
        <f t="shared" si="40"/>
        <v>45.232213650806941</v>
      </c>
      <c r="AC275" s="50">
        <v>65</v>
      </c>
      <c r="AD275" s="50">
        <v>0.80938000834265877</v>
      </c>
      <c r="AE275" s="50">
        <v>14.331320116797222</v>
      </c>
      <c r="AF275" s="50">
        <v>0.45380211892260269</v>
      </c>
      <c r="AG275" s="50">
        <v>27.353229664916437</v>
      </c>
      <c r="AH275" s="50">
        <v>0.44986987342206008</v>
      </c>
      <c r="AI275" s="50">
        <v>9.6398228587336483</v>
      </c>
      <c r="AJ275" s="50">
        <v>51.324372640447308</v>
      </c>
      <c r="AK275" s="50">
        <v>40.450390570662805</v>
      </c>
    </row>
    <row r="276" spans="1:37" ht="18.75">
      <c r="A276" s="1">
        <v>70</v>
      </c>
      <c r="B276" s="51">
        <f t="shared" si="40"/>
        <v>52.220644851413873</v>
      </c>
      <c r="AC276" s="50">
        <v>66</v>
      </c>
      <c r="AD276" s="50">
        <v>0.49942684636220991</v>
      </c>
      <c r="AE276" s="50">
        <v>9.9919758490709398</v>
      </c>
      <c r="AF276" s="50">
        <v>0.77587684547431701</v>
      </c>
      <c r="AG276" s="50">
        <v>31.862275836640439</v>
      </c>
      <c r="AH276" s="50">
        <v>0.12162288067160987</v>
      </c>
      <c r="AI276" s="50">
        <v>6.4523966032044706</v>
      </c>
      <c r="AJ276" s="50">
        <v>48.306648288915845</v>
      </c>
      <c r="AK276" s="50">
        <v>50.508171885752887</v>
      </c>
    </row>
    <row r="277" spans="1:37" ht="18.75">
      <c r="A277" s="1">
        <v>71</v>
      </c>
      <c r="B277" s="51">
        <f t="shared" si="40"/>
        <v>49.225210497097962</v>
      </c>
      <c r="AC277" s="50">
        <v>67</v>
      </c>
      <c r="AD277" s="50">
        <v>0.28565006310007202</v>
      </c>
      <c r="AE277" s="50">
        <v>6.9991008834010078</v>
      </c>
      <c r="AF277" s="50">
        <v>9.8714994224907926E-2</v>
      </c>
      <c r="AG277" s="50">
        <v>22.382009919148711</v>
      </c>
      <c r="AH277" s="50">
        <v>0.66800212942497694</v>
      </c>
      <c r="AI277" s="50">
        <v>11.295984632177763</v>
      </c>
      <c r="AJ277" s="50">
        <v>40.677095434727484</v>
      </c>
      <c r="AK277" s="50">
        <v>38.125621692070446</v>
      </c>
    </row>
    <row r="278" spans="1:37" ht="18.75">
      <c r="A278" s="1">
        <v>72</v>
      </c>
      <c r="B278" s="51">
        <f t="shared" si="40"/>
        <v>55.025954356343171</v>
      </c>
      <c r="AC278" s="50">
        <v>68</v>
      </c>
      <c r="AD278" s="50">
        <v>2.0933539282294245E-2</v>
      </c>
      <c r="AE278" s="50">
        <v>3.2930695499521194</v>
      </c>
      <c r="AF278" s="50">
        <v>0.85525174437415064</v>
      </c>
      <c r="AG278" s="50">
        <v>32.97352442123811</v>
      </c>
      <c r="AH278" s="50">
        <v>0.34966697838025329</v>
      </c>
      <c r="AI278" s="50">
        <v>8.8538332638763144</v>
      </c>
      <c r="AJ278" s="50">
        <v>45.120427235066543</v>
      </c>
      <c r="AK278" s="50">
        <v>47.787843155908838</v>
      </c>
    </row>
    <row r="279" spans="1:37" ht="18.75">
      <c r="A279" s="1">
        <v>73</v>
      </c>
      <c r="B279" s="51">
        <f t="shared" si="40"/>
        <v>51.666320926869972</v>
      </c>
      <c r="AC279" s="50">
        <v>69</v>
      </c>
      <c r="AD279" s="50">
        <v>0.37457955188045922</v>
      </c>
      <c r="AE279" s="50">
        <v>8.2441137263264288</v>
      </c>
      <c r="AF279" s="50">
        <v>0.19271588581090393</v>
      </c>
      <c r="AG279" s="50">
        <v>23.698022401352656</v>
      </c>
      <c r="AH279" s="50">
        <v>0.62811804513968295</v>
      </c>
      <c r="AI279" s="50">
        <v>10.963077640360854</v>
      </c>
      <c r="AJ279" s="50">
        <v>42.905213768039943</v>
      </c>
      <c r="AK279" s="50">
        <v>45.232213650806941</v>
      </c>
    </row>
    <row r="280" spans="1:37" ht="18.75">
      <c r="A280" s="1">
        <v>74</v>
      </c>
      <c r="B280" s="51">
        <f t="shared" si="40"/>
        <v>58.965902476866212</v>
      </c>
      <c r="AC280" s="50">
        <v>70</v>
      </c>
      <c r="AD280" s="50">
        <v>0.486113119055821</v>
      </c>
      <c r="AE280" s="50">
        <v>9.8055836667814944</v>
      </c>
      <c r="AF280" s="50">
        <v>0.99576012033235128</v>
      </c>
      <c r="AG280" s="50">
        <v>34.940641684652917</v>
      </c>
      <c r="AH280" s="50">
        <v>0.12519859502086605</v>
      </c>
      <c r="AI280" s="50">
        <v>6.5027792268489986</v>
      </c>
      <c r="AJ280" s="50">
        <v>51.249004578283412</v>
      </c>
      <c r="AK280" s="50">
        <v>52.220644851413873</v>
      </c>
    </row>
    <row r="281" spans="1:37" ht="18.75">
      <c r="A281" s="1">
        <v>75</v>
      </c>
      <c r="B281" s="51">
        <f t="shared" si="40"/>
        <v>53.240498590422753</v>
      </c>
      <c r="AC281" s="50">
        <v>71</v>
      </c>
      <c r="AD281" s="50">
        <v>0.74343233270740261</v>
      </c>
      <c r="AE281" s="50">
        <v>13.408052657903637</v>
      </c>
      <c r="AF281" s="50">
        <v>0.89857040636833618</v>
      </c>
      <c r="AG281" s="50">
        <v>33.579985689156707</v>
      </c>
      <c r="AH281" s="50">
        <v>0.28372489325096761</v>
      </c>
      <c r="AI281" s="50">
        <v>8.2730484104163899</v>
      </c>
      <c r="AJ281" s="50">
        <v>55.261086757476733</v>
      </c>
      <c r="AK281" s="50">
        <v>49.225210497097962</v>
      </c>
    </row>
    <row r="282" spans="1:37" ht="18.75">
      <c r="A282" s="1">
        <v>76</v>
      </c>
      <c r="B282" s="51">
        <f t="shared" si="40"/>
        <v>54.87289309130319</v>
      </c>
      <c r="AC282" s="50">
        <v>72</v>
      </c>
      <c r="AD282" s="50">
        <v>0.19649767756176695</v>
      </c>
      <c r="AE282" s="50">
        <v>5.750967485864737</v>
      </c>
      <c r="AF282" s="50">
        <v>0.87255394096652805</v>
      </c>
      <c r="AG282" s="50">
        <v>33.215755173531392</v>
      </c>
      <c r="AH282" s="50">
        <v>0.47874653628969455</v>
      </c>
      <c r="AI282" s="50">
        <v>9.8496102485024686</v>
      </c>
      <c r="AJ282" s="50">
        <v>48.816332907898598</v>
      </c>
      <c r="AK282" s="50">
        <v>55.025954356343171</v>
      </c>
    </row>
    <row r="283" spans="1:37" ht="18.75">
      <c r="A283" s="1">
        <v>77</v>
      </c>
      <c r="B283" s="51">
        <f t="shared" si="40"/>
        <v>45.635999459139789</v>
      </c>
      <c r="AC283" s="50">
        <v>73</v>
      </c>
      <c r="AD283" s="50">
        <v>0.47376135410887821</v>
      </c>
      <c r="AE283" s="50">
        <v>9.6326589575242956</v>
      </c>
      <c r="AF283" s="50">
        <v>0.85344922047182536</v>
      </c>
      <c r="AG283" s="50">
        <v>32.948289086605556</v>
      </c>
      <c r="AH283" s="50">
        <v>0.4661093231663197</v>
      </c>
      <c r="AI283" s="50">
        <v>9.7586029377600916</v>
      </c>
      <c r="AJ283" s="50">
        <v>52.339550981889943</v>
      </c>
      <c r="AK283" s="50">
        <v>51.666320926869972</v>
      </c>
    </row>
    <row r="284" spans="1:37" ht="18.75">
      <c r="A284" s="1">
        <v>78</v>
      </c>
      <c r="B284" s="51">
        <f t="shared" si="40"/>
        <v>53.306058782662944</v>
      </c>
      <c r="AC284" s="50">
        <v>74</v>
      </c>
      <c r="AD284" s="50">
        <v>0.61383963262199448</v>
      </c>
      <c r="AE284" s="50">
        <v>11.593754856707923</v>
      </c>
      <c r="AF284" s="50">
        <v>0.8144074204062024</v>
      </c>
      <c r="AG284" s="50">
        <v>32.401703885686835</v>
      </c>
      <c r="AH284" s="50">
        <v>1.8868174486071698E-2</v>
      </c>
      <c r="AI284" s="50">
        <v>4.3598092144249598</v>
      </c>
      <c r="AJ284" s="50">
        <v>48.355267956819716</v>
      </c>
      <c r="AK284" s="50">
        <v>58.965902476866212</v>
      </c>
    </row>
    <row r="285" spans="1:37" ht="18.75">
      <c r="A285" s="1">
        <v>79</v>
      </c>
      <c r="B285" s="51">
        <f t="shared" si="40"/>
        <v>48.264289702930576</v>
      </c>
      <c r="AC285" s="50">
        <v>75</v>
      </c>
      <c r="AD285" s="50">
        <v>0.98031359758322378</v>
      </c>
      <c r="AE285" s="50">
        <v>16.724390366165132</v>
      </c>
      <c r="AF285" s="50">
        <v>0.3905430462754681</v>
      </c>
      <c r="AG285" s="50">
        <v>26.467602647856552</v>
      </c>
      <c r="AH285" s="50">
        <v>0.18781985150006997</v>
      </c>
      <c r="AI285" s="50">
        <v>7.2902616991282541</v>
      </c>
      <c r="AJ285" s="50">
        <v>50.482254713149935</v>
      </c>
      <c r="AK285" s="50">
        <v>53.240498590422753</v>
      </c>
    </row>
    <row r="286" spans="1:37" ht="18.75">
      <c r="A286" s="1">
        <v>80</v>
      </c>
      <c r="B286" s="51">
        <f t="shared" si="40"/>
        <v>46.704750396047565</v>
      </c>
      <c r="AC286" s="50">
        <v>76</v>
      </c>
      <c r="AD286" s="50">
        <v>0.3385264485854238</v>
      </c>
      <c r="AE286" s="50">
        <v>7.7393702801959332</v>
      </c>
      <c r="AF286" s="50">
        <v>6.0125011326022326E-2</v>
      </c>
      <c r="AG286" s="50">
        <v>21.841750158564313</v>
      </c>
      <c r="AH286" s="50">
        <v>0.59734263473204263</v>
      </c>
      <c r="AI286" s="50">
        <v>10.718246916961808</v>
      </c>
      <c r="AJ286" s="50">
        <v>40.299367355722055</v>
      </c>
      <c r="AK286" s="50">
        <v>54.87289309130319</v>
      </c>
    </row>
    <row r="287" spans="1:37" ht="18.75">
      <c r="A287" s="1">
        <v>81</v>
      </c>
      <c r="B287" s="51">
        <f t="shared" si="40"/>
        <v>59.642581585607445</v>
      </c>
      <c r="AC287" s="50">
        <v>77</v>
      </c>
      <c r="AD287" s="50">
        <v>0.89877929801084233</v>
      </c>
      <c r="AE287" s="50">
        <v>15.582910172151793</v>
      </c>
      <c r="AF287" s="50">
        <v>0.67342523028345513</v>
      </c>
      <c r="AG287" s="50">
        <v>30.427953223968373</v>
      </c>
      <c r="AH287" s="50">
        <v>0.70092104335942318</v>
      </c>
      <c r="AI287" s="50">
        <v>11.586153146719376</v>
      </c>
      <c r="AJ287" s="50">
        <v>57.59701654283954</v>
      </c>
      <c r="AK287" s="50">
        <v>45.635999459139789</v>
      </c>
    </row>
    <row r="288" spans="1:37" ht="18.75">
      <c r="A288" s="1">
        <v>82</v>
      </c>
      <c r="B288" s="51">
        <f t="shared" si="40"/>
        <v>42.112340880021947</v>
      </c>
      <c r="AC288" s="50">
        <v>78</v>
      </c>
      <c r="AD288" s="50">
        <v>0.13829663929627312</v>
      </c>
      <c r="AE288" s="50">
        <v>4.9361529501478234</v>
      </c>
      <c r="AF288" s="50">
        <v>0.82027520974738966</v>
      </c>
      <c r="AG288" s="50">
        <v>32.483852936463457</v>
      </c>
      <c r="AH288" s="50">
        <v>0.26539955296175277</v>
      </c>
      <c r="AI288" s="50">
        <v>8.0999172728831361</v>
      </c>
      <c r="AJ288" s="50">
        <v>45.519923159494411</v>
      </c>
      <c r="AK288" s="50">
        <v>53.306058782662944</v>
      </c>
    </row>
    <row r="289" spans="1:37" ht="18.75">
      <c r="A289" s="1">
        <v>83</v>
      </c>
      <c r="B289" s="51">
        <f t="shared" si="40"/>
        <v>49.951476942470215</v>
      </c>
      <c r="AC289" s="50">
        <v>79</v>
      </c>
      <c r="AD289" s="50">
        <v>0.26521389262819905</v>
      </c>
      <c r="AE289" s="50">
        <v>6.7129944967947868</v>
      </c>
      <c r="AF289" s="50">
        <v>0.14838554650947611</v>
      </c>
      <c r="AG289" s="50">
        <v>23.077397651132664</v>
      </c>
      <c r="AH289" s="50">
        <v>0.70298633992270754</v>
      </c>
      <c r="AI289" s="50">
        <v>11.604878250903447</v>
      </c>
      <c r="AJ289" s="50">
        <v>41.395270398830895</v>
      </c>
      <c r="AK289" s="50">
        <v>48.264289702930576</v>
      </c>
    </row>
    <row r="290" spans="1:37" ht="18.75">
      <c r="A290" s="1">
        <v>84</v>
      </c>
      <c r="B290" s="51">
        <f t="shared" si="40"/>
        <v>48.573515259206943</v>
      </c>
      <c r="AC290" s="50">
        <v>80</v>
      </c>
      <c r="AD290" s="50">
        <v>0.73496232977235154</v>
      </c>
      <c r="AE290" s="50">
        <v>13.289472616812922</v>
      </c>
      <c r="AF290" s="50">
        <v>0.27999323719495472</v>
      </c>
      <c r="AG290" s="50">
        <v>24.919905320729367</v>
      </c>
      <c r="AH290" s="50">
        <v>0.39156808712933344</v>
      </c>
      <c r="AI290" s="50">
        <v>9.1946487017969538</v>
      </c>
      <c r="AJ290" s="50">
        <v>47.404026639339236</v>
      </c>
      <c r="AK290" s="50">
        <v>46.704750396047565</v>
      </c>
    </row>
    <row r="291" spans="1:37" ht="18.75">
      <c r="A291" s="1">
        <v>85</v>
      </c>
      <c r="B291" s="51">
        <f t="shared" si="40"/>
        <v>50.251866139900564</v>
      </c>
      <c r="AC291" s="50">
        <v>81</v>
      </c>
      <c r="AD291" s="50">
        <v>0.79872401128855786</v>
      </c>
      <c r="AE291" s="50">
        <v>14.18213615803981</v>
      </c>
      <c r="AF291" s="50">
        <v>0.7475608001876497</v>
      </c>
      <c r="AG291" s="50">
        <v>31.465851202627093</v>
      </c>
      <c r="AH291" s="50">
        <v>9.1101956690258223E-3</v>
      </c>
      <c r="AI291" s="50">
        <v>3.944880508617111</v>
      </c>
      <c r="AJ291" s="50">
        <v>49.592867869284014</v>
      </c>
      <c r="AK291" s="50">
        <v>59.642581585607445</v>
      </c>
    </row>
    <row r="292" spans="1:37" ht="18.75">
      <c r="A292" s="1">
        <v>86</v>
      </c>
      <c r="B292" s="51">
        <f t="shared" si="40"/>
        <v>54.848684741389079</v>
      </c>
      <c r="AC292" s="50">
        <v>82</v>
      </c>
      <c r="AD292" s="50">
        <v>0.76641264711688617</v>
      </c>
      <c r="AE292" s="50">
        <v>13.729777059636406</v>
      </c>
      <c r="AF292" s="50">
        <v>0.29142695263345153</v>
      </c>
      <c r="AG292" s="50">
        <v>25.079977336868325</v>
      </c>
      <c r="AH292" s="50">
        <v>0.45300751010883356</v>
      </c>
      <c r="AI292" s="50">
        <v>9.662937489626156</v>
      </c>
      <c r="AJ292" s="50">
        <v>48.472691886130889</v>
      </c>
      <c r="AK292" s="50">
        <v>42.112340880021947</v>
      </c>
    </row>
    <row r="293" spans="1:37" ht="18.75">
      <c r="A293" s="1">
        <v>87</v>
      </c>
      <c r="B293" s="51">
        <f t="shared" si="40"/>
        <v>50.206545273538346</v>
      </c>
      <c r="AC293" s="50">
        <v>83</v>
      </c>
      <c r="AD293" s="50">
        <v>0.35278211061057085</v>
      </c>
      <c r="AE293" s="50">
        <v>7.938949548547992</v>
      </c>
      <c r="AF293" s="50">
        <v>0.56168272338074765</v>
      </c>
      <c r="AG293" s="50">
        <v>28.863558127330464</v>
      </c>
      <c r="AH293" s="50">
        <v>0.8122641945850898</v>
      </c>
      <c r="AI293" s="50">
        <v>12.710698316664914</v>
      </c>
      <c r="AJ293" s="50">
        <v>49.513205992543377</v>
      </c>
      <c r="AK293" s="50">
        <v>49.951476942470215</v>
      </c>
    </row>
    <row r="294" spans="1:37" ht="18.75">
      <c r="A294" s="1">
        <v>88</v>
      </c>
      <c r="B294" s="51">
        <f t="shared" si="40"/>
        <v>44.618955904181668</v>
      </c>
      <c r="AC294" s="50">
        <v>84</v>
      </c>
      <c r="AD294" s="50">
        <v>8.5115978259818759E-2</v>
      </c>
      <c r="AE294" s="50">
        <v>4.1916236956374622</v>
      </c>
      <c r="AF294" s="50">
        <v>0.74532685955049449</v>
      </c>
      <c r="AG294" s="50">
        <v>31.434576033706918</v>
      </c>
      <c r="AH294" s="50">
        <v>0.32996724710031644</v>
      </c>
      <c r="AI294" s="50">
        <v>8.6865446640144324</v>
      </c>
      <c r="AJ294" s="50">
        <v>44.312744393358813</v>
      </c>
      <c r="AK294" s="50">
        <v>48.573515259206943</v>
      </c>
    </row>
    <row r="295" spans="1:37" ht="18.75">
      <c r="A295" s="1">
        <v>89</v>
      </c>
      <c r="B295" s="51">
        <f t="shared" si="40"/>
        <v>42.962939039261123</v>
      </c>
      <c r="AC295" s="50">
        <v>85</v>
      </c>
      <c r="AD295" s="50">
        <v>0.68170671530914684</v>
      </c>
      <c r="AE295" s="50">
        <v>12.543894014328055</v>
      </c>
      <c r="AF295" s="50">
        <v>0.55749475495498824</v>
      </c>
      <c r="AG295" s="50">
        <v>28.80492656936984</v>
      </c>
      <c r="AH295" s="50">
        <v>0.98664248034704394</v>
      </c>
      <c r="AI295" s="50">
        <v>15.855868483962752</v>
      </c>
      <c r="AJ295" s="50">
        <v>57.204689067660645</v>
      </c>
      <c r="AK295" s="50">
        <v>50.251866139900564</v>
      </c>
    </row>
    <row r="296" spans="1:37" ht="18.75">
      <c r="A296" s="1">
        <v>90</v>
      </c>
      <c r="B296" s="51">
        <f t="shared" si="40"/>
        <v>38.265423031431354</v>
      </c>
      <c r="AC296" s="50">
        <v>86</v>
      </c>
      <c r="AD296" s="50">
        <v>0.39266786122011588</v>
      </c>
      <c r="AE296" s="50">
        <v>8.4973500570816221</v>
      </c>
      <c r="AF296" s="50">
        <v>0.60479579107841963</v>
      </c>
      <c r="AG296" s="50">
        <v>29.467141075097878</v>
      </c>
      <c r="AH296" s="50">
        <v>0.82156744834089135</v>
      </c>
      <c r="AI296" s="50">
        <v>12.81832688238396</v>
      </c>
      <c r="AJ296" s="50">
        <v>50.78281801456346</v>
      </c>
      <c r="AK296" s="50">
        <v>54.848684741389079</v>
      </c>
    </row>
    <row r="297" spans="1:37" ht="18.75">
      <c r="A297" s="1">
        <v>91</v>
      </c>
      <c r="B297" s="51">
        <f t="shared" si="40"/>
        <v>42.872746296297294</v>
      </c>
      <c r="AC297" s="50">
        <v>87</v>
      </c>
      <c r="AD297" s="50">
        <v>0.59394519015337499</v>
      </c>
      <c r="AE297" s="50">
        <v>11.315232662147249</v>
      </c>
      <c r="AF297" s="50">
        <v>0.93271196458562811</v>
      </c>
      <c r="AG297" s="50">
        <v>34.057967504198793</v>
      </c>
      <c r="AH297" s="50">
        <v>0.91110339797010587</v>
      </c>
      <c r="AI297" s="50">
        <v>14.048412800046453</v>
      </c>
      <c r="AJ297" s="50">
        <v>59.421612966392487</v>
      </c>
      <c r="AK297" s="50">
        <v>50.206545273538346</v>
      </c>
    </row>
    <row r="298" spans="1:37" ht="18.75">
      <c r="A298" s="1">
        <v>92</v>
      </c>
      <c r="B298" s="51">
        <f t="shared" si="40"/>
        <v>56.135022041505721</v>
      </c>
      <c r="AC298" s="50">
        <v>88</v>
      </c>
      <c r="AD298" s="50">
        <v>0.88047181841753919</v>
      </c>
      <c r="AE298" s="50">
        <v>15.326605457845549</v>
      </c>
      <c r="AF298" s="50">
        <v>0.24518110722668995</v>
      </c>
      <c r="AG298" s="50">
        <v>24.432535501173657</v>
      </c>
      <c r="AH298" s="50">
        <v>0.60307421290853103</v>
      </c>
      <c r="AI298" s="50">
        <v>10.763115590700437</v>
      </c>
      <c r="AJ298" s="50">
        <v>50.522256549719643</v>
      </c>
      <c r="AK298" s="50">
        <v>44.618955904181668</v>
      </c>
    </row>
    <row r="299" spans="1:37" ht="18.75">
      <c r="A299" s="1">
        <v>93</v>
      </c>
      <c r="B299" s="51">
        <f t="shared" si="40"/>
        <v>51.801129176241275</v>
      </c>
      <c r="AC299" s="50">
        <v>89</v>
      </c>
      <c r="AD299" s="50">
        <v>0.79793962391896667</v>
      </c>
      <c r="AE299" s="50">
        <v>14.171154734865533</v>
      </c>
      <c r="AF299" s="50">
        <v>0.24956850320856983</v>
      </c>
      <c r="AG299" s="50">
        <v>24.493959044919979</v>
      </c>
      <c r="AH299" s="50">
        <v>6.8488538253892117E-2</v>
      </c>
      <c r="AI299" s="50">
        <v>5.5907289995060125</v>
      </c>
      <c r="AJ299" s="50">
        <v>44.255842779291527</v>
      </c>
      <c r="AK299" s="50">
        <v>42.962939039261123</v>
      </c>
    </row>
    <row r="300" spans="1:37" ht="18.75">
      <c r="A300" s="1">
        <v>94</v>
      </c>
      <c r="B300" s="51">
        <f t="shared" si="40"/>
        <v>56.208369372200764</v>
      </c>
      <c r="AC300" s="50">
        <v>90</v>
      </c>
      <c r="AD300" s="50">
        <v>0.35440835504357115</v>
      </c>
      <c r="AE300" s="50">
        <v>7.9617169706099959</v>
      </c>
      <c r="AF300" s="50">
        <v>0.18556823052273885</v>
      </c>
      <c r="AG300" s="50">
        <v>23.597955227318344</v>
      </c>
      <c r="AH300" s="50">
        <v>0.10083801217700439</v>
      </c>
      <c r="AI300" s="50">
        <v>6.1435847679594122</v>
      </c>
      <c r="AJ300" s="50">
        <v>37.703256965887753</v>
      </c>
      <c r="AK300" s="50">
        <v>38.265423031431354</v>
      </c>
    </row>
    <row r="301" spans="1:37" ht="18.75">
      <c r="A301" s="1">
        <v>95</v>
      </c>
      <c r="B301" s="51">
        <f t="shared" si="40"/>
        <v>50.08234730992227</v>
      </c>
      <c r="AC301" s="50">
        <v>91</v>
      </c>
      <c r="AD301" s="50">
        <v>0.3405143230062132</v>
      </c>
      <c r="AE301" s="50">
        <v>7.7672005220869851</v>
      </c>
      <c r="AF301" s="50">
        <v>0.12382435746072507</v>
      </c>
      <c r="AG301" s="50">
        <v>22.733541004450149</v>
      </c>
      <c r="AH301" s="50">
        <v>0.92470308305028615</v>
      </c>
      <c r="AI301" s="50">
        <v>14.283550504597599</v>
      </c>
      <c r="AJ301" s="50">
        <v>44.784292031134733</v>
      </c>
      <c r="AK301" s="50">
        <v>42.872746296297294</v>
      </c>
    </row>
    <row r="302" spans="1:37" ht="18.75">
      <c r="A302" s="1">
        <v>96</v>
      </c>
      <c r="B302" s="51">
        <f t="shared" si="40"/>
        <v>47.207924569160753</v>
      </c>
      <c r="AC302" s="50">
        <v>92</v>
      </c>
      <c r="AD302" s="50">
        <v>0.37805319312193353</v>
      </c>
      <c r="AE302" s="50">
        <v>8.2927447037070685</v>
      </c>
      <c r="AF302" s="50">
        <v>0.36312388691325881</v>
      </c>
      <c r="AG302" s="50">
        <v>26.083734416785621</v>
      </c>
      <c r="AH302" s="50">
        <v>0.91723749797578957</v>
      </c>
      <c r="AI302" s="50">
        <v>14.152066503871163</v>
      </c>
      <c r="AJ302" s="50">
        <v>48.528545624363851</v>
      </c>
      <c r="AK302" s="50">
        <v>56.135022041505721</v>
      </c>
    </row>
    <row r="303" spans="1:37" ht="18.75">
      <c r="A303" s="1">
        <v>97</v>
      </c>
      <c r="B303" s="51">
        <f t="shared" ref="B303:B334" si="41">J100</f>
        <v>54.362180379799042</v>
      </c>
      <c r="AC303" s="50">
        <v>93</v>
      </c>
      <c r="AD303" s="50">
        <v>0.24210068214246661</v>
      </c>
      <c r="AE303" s="50">
        <v>6.3894095499945323</v>
      </c>
      <c r="AF303" s="50">
        <v>0.78543679753664619</v>
      </c>
      <c r="AG303" s="50">
        <v>31.996115165513046</v>
      </c>
      <c r="AH303" s="50">
        <v>0.991265614753428</v>
      </c>
      <c r="AI303" s="50">
        <v>16.074813665165738</v>
      </c>
      <c r="AJ303" s="50">
        <v>54.460338380673321</v>
      </c>
      <c r="AK303" s="50">
        <v>51.801129176241275</v>
      </c>
    </row>
    <row r="304" spans="1:37" ht="18.75">
      <c r="A304" s="1">
        <v>98</v>
      </c>
      <c r="B304" s="51">
        <f t="shared" si="41"/>
        <v>43.431660889206313</v>
      </c>
      <c r="AC304" s="50">
        <v>94</v>
      </c>
      <c r="AD304" s="50">
        <v>0.38535388410944038</v>
      </c>
      <c r="AE304" s="50">
        <v>8.3949543775321658</v>
      </c>
      <c r="AF304" s="50">
        <v>0.50903285490884276</v>
      </c>
      <c r="AG304" s="50">
        <v>28.1264599687238</v>
      </c>
      <c r="AH304" s="50">
        <v>0.17527873435906394</v>
      </c>
      <c r="AI304" s="50">
        <v>7.1445525653788335</v>
      </c>
      <c r="AJ304" s="50">
        <v>43.665966911634797</v>
      </c>
      <c r="AK304" s="50">
        <v>56.208369372200764</v>
      </c>
    </row>
    <row r="305" spans="1:37" ht="18.75">
      <c r="A305" s="1">
        <v>99</v>
      </c>
      <c r="B305" s="51">
        <f t="shared" si="41"/>
        <v>47.805110868451223</v>
      </c>
      <c r="AC305" s="50">
        <v>95</v>
      </c>
      <c r="AD305" s="50">
        <v>0.19938814439615427</v>
      </c>
      <c r="AE305" s="50">
        <v>5.7914340215461593</v>
      </c>
      <c r="AF305" s="50">
        <v>0.58475184406996961</v>
      </c>
      <c r="AG305" s="50">
        <v>29.186525816979575</v>
      </c>
      <c r="AH305" s="50">
        <v>0.5448110232461495</v>
      </c>
      <c r="AI305" s="50">
        <v>10.32103902377942</v>
      </c>
      <c r="AJ305" s="50">
        <v>45.298998862305154</v>
      </c>
      <c r="AK305" s="50">
        <v>50.08234730992227</v>
      </c>
    </row>
    <row r="306" spans="1:37" ht="18.75">
      <c r="A306" s="1">
        <v>100</v>
      </c>
      <c r="B306" s="51">
        <f t="shared" si="41"/>
        <v>56.278334150980299</v>
      </c>
      <c r="AC306" s="50">
        <v>96</v>
      </c>
      <c r="AD306" s="50">
        <v>0.80035609290707233</v>
      </c>
      <c r="AE306" s="50">
        <v>14.204985300699013</v>
      </c>
      <c r="AF306" s="50">
        <v>0.65854125694350307</v>
      </c>
      <c r="AG306" s="50">
        <v>30.219577597209042</v>
      </c>
      <c r="AH306" s="50">
        <v>8.2026875871814675E-2</v>
      </c>
      <c r="AI306" s="50">
        <v>5.835248460970897</v>
      </c>
      <c r="AJ306" s="50">
        <v>50.259811358878949</v>
      </c>
      <c r="AK306" s="50">
        <v>47.207924569160753</v>
      </c>
    </row>
    <row r="307" spans="1:37" ht="18.75">
      <c r="A307" s="1">
        <v>101</v>
      </c>
      <c r="B307" s="51">
        <f t="shared" si="41"/>
        <v>44.635393340993588</v>
      </c>
      <c r="AC307" s="50">
        <v>97</v>
      </c>
      <c r="AD307" s="50">
        <v>0.66805731028512416</v>
      </c>
      <c r="AE307" s="50">
        <v>12.352802343991739</v>
      </c>
      <c r="AF307" s="50">
        <v>0.27106658475004264</v>
      </c>
      <c r="AG307" s="50">
        <v>24.794932186500596</v>
      </c>
      <c r="AH307" s="50">
        <v>0.62930054539326441</v>
      </c>
      <c r="AI307" s="50">
        <v>10.972683304200775</v>
      </c>
      <c r="AJ307" s="50">
        <v>48.120417834693114</v>
      </c>
      <c r="AK307" s="50">
        <v>54.362180379799042</v>
      </c>
    </row>
    <row r="308" spans="1:37" ht="18.75">
      <c r="A308" s="1">
        <v>102</v>
      </c>
      <c r="B308" s="51">
        <f t="shared" si="41"/>
        <v>44.518384324115118</v>
      </c>
      <c r="AC308" s="50">
        <v>98</v>
      </c>
      <c r="AD308" s="50">
        <v>0.44654331796366542</v>
      </c>
      <c r="AE308" s="50">
        <v>9.2516064514913161</v>
      </c>
      <c r="AF308" s="50">
        <v>0.52441482578224297</v>
      </c>
      <c r="AG308" s="50">
        <v>28.341807560951398</v>
      </c>
      <c r="AH308" s="50">
        <v>9.5063715097566948E-2</v>
      </c>
      <c r="AI308" s="50">
        <v>6.0522522961841734</v>
      </c>
      <c r="AJ308" s="50">
        <v>43.645666308626886</v>
      </c>
      <c r="AK308" s="50">
        <v>43.431660889206313</v>
      </c>
    </row>
    <row r="309" spans="1:37" ht="18.75">
      <c r="A309" s="1">
        <v>103</v>
      </c>
      <c r="B309" s="51">
        <f t="shared" si="41"/>
        <v>49.616464434889053</v>
      </c>
      <c r="AC309" s="50">
        <v>99</v>
      </c>
      <c r="AD309" s="50">
        <v>0.11578723199909646</v>
      </c>
      <c r="AE309" s="50">
        <v>4.6210212479873505</v>
      </c>
      <c r="AF309" s="50">
        <v>0.97232117328906909</v>
      </c>
      <c r="AG309" s="50">
        <v>34.612496426046974</v>
      </c>
      <c r="AH309" s="50">
        <v>0.50952311560777197</v>
      </c>
      <c r="AI309" s="50">
        <v>10.066982282552686</v>
      </c>
      <c r="AJ309" s="50">
        <v>49.300499956587011</v>
      </c>
      <c r="AK309" s="50">
        <v>47.805110868451223</v>
      </c>
    </row>
    <row r="310" spans="1:37" ht="18.75">
      <c r="A310" s="1">
        <v>104</v>
      </c>
      <c r="B310" s="51">
        <f t="shared" si="41"/>
        <v>46.914094999479794</v>
      </c>
      <c r="AC310" s="50">
        <v>100</v>
      </c>
      <c r="AD310" s="50">
        <v>0.68354411445035135</v>
      </c>
      <c r="AE310" s="50">
        <v>12.56961760230492</v>
      </c>
      <c r="AF310" s="50">
        <v>0.61058715697653931</v>
      </c>
      <c r="AG310" s="50">
        <v>29.548220197671547</v>
      </c>
      <c r="AH310" s="50">
        <v>0.11028397769444809</v>
      </c>
      <c r="AI310" s="50">
        <v>6.2875263974690627</v>
      </c>
      <c r="AJ310" s="50">
        <v>48.405364197445536</v>
      </c>
      <c r="AK310" s="50">
        <v>56.278334150980299</v>
      </c>
    </row>
    <row r="311" spans="1:37" ht="18.75">
      <c r="A311" s="1">
        <v>105</v>
      </c>
      <c r="B311" s="51">
        <f t="shared" si="41"/>
        <v>45.328103721011075</v>
      </c>
      <c r="AC311" s="50">
        <v>101</v>
      </c>
      <c r="AD311" s="50">
        <v>0.15049612051373817</v>
      </c>
      <c r="AE311" s="50">
        <v>5.1069456871923347</v>
      </c>
      <c r="AF311" s="50">
        <v>0.87745746186502294</v>
      </c>
      <c r="AG311" s="50">
        <v>33.284404466110317</v>
      </c>
      <c r="AH311" s="50">
        <v>0.9517813269148877</v>
      </c>
      <c r="AI311" s="50">
        <v>14.82619458958696</v>
      </c>
      <c r="AJ311" s="50">
        <v>53.217544742889615</v>
      </c>
      <c r="AK311" s="50">
        <v>44.635393340993588</v>
      </c>
    </row>
    <row r="312" spans="1:37" ht="18.75">
      <c r="A312" s="1">
        <v>106</v>
      </c>
      <c r="B312" s="51">
        <f t="shared" si="41"/>
        <v>53.094739137396289</v>
      </c>
      <c r="AC312" s="50">
        <v>102</v>
      </c>
      <c r="AD312" s="50">
        <v>0.93431254590120183</v>
      </c>
      <c r="AE312" s="50">
        <v>16.080375642616826</v>
      </c>
      <c r="AF312" s="50">
        <v>0.31593618643629773</v>
      </c>
      <c r="AG312" s="50">
        <v>25.423106610108167</v>
      </c>
      <c r="AH312" s="50">
        <v>0.28421213730188555</v>
      </c>
      <c r="AI312" s="50">
        <v>8.2775742018075675</v>
      </c>
      <c r="AJ312" s="50">
        <v>49.78105645453256</v>
      </c>
      <c r="AK312" s="50">
        <v>44.518384324115118</v>
      </c>
    </row>
    <row r="313" spans="1:37" ht="18.75">
      <c r="A313" s="1">
        <v>107</v>
      </c>
      <c r="B313" s="51">
        <f t="shared" si="41"/>
        <v>57.856566325224421</v>
      </c>
      <c r="AC313" s="50">
        <v>103</v>
      </c>
      <c r="AD313" s="50">
        <v>0.58842756973891952</v>
      </c>
      <c r="AE313" s="50">
        <v>11.237985976344874</v>
      </c>
      <c r="AF313" s="50">
        <v>0.53099574803253513</v>
      </c>
      <c r="AG313" s="50">
        <v>28.433940472455497</v>
      </c>
      <c r="AH313" s="50">
        <v>0.47080235154018901</v>
      </c>
      <c r="AI313" s="50">
        <v>9.7925422671440572</v>
      </c>
      <c r="AJ313" s="50">
        <v>49.464468715944427</v>
      </c>
      <c r="AK313" s="50">
        <v>49.616464434889053</v>
      </c>
    </row>
    <row r="314" spans="1:37" ht="18.75">
      <c r="A314" s="1">
        <v>108</v>
      </c>
      <c r="B314" s="51">
        <f t="shared" si="41"/>
        <v>45.601611691474318</v>
      </c>
      <c r="AC314" s="50">
        <v>104</v>
      </c>
      <c r="AD314" s="50">
        <v>4.4880576925602322E-2</v>
      </c>
      <c r="AE314" s="50">
        <v>3.6283280769584323</v>
      </c>
      <c r="AF314" s="50">
        <v>0.12864025367151799</v>
      </c>
      <c r="AG314" s="50">
        <v>22.800963551401249</v>
      </c>
      <c r="AH314" s="50">
        <v>0.92102042184584088</v>
      </c>
      <c r="AI314" s="50">
        <v>14.21791469233821</v>
      </c>
      <c r="AJ314" s="50">
        <v>40.64720632069789</v>
      </c>
      <c r="AK314" s="50">
        <v>46.914094999479794</v>
      </c>
    </row>
    <row r="315" spans="1:37" ht="18.75">
      <c r="A315" s="1">
        <v>109</v>
      </c>
      <c r="B315" s="51">
        <f t="shared" si="41"/>
        <v>32.200073538931903</v>
      </c>
      <c r="AC315" s="50">
        <v>105</v>
      </c>
      <c r="AD315" s="50">
        <v>0.42739547679188028</v>
      </c>
      <c r="AE315" s="50">
        <v>8.9835366750863237</v>
      </c>
      <c r="AF315" s="50">
        <v>0.67012155493025682</v>
      </c>
      <c r="AG315" s="50">
        <v>30.381701769023596</v>
      </c>
      <c r="AH315" s="50">
        <v>0.80340142410700199</v>
      </c>
      <c r="AI315" s="50">
        <v>12.610619583869063</v>
      </c>
      <c r="AJ315" s="50">
        <v>51.975858027978987</v>
      </c>
      <c r="AK315" s="50">
        <v>45.328103721011075</v>
      </c>
    </row>
    <row r="316" spans="1:37" ht="18.75">
      <c r="A316" s="1">
        <v>110</v>
      </c>
      <c r="B316" s="51">
        <f t="shared" si="41"/>
        <v>49.518453592352401</v>
      </c>
      <c r="AC316" s="50">
        <v>106</v>
      </c>
      <c r="AD316" s="50">
        <v>0.10953413063183248</v>
      </c>
      <c r="AE316" s="50">
        <v>4.5334778288456548</v>
      </c>
      <c r="AF316" s="50">
        <v>8.5099968169623841E-2</v>
      </c>
      <c r="AG316" s="50">
        <v>22.191399554374733</v>
      </c>
      <c r="AH316" s="50">
        <v>0.87712847747502365</v>
      </c>
      <c r="AI316" s="50">
        <v>13.529926627944636</v>
      </c>
      <c r="AJ316" s="50">
        <v>40.254804011165021</v>
      </c>
      <c r="AK316" s="50">
        <v>53.094739137396289</v>
      </c>
    </row>
    <row r="317" spans="1:37" ht="18.75">
      <c r="A317" s="1">
        <v>111</v>
      </c>
      <c r="B317" s="51">
        <f t="shared" si="41"/>
        <v>58.508346207892998</v>
      </c>
      <c r="AC317" s="50">
        <v>107</v>
      </c>
      <c r="AD317" s="50">
        <v>0.63102654352954635</v>
      </c>
      <c r="AE317" s="50">
        <v>11.834371609413649</v>
      </c>
      <c r="AF317" s="50">
        <v>0.1318643218921135</v>
      </c>
      <c r="AG317" s="50">
        <v>22.846100506489591</v>
      </c>
      <c r="AH317" s="50">
        <v>0.67722373632580657</v>
      </c>
      <c r="AI317" s="50">
        <v>11.375760154467898</v>
      </c>
      <c r="AJ317" s="50">
        <v>46.05623227037114</v>
      </c>
      <c r="AK317" s="50">
        <v>57.856566325224421</v>
      </c>
    </row>
    <row r="318" spans="1:37" ht="18.75">
      <c r="A318" s="1">
        <v>112</v>
      </c>
      <c r="B318" s="51">
        <f t="shared" si="41"/>
        <v>54.764154788620907</v>
      </c>
      <c r="AC318" s="50">
        <v>108</v>
      </c>
      <c r="AD318" s="50">
        <v>0.60199264415482312</v>
      </c>
      <c r="AE318" s="50">
        <v>11.427897018167524</v>
      </c>
      <c r="AF318" s="50">
        <v>0.50047059894343804</v>
      </c>
      <c r="AG318" s="50">
        <v>28.006588385208133</v>
      </c>
      <c r="AH318" s="50">
        <v>0.35053345055399887</v>
      </c>
      <c r="AI318" s="50">
        <v>8.8610816539519295</v>
      </c>
      <c r="AJ318" s="50">
        <v>48.295567057327588</v>
      </c>
      <c r="AK318" s="50">
        <v>45.601611691474318</v>
      </c>
    </row>
    <row r="319" spans="1:37" ht="18.75">
      <c r="A319" s="1">
        <v>113</v>
      </c>
      <c r="B319" s="51">
        <f t="shared" si="41"/>
        <v>56.558767848815513</v>
      </c>
      <c r="AC319" s="50">
        <v>109</v>
      </c>
      <c r="AD319" s="50">
        <v>0.63875681892994318</v>
      </c>
      <c r="AE319" s="50">
        <v>11.942595465019204</v>
      </c>
      <c r="AF319" s="50">
        <v>0.73350589299907243</v>
      </c>
      <c r="AG319" s="50">
        <v>31.269082501987015</v>
      </c>
      <c r="AH319" s="50">
        <v>0.63918121246110993</v>
      </c>
      <c r="AI319" s="50">
        <v>11.053552221804077</v>
      </c>
      <c r="AJ319" s="50">
        <v>54.265230188810293</v>
      </c>
      <c r="AK319" s="50">
        <v>32.200073538931903</v>
      </c>
    </row>
    <row r="320" spans="1:37" ht="18.75">
      <c r="A320" s="1">
        <v>114</v>
      </c>
      <c r="B320" s="51">
        <f t="shared" si="41"/>
        <v>50.783998933491667</v>
      </c>
      <c r="AC320" s="50">
        <v>110</v>
      </c>
      <c r="AD320" s="50">
        <v>0.85407174167367739</v>
      </c>
      <c r="AE320" s="50">
        <v>14.957004383431483</v>
      </c>
      <c r="AF320" s="50">
        <v>0.47679794708859058</v>
      </c>
      <c r="AG320" s="50">
        <v>27.675171259240269</v>
      </c>
      <c r="AH320" s="50">
        <v>0.55234449386159912</v>
      </c>
      <c r="AI320" s="50">
        <v>10.376538699323195</v>
      </c>
      <c r="AJ320" s="50">
        <v>53.008714341994946</v>
      </c>
      <c r="AK320" s="50">
        <v>49.518453592352401</v>
      </c>
    </row>
    <row r="321" spans="1:37" ht="18.75">
      <c r="A321" s="1">
        <v>115</v>
      </c>
      <c r="B321" s="51">
        <f t="shared" si="41"/>
        <v>32.543391152164212</v>
      </c>
      <c r="AC321" s="50">
        <v>111</v>
      </c>
      <c r="AD321" s="50">
        <v>5.6562115908065813E-2</v>
      </c>
      <c r="AE321" s="50">
        <v>3.7918696227129214</v>
      </c>
      <c r="AF321" s="50">
        <v>6.442049574125519E-2</v>
      </c>
      <c r="AG321" s="50">
        <v>21.901886940377572</v>
      </c>
      <c r="AH321" s="50">
        <v>0.24027418588673055</v>
      </c>
      <c r="AI321" s="50">
        <v>7.8525117430975468</v>
      </c>
      <c r="AJ321" s="50">
        <v>33.54626830618804</v>
      </c>
      <c r="AK321" s="50">
        <v>58.508346207892998</v>
      </c>
    </row>
    <row r="322" spans="1:37" ht="18.75">
      <c r="A322" s="1">
        <v>116</v>
      </c>
      <c r="B322" s="51">
        <f t="shared" si="41"/>
        <v>52.566631986937708</v>
      </c>
      <c r="AC322" s="50">
        <v>112</v>
      </c>
      <c r="AD322" s="50">
        <v>0.23484040710002285</v>
      </c>
      <c r="AE322" s="50">
        <v>6.2877656994003202</v>
      </c>
      <c r="AF322" s="50">
        <v>5.165098187818562E-2</v>
      </c>
      <c r="AG322" s="50">
        <v>21.723113746294597</v>
      </c>
      <c r="AH322" s="50">
        <v>0.78970327720134958</v>
      </c>
      <c r="AI322" s="50">
        <v>12.460277669915511</v>
      </c>
      <c r="AJ322" s="50">
        <v>40.471157115610431</v>
      </c>
      <c r="AK322" s="50">
        <v>54.764154788620907</v>
      </c>
    </row>
    <row r="323" spans="1:37" ht="18.75">
      <c r="A323" s="1">
        <v>117</v>
      </c>
      <c r="B323" s="51">
        <f t="shared" si="41"/>
        <v>36.978616677125132</v>
      </c>
      <c r="AC323" s="50">
        <v>113</v>
      </c>
      <c r="AD323" s="50">
        <v>0.81900756061850122</v>
      </c>
      <c r="AE323" s="50">
        <v>14.466105848659017</v>
      </c>
      <c r="AF323" s="50">
        <v>0.16086125181948696</v>
      </c>
      <c r="AG323" s="50">
        <v>23.252057525472818</v>
      </c>
      <c r="AH323" s="50">
        <v>0.88701212515123529</v>
      </c>
      <c r="AI323" s="50">
        <v>13.67241653219954</v>
      </c>
      <c r="AJ323" s="50">
        <v>51.390579906331375</v>
      </c>
      <c r="AK323" s="50">
        <v>56.558767848815513</v>
      </c>
    </row>
    <row r="324" spans="1:37" ht="18.75">
      <c r="A324" s="1">
        <v>118</v>
      </c>
      <c r="B324" s="51">
        <f t="shared" si="41"/>
        <v>34.826780991536594</v>
      </c>
      <c r="AC324" s="50">
        <v>114</v>
      </c>
      <c r="AD324" s="50">
        <v>0.68448234901568328</v>
      </c>
      <c r="AE324" s="50">
        <v>12.582752886219566</v>
      </c>
      <c r="AF324" s="50">
        <v>0.71227365534883913</v>
      </c>
      <c r="AG324" s="50">
        <v>30.971831174883746</v>
      </c>
      <c r="AH324" s="50">
        <v>8.3844770361203858E-2</v>
      </c>
      <c r="AI324" s="50">
        <v>5.8664939377919465</v>
      </c>
      <c r="AJ324" s="50">
        <v>49.421077998895257</v>
      </c>
      <c r="AK324" s="50">
        <v>50.783998933491667</v>
      </c>
    </row>
    <row r="325" spans="1:37" ht="18.75">
      <c r="A325" s="1">
        <v>119</v>
      </c>
      <c r="B325" s="51">
        <f t="shared" si="41"/>
        <v>57.423459075642178</v>
      </c>
      <c r="AC325" s="50">
        <v>115</v>
      </c>
      <c r="AD325" s="50">
        <v>0.57926797396102203</v>
      </c>
      <c r="AE325" s="50">
        <v>11.109751635454309</v>
      </c>
      <c r="AF325" s="50">
        <v>0.89441577693476348</v>
      </c>
      <c r="AG325" s="50">
        <v>33.521820877086689</v>
      </c>
      <c r="AH325" s="50">
        <v>0.4024518669282634</v>
      </c>
      <c r="AI325" s="50">
        <v>9.2801499153260512</v>
      </c>
      <c r="AJ325" s="50">
        <v>53.911722427867048</v>
      </c>
      <c r="AK325" s="50">
        <v>32.543391152164212</v>
      </c>
    </row>
    <row r="326" spans="1:37" ht="18.75">
      <c r="A326" s="1">
        <v>120</v>
      </c>
      <c r="B326" s="51">
        <f t="shared" si="41"/>
        <v>46.995245703289974</v>
      </c>
      <c r="AC326" s="50">
        <v>116</v>
      </c>
      <c r="AD326" s="50">
        <v>0.62701451291640964</v>
      </c>
      <c r="AE326" s="50">
        <v>11.778203180829735</v>
      </c>
      <c r="AF326" s="50">
        <v>0.46520467445460778</v>
      </c>
      <c r="AG326" s="50">
        <v>27.512865442364507</v>
      </c>
      <c r="AH326" s="50">
        <v>0.84727837516615212</v>
      </c>
      <c r="AI326" s="50">
        <v>13.131315568088153</v>
      </c>
      <c r="AJ326" s="50">
        <v>52.422384191282397</v>
      </c>
      <c r="AK326" s="50">
        <v>52.566631986937708</v>
      </c>
    </row>
    <row r="327" spans="1:37" ht="18.75">
      <c r="A327" s="1">
        <v>121</v>
      </c>
      <c r="B327" s="51">
        <f t="shared" si="41"/>
        <v>53.833148529578935</v>
      </c>
      <c r="AC327" s="50">
        <v>117</v>
      </c>
      <c r="AD327" s="50">
        <v>1.5238736689531018E-2</v>
      </c>
      <c r="AE327" s="50">
        <v>3.2133423136534343</v>
      </c>
      <c r="AF327" s="50">
        <v>0.98245443042253622</v>
      </c>
      <c r="AG327" s="50">
        <v>34.754362025915512</v>
      </c>
      <c r="AH327" s="50">
        <v>0.58694645227630338</v>
      </c>
      <c r="AI327" s="50">
        <v>10.637669634723274</v>
      </c>
      <c r="AJ327" s="50">
        <v>48.60537397429222</v>
      </c>
      <c r="AK327" s="50">
        <v>36.978616677125132</v>
      </c>
    </row>
    <row r="328" spans="1:37" ht="18.75">
      <c r="A328" s="1">
        <v>122</v>
      </c>
      <c r="B328" s="51">
        <f t="shared" si="41"/>
        <v>46.289701480110125</v>
      </c>
      <c r="AC328" s="50">
        <v>118</v>
      </c>
      <c r="AD328" s="50">
        <v>0.71436821845944887</v>
      </c>
      <c r="AE328" s="50">
        <v>13.001155058432284</v>
      </c>
      <c r="AF328" s="50">
        <v>0.9292472403694283</v>
      </c>
      <c r="AG328" s="50">
        <v>34.009461365172001</v>
      </c>
      <c r="AH328" s="50">
        <v>0.61045756293199527</v>
      </c>
      <c r="AI328" s="50">
        <v>10.821395073913168</v>
      </c>
      <c r="AJ328" s="50">
        <v>57.832011497517449</v>
      </c>
      <c r="AK328" s="50">
        <v>34.826780991536594</v>
      </c>
    </row>
    <row r="329" spans="1:37" ht="18.75">
      <c r="A329" s="1">
        <v>123</v>
      </c>
      <c r="B329" s="51">
        <f t="shared" si="41"/>
        <v>52.411426461462952</v>
      </c>
      <c r="AC329" s="50">
        <v>119</v>
      </c>
      <c r="AD329" s="50">
        <v>0.2864317830493045</v>
      </c>
      <c r="AE329" s="50">
        <v>7.0100449626902632</v>
      </c>
      <c r="AF329" s="50">
        <v>0.93116490109285488</v>
      </c>
      <c r="AG329" s="50">
        <v>34.036308615299966</v>
      </c>
      <c r="AH329" s="50">
        <v>0.95843753154885636</v>
      </c>
      <c r="AI329" s="50">
        <v>14.981802311909936</v>
      </c>
      <c r="AJ329" s="50">
        <v>56.028155889900169</v>
      </c>
      <c r="AK329" s="50">
        <v>57.423459075642178</v>
      </c>
    </row>
    <row r="330" spans="1:37" ht="18.75">
      <c r="A330" s="1">
        <v>124</v>
      </c>
      <c r="B330" s="51">
        <f t="shared" si="41"/>
        <v>47.75016314858739</v>
      </c>
      <c r="AC330" s="50">
        <v>120</v>
      </c>
      <c r="AD330" s="50">
        <v>0.65609527797683875</v>
      </c>
      <c r="AE330" s="50">
        <v>12.185333891675743</v>
      </c>
      <c r="AF330" s="50">
        <v>0.75268415518521503</v>
      </c>
      <c r="AG330" s="50">
        <v>31.537578172593015</v>
      </c>
      <c r="AH330" s="50">
        <v>0.29142836575929476</v>
      </c>
      <c r="AI330" s="50">
        <v>8.3441538005947109</v>
      </c>
      <c r="AJ330" s="50">
        <v>52.067065864863466</v>
      </c>
      <c r="AK330" s="50">
        <v>46.995245703289974</v>
      </c>
    </row>
    <row r="331" spans="1:37" ht="18.75">
      <c r="A331" s="1">
        <v>125</v>
      </c>
      <c r="B331" s="51">
        <f t="shared" si="41"/>
        <v>55.291654564559593</v>
      </c>
      <c r="AC331" s="50">
        <v>121</v>
      </c>
      <c r="AD331" s="50">
        <v>0.49106499170143514</v>
      </c>
      <c r="AE331" s="50">
        <v>9.8749098838200915</v>
      </c>
      <c r="AF331" s="50">
        <v>0.72443041406837183</v>
      </c>
      <c r="AG331" s="50">
        <v>31.142025796957206</v>
      </c>
      <c r="AH331" s="50">
        <v>0.28753960893827935</v>
      </c>
      <c r="AI331" s="50">
        <v>8.3083784412899</v>
      </c>
      <c r="AJ331" s="50">
        <v>49.325314122067198</v>
      </c>
      <c r="AK331" s="50">
        <v>53.833148529578935</v>
      </c>
    </row>
    <row r="332" spans="1:37" ht="18.75">
      <c r="A332" s="1">
        <v>126</v>
      </c>
      <c r="B332" s="51">
        <f t="shared" si="41"/>
        <v>46.553848380059371</v>
      </c>
      <c r="AC332" s="50">
        <v>122</v>
      </c>
      <c r="AD332" s="50">
        <v>0.93672717985767462</v>
      </c>
      <c r="AE332" s="50">
        <v>16.114180518007444</v>
      </c>
      <c r="AF332" s="50">
        <v>0.70855693194409997</v>
      </c>
      <c r="AG332" s="50">
        <v>30.919797047217397</v>
      </c>
      <c r="AH332" s="50">
        <v>0.10370095450719008</v>
      </c>
      <c r="AI332" s="50">
        <v>6.1878979816965014</v>
      </c>
      <c r="AJ332" s="50">
        <v>53.221875546921346</v>
      </c>
      <c r="AK332" s="50">
        <v>46.289701480110125</v>
      </c>
    </row>
    <row r="333" spans="1:37" ht="18.75">
      <c r="A333" s="1">
        <v>127</v>
      </c>
      <c r="B333" s="51">
        <f t="shared" si="41"/>
        <v>47.068421529837622</v>
      </c>
      <c r="AC333" s="50">
        <v>123</v>
      </c>
      <c r="AD333" s="50">
        <v>0.62563345555446681</v>
      </c>
      <c r="AE333" s="50">
        <v>11.758868377762536</v>
      </c>
      <c r="AF333" s="50">
        <v>0.16488018179355679</v>
      </c>
      <c r="AG333" s="50">
        <v>23.308322545109796</v>
      </c>
      <c r="AH333" s="50">
        <v>0.41065493907565553</v>
      </c>
      <c r="AI333" s="50">
        <v>9.3438303909715508</v>
      </c>
      <c r="AJ333" s="50">
        <v>44.411021313843875</v>
      </c>
      <c r="AK333" s="50">
        <v>52.411426461462952</v>
      </c>
    </row>
    <row r="334" spans="1:37" ht="18.75">
      <c r="A334" s="1">
        <v>128</v>
      </c>
      <c r="B334" s="51">
        <f t="shared" si="41"/>
        <v>50.992768556359465</v>
      </c>
      <c r="AC334" s="50">
        <v>124</v>
      </c>
      <c r="AD334" s="50">
        <v>0.4335829502950127</v>
      </c>
      <c r="AE334" s="50">
        <v>9.0701613041301776</v>
      </c>
      <c r="AF334" s="50">
        <v>0.89748209168405346</v>
      </c>
      <c r="AG334" s="50">
        <v>33.564749283576745</v>
      </c>
      <c r="AH334" s="50">
        <v>0.64416233069733253</v>
      </c>
      <c r="AI334" s="50">
        <v>11.094740345110861</v>
      </c>
      <c r="AJ334" s="50">
        <v>53.72965093281779</v>
      </c>
      <c r="AK334" s="50">
        <v>47.75016314858739</v>
      </c>
    </row>
    <row r="335" spans="1:37" ht="18.75">
      <c r="A335" s="1">
        <v>129</v>
      </c>
      <c r="B335" s="51">
        <f t="shared" ref="B335:B366" si="42">J132</f>
        <v>47.907452452569473</v>
      </c>
      <c r="AC335" s="50">
        <v>125</v>
      </c>
      <c r="AD335" s="50">
        <v>0.31999881561615606</v>
      </c>
      <c r="AE335" s="50">
        <v>7.4799834186261851</v>
      </c>
      <c r="AF335" s="50">
        <v>0.38452881694622532</v>
      </c>
      <c r="AG335" s="50">
        <v>26.383403437247154</v>
      </c>
      <c r="AH335" s="50">
        <v>0.29957392304765573</v>
      </c>
      <c r="AI335" s="50">
        <v>8.4183248757037692</v>
      </c>
      <c r="AJ335" s="50">
        <v>42.281711731577104</v>
      </c>
      <c r="AK335" s="50">
        <v>55.291654564559593</v>
      </c>
    </row>
    <row r="336" spans="1:37" ht="18.75">
      <c r="A336" s="1">
        <v>130</v>
      </c>
      <c r="B336" s="51">
        <f t="shared" si="42"/>
        <v>48.20859945718145</v>
      </c>
      <c r="AC336" s="50">
        <v>126</v>
      </c>
      <c r="AD336" s="50">
        <v>0.54168636045422802</v>
      </c>
      <c r="AE336" s="50">
        <v>10.583609046359193</v>
      </c>
      <c r="AF336" s="50">
        <v>0.27419488609840792</v>
      </c>
      <c r="AG336" s="50">
        <v>24.838728405377712</v>
      </c>
      <c r="AH336" s="50">
        <v>0.69859965924524503</v>
      </c>
      <c r="AI336" s="50">
        <v>11.565183223514708</v>
      </c>
      <c r="AJ336" s="50">
        <v>46.987520675251616</v>
      </c>
      <c r="AK336" s="50">
        <v>46.553848380059371</v>
      </c>
    </row>
    <row r="337" spans="1:37" ht="18.75">
      <c r="A337" s="1">
        <v>131</v>
      </c>
      <c r="B337" s="51">
        <f t="shared" si="42"/>
        <v>47.637171266966746</v>
      </c>
      <c r="AC337" s="50">
        <v>127</v>
      </c>
      <c r="AD337" s="50">
        <v>0.50943408363925891</v>
      </c>
      <c r="AE337" s="50">
        <v>10.132077170949625</v>
      </c>
      <c r="AF337" s="50">
        <v>0.90513691587656353</v>
      </c>
      <c r="AG337" s="50">
        <v>33.671916822271889</v>
      </c>
      <c r="AH337" s="50">
        <v>0.78016035405746975</v>
      </c>
      <c r="AI337" s="50">
        <v>12.358417801830074</v>
      </c>
      <c r="AJ337" s="50">
        <v>56.162411795051582</v>
      </c>
      <c r="AK337" s="50">
        <v>47.068421529837622</v>
      </c>
    </row>
    <row r="338" spans="1:37" ht="18.75">
      <c r="A338" s="1">
        <v>132</v>
      </c>
      <c r="B338" s="51">
        <f t="shared" si="42"/>
        <v>55.53284999996675</v>
      </c>
      <c r="AC338" s="50">
        <v>128</v>
      </c>
      <c r="AD338" s="50">
        <v>0.14743675512345711</v>
      </c>
      <c r="AE338" s="50">
        <v>5.0641145717283997</v>
      </c>
      <c r="AF338" s="50">
        <v>0.56021563244380423</v>
      </c>
      <c r="AG338" s="50">
        <v>28.843018854213263</v>
      </c>
      <c r="AH338" s="50">
        <v>0.13761360549651669</v>
      </c>
      <c r="AI338" s="50">
        <v>6.6723471157637917</v>
      </c>
      <c r="AJ338" s="50">
        <v>40.579480541705458</v>
      </c>
      <c r="AK338" s="50">
        <v>50.992768556359465</v>
      </c>
    </row>
    <row r="339" spans="1:37" ht="18.75">
      <c r="A339" s="1">
        <v>133</v>
      </c>
      <c r="B339" s="51">
        <f t="shared" si="42"/>
        <v>56.021172144755653</v>
      </c>
      <c r="AC339" s="50">
        <v>129</v>
      </c>
      <c r="AD339" s="50">
        <v>0.44329846012671581</v>
      </c>
      <c r="AE339" s="50">
        <v>9.2061784417740213</v>
      </c>
      <c r="AF339" s="50">
        <v>0.26735963494266468</v>
      </c>
      <c r="AG339" s="50">
        <v>24.743034889197304</v>
      </c>
      <c r="AH339" s="50">
        <v>0.76378232121187151</v>
      </c>
      <c r="AI339" s="50">
        <v>12.188624674665611</v>
      </c>
      <c r="AJ339" s="50">
        <v>46.137838005636937</v>
      </c>
      <c r="AK339" s="50">
        <v>47.907452452569473</v>
      </c>
    </row>
    <row r="340" spans="1:37" ht="18.75">
      <c r="A340" s="1">
        <v>134</v>
      </c>
      <c r="B340" s="51">
        <f t="shared" si="42"/>
        <v>47.589709885149929</v>
      </c>
      <c r="AC340" s="50">
        <v>130</v>
      </c>
      <c r="AD340" s="50">
        <v>0.9862634450571931</v>
      </c>
      <c r="AE340" s="50">
        <v>16.807688230800704</v>
      </c>
      <c r="AF340" s="50">
        <v>0.4245859201722465</v>
      </c>
      <c r="AG340" s="50">
        <v>26.944202882411449</v>
      </c>
      <c r="AH340" s="50">
        <v>0.57635354602718203</v>
      </c>
      <c r="AI340" s="50">
        <v>10.556603963022592</v>
      </c>
      <c r="AJ340" s="50">
        <v>54.308495076234749</v>
      </c>
      <c r="AK340" s="50">
        <v>48.20859945718145</v>
      </c>
    </row>
    <row r="341" spans="1:37" ht="18.75">
      <c r="A341" s="1">
        <v>135</v>
      </c>
      <c r="B341" s="51">
        <f t="shared" si="42"/>
        <v>49.42407544440843</v>
      </c>
      <c r="AC341" s="50">
        <v>131</v>
      </c>
      <c r="AD341" s="50">
        <v>0.17700228511013505</v>
      </c>
      <c r="AE341" s="50">
        <v>5.4780319915418909</v>
      </c>
      <c r="AF341" s="50">
        <v>0.87665626939737862</v>
      </c>
      <c r="AG341" s="50">
        <v>33.2731877715633</v>
      </c>
      <c r="AH341" s="50">
        <v>0.51349270646040845</v>
      </c>
      <c r="AI341" s="50">
        <v>10.095094876330307</v>
      </c>
      <c r="AJ341" s="50">
        <v>48.846314639435498</v>
      </c>
      <c r="AK341" s="50">
        <v>47.637171266966746</v>
      </c>
    </row>
    <row r="342" spans="1:37" ht="18.75">
      <c r="A342" s="1">
        <v>136</v>
      </c>
      <c r="B342" s="51">
        <f t="shared" si="42"/>
        <v>44.964496513004846</v>
      </c>
      <c r="AC342" s="50">
        <v>132</v>
      </c>
      <c r="AD342" s="50">
        <v>0.83337094050892324</v>
      </c>
      <c r="AE342" s="50">
        <v>14.667193167124925</v>
      </c>
      <c r="AF342" s="50">
        <v>0.69898317601547566</v>
      </c>
      <c r="AG342" s="50">
        <v>30.785764464216658</v>
      </c>
      <c r="AH342" s="50">
        <v>0.53517933332567025</v>
      </c>
      <c r="AI342" s="50">
        <v>10.250746312807294</v>
      </c>
      <c r="AJ342" s="50">
        <v>55.703703944148877</v>
      </c>
      <c r="AK342" s="50">
        <v>55.53284999996675</v>
      </c>
    </row>
    <row r="343" spans="1:37" ht="18.75">
      <c r="A343" s="1">
        <v>137</v>
      </c>
      <c r="B343" s="51">
        <f t="shared" si="42"/>
        <v>59.349662611114084</v>
      </c>
      <c r="AC343" s="50">
        <v>133</v>
      </c>
      <c r="AD343" s="50">
        <v>0.35292599435755867</v>
      </c>
      <c r="AE343" s="50">
        <v>7.9409639210058209</v>
      </c>
      <c r="AF343" s="50">
        <v>0.44933409060118967</v>
      </c>
      <c r="AG343" s="50">
        <v>27.290677268416655</v>
      </c>
      <c r="AH343" s="50">
        <v>0.18644664167263225</v>
      </c>
      <c r="AI343" s="50">
        <v>7.2745492024209941</v>
      </c>
      <c r="AJ343" s="50">
        <v>42.506190391843468</v>
      </c>
      <c r="AK343" s="50">
        <v>56.021172144755653</v>
      </c>
    </row>
    <row r="344" spans="1:37" ht="18.75">
      <c r="A344" s="1">
        <v>138</v>
      </c>
      <c r="B344" s="51">
        <f t="shared" si="42"/>
        <v>42.599568635392167</v>
      </c>
      <c r="AC344" s="50">
        <v>134</v>
      </c>
      <c r="AD344" s="50">
        <v>0.70355773010092537</v>
      </c>
      <c r="AE344" s="50">
        <v>12.849808221412955</v>
      </c>
      <c r="AF344" s="50">
        <v>0.98776407064885119</v>
      </c>
      <c r="AG344" s="50">
        <v>34.828696989083916</v>
      </c>
      <c r="AH344" s="50">
        <v>9.8248537930982205E-2</v>
      </c>
      <c r="AI344" s="50">
        <v>6.1029593483054612</v>
      </c>
      <c r="AJ344" s="50">
        <v>53.781464558802334</v>
      </c>
      <c r="AK344" s="50">
        <v>47.589709885149929</v>
      </c>
    </row>
    <row r="345" spans="1:37" ht="18.75">
      <c r="A345" s="1">
        <v>139</v>
      </c>
      <c r="B345" s="51">
        <f t="shared" si="42"/>
        <v>51.077112274733487</v>
      </c>
      <c r="AC345" s="50">
        <v>135</v>
      </c>
      <c r="AD345" s="50">
        <v>4.2504573526413347E-2</v>
      </c>
      <c r="AE345" s="50">
        <v>3.5950640293697869</v>
      </c>
      <c r="AF345" s="50">
        <v>0.25537500637185329</v>
      </c>
      <c r="AG345" s="50">
        <v>24.575250089205944</v>
      </c>
      <c r="AH345" s="50">
        <v>0.21690963917631967</v>
      </c>
      <c r="AI345" s="50">
        <v>7.6105471084546279</v>
      </c>
      <c r="AJ345" s="50">
        <v>35.780861227030357</v>
      </c>
      <c r="AK345" s="50">
        <v>49.42407544440843</v>
      </c>
    </row>
    <row r="346" spans="1:37" ht="18.75">
      <c r="A346" s="1">
        <v>140</v>
      </c>
      <c r="B346" s="51">
        <f t="shared" si="42"/>
        <v>63.300930648565632</v>
      </c>
      <c r="AC346" s="50">
        <v>136</v>
      </c>
      <c r="AD346" s="50">
        <v>0.35670399633430605</v>
      </c>
      <c r="AE346" s="50">
        <v>7.9938559486802845</v>
      </c>
      <c r="AF346" s="50">
        <v>0.75464009472672722</v>
      </c>
      <c r="AG346" s="50">
        <v>31.564961326174178</v>
      </c>
      <c r="AH346" s="50">
        <v>0.19035812027012544</v>
      </c>
      <c r="AI346" s="50">
        <v>7.3191545221805034</v>
      </c>
      <c r="AJ346" s="50">
        <v>46.877971797034967</v>
      </c>
      <c r="AK346" s="50">
        <v>44.964496513004846</v>
      </c>
    </row>
    <row r="347" spans="1:37" ht="18.75">
      <c r="A347" s="1">
        <v>141</v>
      </c>
      <c r="B347" s="51">
        <f t="shared" si="42"/>
        <v>46.658315939956843</v>
      </c>
      <c r="AC347" s="50">
        <v>137</v>
      </c>
      <c r="AD347" s="50">
        <v>0.67965509360623111</v>
      </c>
      <c r="AE347" s="50">
        <v>12.515171310487236</v>
      </c>
      <c r="AF347" s="50">
        <v>0.86732803065165232</v>
      </c>
      <c r="AG347" s="50">
        <v>33.142592429123134</v>
      </c>
      <c r="AH347" s="50">
        <v>0.55410283083643852</v>
      </c>
      <c r="AI347" s="50">
        <v>10.389559577605361</v>
      </c>
      <c r="AJ347" s="50">
        <v>56.047323317215735</v>
      </c>
      <c r="AK347" s="50">
        <v>59.349662611114084</v>
      </c>
    </row>
    <row r="348" spans="1:37" ht="18.75">
      <c r="A348" s="1">
        <v>142</v>
      </c>
      <c r="B348" s="51">
        <f t="shared" si="42"/>
        <v>39.598313901964978</v>
      </c>
      <c r="AC348" s="50">
        <v>138</v>
      </c>
      <c r="AD348" s="50">
        <v>0.82030806231644016</v>
      </c>
      <c r="AE348" s="50">
        <v>14.484312872430163</v>
      </c>
      <c r="AF348" s="50">
        <v>0.12652724882770061</v>
      </c>
      <c r="AG348" s="50">
        <v>22.771381483587806</v>
      </c>
      <c r="AH348" s="50">
        <v>0.29245159195571691</v>
      </c>
      <c r="AI348" s="50">
        <v>8.3535274363414125</v>
      </c>
      <c r="AJ348" s="50">
        <v>45.609221792359378</v>
      </c>
      <c r="AK348" s="50">
        <v>42.599568635392167</v>
      </c>
    </row>
    <row r="349" spans="1:37" ht="18.75">
      <c r="A349" s="1">
        <v>143</v>
      </c>
      <c r="B349" s="51">
        <f t="shared" si="42"/>
        <v>48.828585082409028</v>
      </c>
      <c r="AC349" s="50">
        <v>139</v>
      </c>
      <c r="AD349" s="50">
        <v>0.16150237139457257</v>
      </c>
      <c r="AE349" s="50">
        <v>5.2610331995240163</v>
      </c>
      <c r="AF349" s="50">
        <v>0.19663155571943292</v>
      </c>
      <c r="AG349" s="50">
        <v>23.75284178007206</v>
      </c>
      <c r="AH349" s="50">
        <v>0.28188959795539847</v>
      </c>
      <c r="AI349" s="50">
        <v>8.2559661908757604</v>
      </c>
      <c r="AJ349" s="50">
        <v>37.269841170471835</v>
      </c>
      <c r="AK349" s="50">
        <v>51.077112274733487</v>
      </c>
    </row>
    <row r="350" spans="1:37" ht="18.75">
      <c r="A350" s="1">
        <v>144</v>
      </c>
      <c r="B350" s="51">
        <f t="shared" si="42"/>
        <v>54.221517752070142</v>
      </c>
      <c r="AC350" s="50">
        <v>140</v>
      </c>
      <c r="AD350" s="50">
        <v>0.73047921097766855</v>
      </c>
      <c r="AE350" s="50">
        <v>13.226708953687361</v>
      </c>
      <c r="AF350" s="50">
        <v>0.61299514840353364</v>
      </c>
      <c r="AG350" s="50">
        <v>29.581932077649469</v>
      </c>
      <c r="AH350" s="50">
        <v>0.6604521667358465</v>
      </c>
      <c r="AI350" s="50">
        <v>11.23149173010153</v>
      </c>
      <c r="AJ350" s="50">
        <v>54.040132761438365</v>
      </c>
      <c r="AK350" s="50">
        <v>63.300930648565632</v>
      </c>
    </row>
    <row r="351" spans="1:37" ht="18.75">
      <c r="A351" s="1">
        <v>145</v>
      </c>
      <c r="B351" s="51">
        <f t="shared" si="42"/>
        <v>42.953301681238628</v>
      </c>
      <c r="AC351" s="50">
        <v>141</v>
      </c>
      <c r="AD351" s="50">
        <v>0.61241613991209554</v>
      </c>
      <c r="AE351" s="50">
        <v>11.573825958769337</v>
      </c>
      <c r="AF351" s="50">
        <v>0.48414894843838541</v>
      </c>
      <c r="AG351" s="50">
        <v>27.778085278137397</v>
      </c>
      <c r="AH351" s="50">
        <v>0.57078880836347412</v>
      </c>
      <c r="AI351" s="50">
        <v>10.514423943828927</v>
      </c>
      <c r="AJ351" s="50">
        <v>49.866335180735661</v>
      </c>
      <c r="AK351" s="50">
        <v>46.658315939956843</v>
      </c>
    </row>
    <row r="352" spans="1:37" ht="18.75">
      <c r="A352" s="1">
        <v>146</v>
      </c>
      <c r="B352" s="51">
        <f t="shared" si="42"/>
        <v>40.656836282611728</v>
      </c>
      <c r="AC352" s="50">
        <v>142</v>
      </c>
      <c r="AD352" s="50">
        <v>0.4530475612445295</v>
      </c>
      <c r="AE352" s="50">
        <v>9.3426658574234125</v>
      </c>
      <c r="AF352" s="50">
        <v>0.36329774972000961</v>
      </c>
      <c r="AG352" s="50">
        <v>26.086168496080134</v>
      </c>
      <c r="AH352" s="50">
        <v>0.75072412172941516</v>
      </c>
      <c r="AI352" s="50">
        <v>12.057426169441946</v>
      </c>
      <c r="AJ352" s="50">
        <v>47.486260522945493</v>
      </c>
      <c r="AK352" s="50">
        <v>39.598313901964978</v>
      </c>
    </row>
    <row r="353" spans="1:37" ht="18.75">
      <c r="A353" s="1">
        <v>147</v>
      </c>
      <c r="B353" s="51">
        <f t="shared" si="42"/>
        <v>47.030806014344122</v>
      </c>
      <c r="AC353" s="50">
        <v>143</v>
      </c>
      <c r="AD353" s="50">
        <v>0.43597887484461229</v>
      </c>
      <c r="AE353" s="50">
        <v>9.103704247824572</v>
      </c>
      <c r="AF353" s="50">
        <v>0.89357646585195138</v>
      </c>
      <c r="AG353" s="50">
        <v>33.510070521927318</v>
      </c>
      <c r="AH353" s="50">
        <v>0.52188189077795921</v>
      </c>
      <c r="AI353" s="50">
        <v>10.154886801245723</v>
      </c>
      <c r="AJ353" s="50">
        <v>52.768661570997615</v>
      </c>
      <c r="AK353" s="50">
        <v>48.828585082409028</v>
      </c>
    </row>
    <row r="354" spans="1:37" ht="18.75">
      <c r="A354" s="1">
        <v>148</v>
      </c>
      <c r="B354" s="51">
        <f t="shared" si="42"/>
        <v>45.607244868345838</v>
      </c>
      <c r="AC354" s="50">
        <v>144</v>
      </c>
      <c r="AD354" s="50">
        <v>0.53867828366045611</v>
      </c>
      <c r="AE354" s="50">
        <v>10.541495971246386</v>
      </c>
      <c r="AF354" s="50">
        <v>0.65736681103310302</v>
      </c>
      <c r="AG354" s="50">
        <v>30.203135354463441</v>
      </c>
      <c r="AH354" s="50">
        <v>0.43208869544820749</v>
      </c>
      <c r="AI354" s="50">
        <v>9.5072799351130062</v>
      </c>
      <c r="AJ354" s="50">
        <v>50.25191126082283</v>
      </c>
      <c r="AK354" s="50">
        <v>54.221517752070142</v>
      </c>
    </row>
    <row r="355" spans="1:37" ht="18.75">
      <c r="A355" s="1">
        <v>149</v>
      </c>
      <c r="B355" s="51">
        <f t="shared" si="42"/>
        <v>46.78425785609096</v>
      </c>
      <c r="AC355" s="50">
        <v>145</v>
      </c>
      <c r="AD355" s="50">
        <v>0.52325618216445624</v>
      </c>
      <c r="AE355" s="50">
        <v>10.325586550302386</v>
      </c>
      <c r="AF355" s="50">
        <v>0.41367494589122178</v>
      </c>
      <c r="AG355" s="50">
        <v>26.791449242477103</v>
      </c>
      <c r="AH355" s="50">
        <v>0.80066829867457467</v>
      </c>
      <c r="AI355" s="50">
        <v>12.580214176015801</v>
      </c>
      <c r="AJ355" s="50">
        <v>49.69724996879529</v>
      </c>
      <c r="AK355" s="50">
        <v>42.953301681238628</v>
      </c>
    </row>
    <row r="356" spans="1:37" ht="18.75">
      <c r="A356" s="1">
        <v>150</v>
      </c>
      <c r="B356" s="51">
        <f t="shared" si="42"/>
        <v>44.624504747128192</v>
      </c>
      <c r="AC356" s="50">
        <v>146</v>
      </c>
      <c r="AD356" s="50">
        <v>0.70957323130893091</v>
      </c>
      <c r="AE356" s="50">
        <v>12.934025238325033</v>
      </c>
      <c r="AF356" s="50">
        <v>0.53380044562760554</v>
      </c>
      <c r="AG356" s="50">
        <v>28.473206238786474</v>
      </c>
      <c r="AH356" s="50">
        <v>0.73528621922769588</v>
      </c>
      <c r="AI356" s="50">
        <v>11.906675887430115</v>
      </c>
      <c r="AJ356" s="50">
        <v>53.31390736454162</v>
      </c>
      <c r="AK356" s="50">
        <v>40.656836282611728</v>
      </c>
    </row>
    <row r="357" spans="1:37" ht="18.75">
      <c r="A357" s="1">
        <v>151</v>
      </c>
      <c r="B357" s="51">
        <f t="shared" si="42"/>
        <v>57.603302404197983</v>
      </c>
      <c r="AC357" s="50">
        <v>147</v>
      </c>
      <c r="AD357" s="50">
        <v>0.2782480665280882</v>
      </c>
      <c r="AE357" s="50">
        <v>6.8954729313932344</v>
      </c>
      <c r="AF357" s="50">
        <v>0.96556286339440922</v>
      </c>
      <c r="AG357" s="50">
        <v>34.517880087521725</v>
      </c>
      <c r="AH357" s="50">
        <v>0.24156267722072711</v>
      </c>
      <c r="AI357" s="50">
        <v>7.8655053558321422</v>
      </c>
      <c r="AJ357" s="50">
        <v>49.278858374747102</v>
      </c>
      <c r="AK357" s="50">
        <v>47.030806014344122</v>
      </c>
    </row>
    <row r="358" spans="1:37" ht="18.75">
      <c r="A358" s="1">
        <v>152</v>
      </c>
      <c r="B358" s="51">
        <f t="shared" si="42"/>
        <v>47.162752026513466</v>
      </c>
      <c r="AC358" s="50">
        <v>148</v>
      </c>
      <c r="AD358" s="50">
        <v>0.17883040680394824</v>
      </c>
      <c r="AE358" s="50">
        <v>5.5036256952552751</v>
      </c>
      <c r="AF358" s="50">
        <v>0.73922091531241707</v>
      </c>
      <c r="AG358" s="50">
        <v>31.349092814373837</v>
      </c>
      <c r="AH358" s="50">
        <v>0.53292314720518408</v>
      </c>
      <c r="AI358" s="50">
        <v>10.234386090391208</v>
      </c>
      <c r="AJ358" s="50">
        <v>47.087104600020325</v>
      </c>
      <c r="AK358" s="50">
        <v>45.607244868345838</v>
      </c>
    </row>
    <row r="359" spans="1:37" ht="18.75">
      <c r="A359" s="1">
        <v>153</v>
      </c>
      <c r="B359" s="51">
        <f t="shared" si="42"/>
        <v>51.24519804960569</v>
      </c>
      <c r="AC359" s="50">
        <v>149</v>
      </c>
      <c r="AD359" s="50">
        <v>0.274721687526852</v>
      </c>
      <c r="AE359" s="50">
        <v>6.8461036253759282</v>
      </c>
      <c r="AF359" s="50">
        <v>0.12853518887256155</v>
      </c>
      <c r="AG359" s="50">
        <v>22.79949264421586</v>
      </c>
      <c r="AH359" s="50">
        <v>0.40096479066383617</v>
      </c>
      <c r="AI359" s="50">
        <v>9.268536470744662</v>
      </c>
      <c r="AJ359" s="50">
        <v>38.914132740336449</v>
      </c>
      <c r="AK359" s="50">
        <v>46.78425785609096</v>
      </c>
    </row>
    <row r="360" spans="1:37" ht="18.75">
      <c r="A360" s="1">
        <v>154</v>
      </c>
      <c r="B360" s="51">
        <f t="shared" si="42"/>
        <v>52.861043100381956</v>
      </c>
      <c r="AC360" s="50">
        <v>150</v>
      </c>
      <c r="AD360" s="50">
        <v>0.13836304983766312</v>
      </c>
      <c r="AE360" s="50">
        <v>4.9370826977272841</v>
      </c>
      <c r="AF360" s="50">
        <v>0.6931820517341889</v>
      </c>
      <c r="AG360" s="50">
        <v>30.704548724278641</v>
      </c>
      <c r="AH360" s="50">
        <v>0.46487402536449973</v>
      </c>
      <c r="AI360" s="50">
        <v>9.7496410634730033</v>
      </c>
      <c r="AJ360" s="50">
        <v>45.391272485478936</v>
      </c>
      <c r="AK360" s="50">
        <v>44.624504747128192</v>
      </c>
    </row>
    <row r="361" spans="1:37" ht="18.75">
      <c r="A361" s="1">
        <v>155</v>
      </c>
      <c r="B361" s="51">
        <f t="shared" si="42"/>
        <v>51.837288904455313</v>
      </c>
      <c r="AC361" s="50">
        <v>151</v>
      </c>
      <c r="AD361" s="50">
        <v>0.32612625425093078</v>
      </c>
      <c r="AE361" s="50">
        <v>7.5657675595130307</v>
      </c>
      <c r="AF361" s="50">
        <v>0.20187086160772727</v>
      </c>
      <c r="AG361" s="50">
        <v>23.826192062508184</v>
      </c>
      <c r="AH361" s="50">
        <v>0.63433732049613945</v>
      </c>
      <c r="AI361" s="50">
        <v>11.013770586472788</v>
      </c>
      <c r="AJ361" s="50">
        <v>42.405730208494006</v>
      </c>
      <c r="AK361" s="50">
        <v>57.603302404197983</v>
      </c>
    </row>
    <row r="362" spans="1:37" ht="18.75">
      <c r="A362" s="1">
        <v>156</v>
      </c>
      <c r="B362" s="51">
        <f t="shared" si="42"/>
        <v>42.137285779997526</v>
      </c>
      <c r="AC362" s="50">
        <v>152</v>
      </c>
      <c r="AD362" s="50">
        <v>0.69814510140380237</v>
      </c>
      <c r="AE362" s="50">
        <v>12.774031419653234</v>
      </c>
      <c r="AF362" s="50">
        <v>0.37703911645104293</v>
      </c>
      <c r="AG362" s="50">
        <v>26.278547630314602</v>
      </c>
      <c r="AH362" s="50">
        <v>0.76790059548029066</v>
      </c>
      <c r="AI362" s="50">
        <v>12.230750410920862</v>
      </c>
      <c r="AJ362" s="50">
        <v>51.283329460888694</v>
      </c>
      <c r="AK362" s="50">
        <v>47.162752026513466</v>
      </c>
    </row>
    <row r="363" spans="1:37" ht="18.75">
      <c r="A363" s="1">
        <v>157</v>
      </c>
      <c r="B363" s="51">
        <f t="shared" si="42"/>
        <v>48.828690667129052</v>
      </c>
      <c r="AC363" s="50">
        <v>153</v>
      </c>
      <c r="AD363" s="50">
        <v>0.6812937642094562</v>
      </c>
      <c r="AE363" s="50">
        <v>12.538112698932387</v>
      </c>
      <c r="AF363" s="50">
        <v>0.41571735758475736</v>
      </c>
      <c r="AG363" s="50">
        <v>26.820043006186602</v>
      </c>
      <c r="AH363" s="50">
        <v>0.46409609158345755</v>
      </c>
      <c r="AI363" s="50">
        <v>9.7439911754968094</v>
      </c>
      <c r="AJ363" s="50">
        <v>49.102146880615798</v>
      </c>
      <c r="AK363" s="50">
        <v>51.24519804960569</v>
      </c>
    </row>
    <row r="364" spans="1:37" ht="18.75">
      <c r="A364" s="1">
        <v>158</v>
      </c>
      <c r="B364" s="51">
        <f t="shared" si="42"/>
        <v>43.929179620174686</v>
      </c>
      <c r="AC364" s="50">
        <v>154</v>
      </c>
      <c r="AD364" s="50">
        <v>0.20176766544892899</v>
      </c>
      <c r="AE364" s="50">
        <v>5.8247473162850056</v>
      </c>
      <c r="AF364" s="50">
        <v>0.26450323088754712</v>
      </c>
      <c r="AG364" s="50">
        <v>24.703045232425662</v>
      </c>
      <c r="AH364" s="50">
        <v>0.39882232957937069</v>
      </c>
      <c r="AI364" s="50">
        <v>9.2517668141716811</v>
      </c>
      <c r="AJ364" s="50">
        <v>39.779559362882353</v>
      </c>
      <c r="AK364" s="50">
        <v>52.861043100381956</v>
      </c>
    </row>
    <row r="365" spans="1:37" ht="18.75">
      <c r="A365" s="1">
        <v>159</v>
      </c>
      <c r="B365" s="51">
        <f t="shared" si="42"/>
        <v>46.461940043579673</v>
      </c>
      <c r="AC365" s="50">
        <v>155</v>
      </c>
      <c r="AD365" s="50">
        <v>0.26297104476391242</v>
      </c>
      <c r="AE365" s="50">
        <v>6.6815946266947739</v>
      </c>
      <c r="AF365" s="50">
        <v>0.54148397618605359</v>
      </c>
      <c r="AG365" s="50">
        <v>28.580775666604751</v>
      </c>
      <c r="AH365" s="50">
        <v>0.18421389871415372</v>
      </c>
      <c r="AI365" s="50">
        <v>7.2488777428854156</v>
      </c>
      <c r="AJ365" s="50">
        <v>42.511248036184938</v>
      </c>
      <c r="AK365" s="50">
        <v>51.837288904455313</v>
      </c>
    </row>
    <row r="366" spans="1:37" ht="18.75">
      <c r="A366" s="1">
        <v>160</v>
      </c>
      <c r="B366" s="51">
        <f t="shared" si="42"/>
        <v>44.498718668854558</v>
      </c>
      <c r="AC366" s="50">
        <v>156</v>
      </c>
      <c r="AD366" s="50">
        <v>4.3957086741670315E-2</v>
      </c>
      <c r="AE366" s="50">
        <v>3.6153992143833844</v>
      </c>
      <c r="AF366" s="50">
        <v>0.5854732191664187</v>
      </c>
      <c r="AG366" s="50">
        <v>29.196625068329862</v>
      </c>
      <c r="AH366" s="50">
        <v>3.7736881694482194E-2</v>
      </c>
      <c r="AI366" s="50">
        <v>4.9230742071119504</v>
      </c>
      <c r="AJ366" s="50">
        <v>37.735098489825198</v>
      </c>
      <c r="AK366" s="50">
        <v>42.137285779997526</v>
      </c>
    </row>
    <row r="367" spans="1:37" ht="18.75">
      <c r="A367" s="1">
        <v>161</v>
      </c>
      <c r="B367" s="51">
        <f t="shared" ref="B367:B398" si="43">J164</f>
        <v>51.290714274729908</v>
      </c>
      <c r="AC367" s="50">
        <v>157</v>
      </c>
      <c r="AD367" s="50">
        <v>0.3564258449949782</v>
      </c>
      <c r="AE367" s="50">
        <v>7.9899618299296948</v>
      </c>
      <c r="AF367" s="50">
        <v>0.71434194991221378</v>
      </c>
      <c r="AG367" s="50">
        <v>31.000787298770994</v>
      </c>
      <c r="AH367" s="50">
        <v>0.82944339794272426</v>
      </c>
      <c r="AI367" s="50">
        <v>12.911657181496025</v>
      </c>
      <c r="AJ367" s="50">
        <v>51.902406310196717</v>
      </c>
      <c r="AK367" s="50">
        <v>48.828690667129052</v>
      </c>
    </row>
    <row r="368" spans="1:37" ht="18.75">
      <c r="A368" s="1">
        <v>162</v>
      </c>
      <c r="B368" s="51">
        <f t="shared" si="43"/>
        <v>50.727030038541201</v>
      </c>
      <c r="AC368" s="50">
        <v>158</v>
      </c>
      <c r="AD368" s="50">
        <v>0.50490937532208369</v>
      </c>
      <c r="AE368" s="50">
        <v>10.068731254509171</v>
      </c>
      <c r="AF368" s="50">
        <v>0.96962121854761174</v>
      </c>
      <c r="AG368" s="50">
        <v>34.574697059666562</v>
      </c>
      <c r="AH368" s="50">
        <v>0.20101765373496694</v>
      </c>
      <c r="AI368" s="50">
        <v>7.4384377956694134</v>
      </c>
      <c r="AJ368" s="50">
        <v>52.081866109845151</v>
      </c>
      <c r="AK368" s="50">
        <v>43.929179620174686</v>
      </c>
    </row>
    <row r="369" spans="1:37" ht="18.75">
      <c r="A369" s="1">
        <v>163</v>
      </c>
      <c r="B369" s="51">
        <f t="shared" si="43"/>
        <v>40.748472195687569</v>
      </c>
      <c r="AC369" s="50">
        <v>159</v>
      </c>
      <c r="AD369" s="50">
        <v>0.88849793686087208</v>
      </c>
      <c r="AE369" s="50">
        <v>15.438971116052208</v>
      </c>
      <c r="AF369" s="50">
        <v>0.69597861816537265</v>
      </c>
      <c r="AG369" s="50">
        <v>30.743700654315212</v>
      </c>
      <c r="AH369" s="50">
        <v>0.13901990248925444</v>
      </c>
      <c r="AI369" s="50">
        <v>6.6910635925092024</v>
      </c>
      <c r="AJ369" s="50">
        <v>52.873735362876623</v>
      </c>
      <c r="AK369" s="50">
        <v>46.461940043579673</v>
      </c>
    </row>
    <row r="370" spans="1:37" ht="18.75">
      <c r="A370" s="1">
        <v>164</v>
      </c>
      <c r="B370" s="51">
        <f t="shared" si="43"/>
        <v>35.08198072432873</v>
      </c>
      <c r="AC370" s="50">
        <v>160</v>
      </c>
      <c r="AD370" s="50">
        <v>0.89877009938063879</v>
      </c>
      <c r="AE370" s="50">
        <v>15.582781391328943</v>
      </c>
      <c r="AF370" s="50">
        <v>0.84668235602220743</v>
      </c>
      <c r="AG370" s="50">
        <v>32.853552984310909</v>
      </c>
      <c r="AH370" s="50">
        <v>0.74919740185300654</v>
      </c>
      <c r="AI370" s="50">
        <v>12.042313582082329</v>
      </c>
      <c r="AJ370" s="50">
        <v>60.478647957722181</v>
      </c>
      <c r="AK370" s="50">
        <v>44.498718668854558</v>
      </c>
    </row>
    <row r="371" spans="1:37" ht="18.75">
      <c r="A371" s="1">
        <v>165</v>
      </c>
      <c r="B371" s="51">
        <f t="shared" si="43"/>
        <v>51.771698109912322</v>
      </c>
      <c r="AC371" s="50">
        <v>161</v>
      </c>
      <c r="AD371" s="50">
        <v>0.69017316788792626</v>
      </c>
      <c r="AE371" s="50">
        <v>12.662424350430967</v>
      </c>
      <c r="AF371" s="50">
        <v>0.17768489972088752</v>
      </c>
      <c r="AG371" s="50">
        <v>23.487588596092426</v>
      </c>
      <c r="AH371" s="50">
        <v>0.99156631505511206</v>
      </c>
      <c r="AI371" s="50">
        <v>16.090878927425496</v>
      </c>
      <c r="AJ371" s="50">
        <v>52.240891873948883</v>
      </c>
      <c r="AK371" s="50">
        <v>51.290714274729908</v>
      </c>
    </row>
    <row r="372" spans="1:37" ht="18.75">
      <c r="A372" s="1">
        <v>166</v>
      </c>
      <c r="B372" s="51">
        <f t="shared" si="43"/>
        <v>41.653311756443678</v>
      </c>
      <c r="AC372" s="50">
        <v>162</v>
      </c>
      <c r="AD372" s="50">
        <v>0.91008155000697888</v>
      </c>
      <c r="AE372" s="50">
        <v>15.741141700097705</v>
      </c>
      <c r="AF372" s="50">
        <v>0.6295434782574979</v>
      </c>
      <c r="AG372" s="50">
        <v>29.813608695604973</v>
      </c>
      <c r="AH372" s="50">
        <v>0.98931630722953579</v>
      </c>
      <c r="AI372" s="50">
        <v>15.976768896335978</v>
      </c>
      <c r="AJ372" s="50">
        <v>61.531519292038652</v>
      </c>
      <c r="AK372" s="50">
        <v>50.727030038541201</v>
      </c>
    </row>
    <row r="373" spans="1:37" ht="18.75">
      <c r="A373" s="1">
        <v>167</v>
      </c>
      <c r="B373" s="51">
        <f t="shared" si="43"/>
        <v>46.397950566849694</v>
      </c>
      <c r="AC373" s="50">
        <v>163</v>
      </c>
      <c r="AD373" s="50">
        <v>0.36438564839585919</v>
      </c>
      <c r="AE373" s="50">
        <v>8.1013990775420286</v>
      </c>
      <c r="AF373" s="50">
        <v>0.65232640850556711</v>
      </c>
      <c r="AG373" s="50">
        <v>30.132569719077939</v>
      </c>
      <c r="AH373" s="50">
        <v>0.52686103738253753</v>
      </c>
      <c r="AI373" s="50">
        <v>10.190622764414405</v>
      </c>
      <c r="AJ373" s="50">
        <v>48.424591561034376</v>
      </c>
      <c r="AK373" s="50">
        <v>40.748472195687569</v>
      </c>
    </row>
    <row r="374" spans="1:37" ht="18.75">
      <c r="A374" s="1">
        <v>168</v>
      </c>
      <c r="B374" s="51">
        <f t="shared" si="43"/>
        <v>43.590810337334965</v>
      </c>
      <c r="AC374" s="50">
        <v>164</v>
      </c>
      <c r="AD374" s="50">
        <v>8.6926494279377375E-2</v>
      </c>
      <c r="AE374" s="50">
        <v>4.216970919911283</v>
      </c>
      <c r="AF374" s="50">
        <v>7.6555038781364271E-2</v>
      </c>
      <c r="AG374" s="50">
        <v>22.071770542939099</v>
      </c>
      <c r="AH374" s="50">
        <v>9.2945751795490805E-2</v>
      </c>
      <c r="AI374" s="50">
        <v>6.0180595878739869</v>
      </c>
      <c r="AJ374" s="50">
        <v>32.306801050724367</v>
      </c>
      <c r="AK374" s="50">
        <v>35.08198072432873</v>
      </c>
    </row>
    <row r="375" spans="1:37" ht="18.75">
      <c r="A375" s="1">
        <v>169</v>
      </c>
      <c r="B375" s="51">
        <f t="shared" si="43"/>
        <v>35.216702112955502</v>
      </c>
      <c r="AC375" s="50">
        <v>165</v>
      </c>
      <c r="AD375" s="50">
        <v>0.83526512347171789</v>
      </c>
      <c r="AE375" s="50">
        <v>14.69371172860405</v>
      </c>
      <c r="AF375" s="50">
        <v>0.82335456724300571</v>
      </c>
      <c r="AG375" s="50">
        <v>32.52696394140208</v>
      </c>
      <c r="AH375" s="50">
        <v>0.71820073803970208</v>
      </c>
      <c r="AI375" s="50">
        <v>11.744876055495055</v>
      </c>
      <c r="AJ375" s="50">
        <v>58.965551725501186</v>
      </c>
      <c r="AK375" s="50">
        <v>51.771698109912322</v>
      </c>
    </row>
    <row r="376" spans="1:37" ht="18.75">
      <c r="A376" s="1">
        <v>170</v>
      </c>
      <c r="B376" s="51">
        <f t="shared" si="43"/>
        <v>45.761665947379697</v>
      </c>
      <c r="AC376" s="50">
        <v>166</v>
      </c>
      <c r="AD376" s="50">
        <v>0.55391237354151623</v>
      </c>
      <c r="AE376" s="50">
        <v>10.754773229581227</v>
      </c>
      <c r="AF376" s="50">
        <v>0.16303761905136571</v>
      </c>
      <c r="AG376" s="50">
        <v>23.282526666719122</v>
      </c>
      <c r="AH376" s="50">
        <v>0.59715004263963456</v>
      </c>
      <c r="AI376" s="50">
        <v>10.716744806924055</v>
      </c>
      <c r="AJ376" s="50">
        <v>44.754044703224402</v>
      </c>
      <c r="AK376" s="50">
        <v>41.653311756443678</v>
      </c>
    </row>
    <row r="377" spans="1:37" ht="18.75">
      <c r="A377" s="1">
        <v>171</v>
      </c>
      <c r="B377" s="51">
        <f t="shared" si="43"/>
        <v>54.866379065488033</v>
      </c>
      <c r="AC377" s="50">
        <v>167</v>
      </c>
      <c r="AD377" s="50">
        <v>0.85005630667805199</v>
      </c>
      <c r="AE377" s="50">
        <v>14.900788293492727</v>
      </c>
      <c r="AF377" s="50">
        <v>0.25978702657764408</v>
      </c>
      <c r="AG377" s="50">
        <v>24.637018372087017</v>
      </c>
      <c r="AH377" s="50">
        <v>0.72664142109421537</v>
      </c>
      <c r="AI377" s="50">
        <v>11.824177289283675</v>
      </c>
      <c r="AJ377" s="50">
        <v>51.361983954863419</v>
      </c>
      <c r="AK377" s="50">
        <v>46.397950566849694</v>
      </c>
    </row>
    <row r="378" spans="1:37" ht="18.75">
      <c r="A378" s="1">
        <v>172</v>
      </c>
      <c r="B378" s="51">
        <f t="shared" si="43"/>
        <v>45.708438189194737</v>
      </c>
      <c r="AC378" s="50">
        <v>168</v>
      </c>
      <c r="AD378" s="50">
        <v>4.5367147935733931E-2</v>
      </c>
      <c r="AE378" s="50">
        <v>3.6351400711002748</v>
      </c>
      <c r="AF378" s="50">
        <v>0.11112209322055389</v>
      </c>
      <c r="AG378" s="50">
        <v>22.555709305087753</v>
      </c>
      <c r="AH378" s="50">
        <v>0.29884949961145502</v>
      </c>
      <c r="AI378" s="50">
        <v>8.4117696700730527</v>
      </c>
      <c r="AJ378" s="50">
        <v>34.602619046261083</v>
      </c>
      <c r="AK378" s="50">
        <v>43.590810337334965</v>
      </c>
    </row>
    <row r="379" spans="1:37" ht="18.75">
      <c r="A379" s="1">
        <v>173</v>
      </c>
      <c r="B379" s="51">
        <f t="shared" si="43"/>
        <v>43.569404849029894</v>
      </c>
      <c r="AC379" s="50">
        <v>169</v>
      </c>
      <c r="AD379" s="50">
        <v>0.73694065268115228</v>
      </c>
      <c r="AE379" s="50">
        <v>13.317169137536132</v>
      </c>
      <c r="AF379" s="50">
        <v>0.8524373052502292</v>
      </c>
      <c r="AG379" s="50">
        <v>32.934122273503206</v>
      </c>
      <c r="AH379" s="50">
        <v>0.44884943461393823</v>
      </c>
      <c r="AI379" s="50">
        <v>9.6322880359771723</v>
      </c>
      <c r="AJ379" s="50">
        <v>55.883579447016515</v>
      </c>
      <c r="AK379" s="50">
        <v>35.216702112955502</v>
      </c>
    </row>
    <row r="380" spans="1:37" ht="18.75">
      <c r="A380" s="1">
        <v>174</v>
      </c>
      <c r="B380" s="51">
        <f t="shared" si="43"/>
        <v>42.256054527701586</v>
      </c>
      <c r="AC380" s="50">
        <v>170</v>
      </c>
      <c r="AD380" s="50">
        <v>0.98497508383857801</v>
      </c>
      <c r="AE380" s="50">
        <v>16.78965117374009</v>
      </c>
      <c r="AF380" s="50">
        <v>0.73855654793646763</v>
      </c>
      <c r="AG380" s="50">
        <v>31.339791671110547</v>
      </c>
      <c r="AH380" s="50">
        <v>0.13565528056203213</v>
      </c>
      <c r="AI380" s="50">
        <v>6.6461236258633836</v>
      </c>
      <c r="AJ380" s="50">
        <v>54.775566470714018</v>
      </c>
      <c r="AK380" s="50">
        <v>45.761665947379697</v>
      </c>
    </row>
    <row r="381" spans="1:37" ht="18.75">
      <c r="A381" s="1">
        <v>175</v>
      </c>
      <c r="B381" s="51">
        <f t="shared" si="43"/>
        <v>45.542403541871352</v>
      </c>
      <c r="AC381" s="50">
        <v>171</v>
      </c>
      <c r="AD381" s="50">
        <v>2.9264081928223273E-2</v>
      </c>
      <c r="AE381" s="50">
        <v>3.4096971469951258</v>
      </c>
      <c r="AF381" s="50">
        <v>0.79225412030940789</v>
      </c>
      <c r="AG381" s="50">
        <v>32.091557684331711</v>
      </c>
      <c r="AH381" s="50">
        <v>0.13419873228282408</v>
      </c>
      <c r="AI381" s="50">
        <v>6.6264963482287911</v>
      </c>
      <c r="AJ381" s="50">
        <v>42.127751179555631</v>
      </c>
      <c r="AK381" s="50">
        <v>54.866379065488033</v>
      </c>
    </row>
    <row r="382" spans="1:37" ht="18.75">
      <c r="A382" s="1">
        <v>176</v>
      </c>
      <c r="B382" s="51">
        <f t="shared" si="43"/>
        <v>47.501260654888924</v>
      </c>
      <c r="AC382" s="50">
        <v>172</v>
      </c>
      <c r="AD382" s="50">
        <v>0.91870393817200602</v>
      </c>
      <c r="AE382" s="50">
        <v>15.861855134408085</v>
      </c>
      <c r="AF382" s="50">
        <v>5.728963688066957E-2</v>
      </c>
      <c r="AG382" s="50">
        <v>21.802054916329372</v>
      </c>
      <c r="AH382" s="50">
        <v>0.80459071597164533</v>
      </c>
      <c r="AI382" s="50">
        <v>12.623916153136602</v>
      </c>
      <c r="AJ382" s="50">
        <v>50.287826203874062</v>
      </c>
      <c r="AK382" s="50">
        <v>45.708438189194737</v>
      </c>
    </row>
    <row r="383" spans="1:37" ht="18.75">
      <c r="A383" s="1">
        <v>177</v>
      </c>
      <c r="B383" s="51">
        <f t="shared" si="43"/>
        <v>43.076449870990395</v>
      </c>
      <c r="AC383" s="50">
        <v>173</v>
      </c>
      <c r="AD383" s="50">
        <v>0.36929779152204856</v>
      </c>
      <c r="AE383" s="50">
        <v>8.1701690813086802</v>
      </c>
      <c r="AF383" s="50">
        <v>0.79124381031280078</v>
      </c>
      <c r="AG383" s="50">
        <v>32.07741334437921</v>
      </c>
      <c r="AH383" s="50">
        <v>0.79658063864440198</v>
      </c>
      <c r="AI383" s="50">
        <v>12.535126271343319</v>
      </c>
      <c r="AJ383" s="50">
        <v>52.782708697031211</v>
      </c>
      <c r="AK383" s="50">
        <v>43.569404849029894</v>
      </c>
    </row>
    <row r="384" spans="1:37" ht="18.75">
      <c r="A384" s="1">
        <v>178</v>
      </c>
      <c r="B384" s="51">
        <f t="shared" si="43"/>
        <v>57.484948926642772</v>
      </c>
      <c r="AC384" s="50">
        <v>174</v>
      </c>
      <c r="AD384" s="50">
        <v>0.42832201928375324</v>
      </c>
      <c r="AE384" s="50">
        <v>8.9965082699725443</v>
      </c>
      <c r="AF384" s="50">
        <v>0.38232951522886682</v>
      </c>
      <c r="AG384" s="50">
        <v>26.352613213204137</v>
      </c>
      <c r="AH384" s="50">
        <v>7.2255616277888235E-2</v>
      </c>
      <c r="AI384" s="50">
        <v>5.6610243131608264</v>
      </c>
      <c r="AJ384" s="50">
        <v>41.010145796337511</v>
      </c>
      <c r="AK384" s="50">
        <v>42.256054527701586</v>
      </c>
    </row>
    <row r="385" spans="1:37" ht="18.75">
      <c r="A385" s="1">
        <v>179</v>
      </c>
      <c r="B385" s="51">
        <f t="shared" si="43"/>
        <v>46.07979396030747</v>
      </c>
      <c r="AC385" s="50">
        <v>175</v>
      </c>
      <c r="AD385" s="50">
        <v>0.50098623135697928</v>
      </c>
      <c r="AE385" s="50">
        <v>10.01380723899771</v>
      </c>
      <c r="AF385" s="50">
        <v>0.97361268735598416</v>
      </c>
      <c r="AG385" s="50">
        <v>34.630577622983779</v>
      </c>
      <c r="AH385" s="50">
        <v>0.66916098398594637</v>
      </c>
      <c r="AI385" s="50">
        <v>11.30594840474928</v>
      </c>
      <c r="AJ385" s="50">
        <v>55.950333266730773</v>
      </c>
      <c r="AK385" s="50">
        <v>45.542403541871352</v>
      </c>
    </row>
    <row r="386" spans="1:37" ht="18.75">
      <c r="A386" s="1">
        <v>180</v>
      </c>
      <c r="B386" s="51">
        <f t="shared" si="43"/>
        <v>46.43565889174085</v>
      </c>
      <c r="AC386" s="50">
        <v>176</v>
      </c>
      <c r="AD386" s="50">
        <v>0.22798152881172895</v>
      </c>
      <c r="AE386" s="50">
        <v>6.1917414033642055</v>
      </c>
      <c r="AF386" s="50">
        <v>0.24519083761125582</v>
      </c>
      <c r="AG386" s="50">
        <v>24.432671726557583</v>
      </c>
      <c r="AH386" s="50">
        <v>1.6276929759368564E-2</v>
      </c>
      <c r="AI386" s="50">
        <v>4.262988169547965</v>
      </c>
      <c r="AJ386" s="50">
        <v>34.887401299469751</v>
      </c>
      <c r="AK386" s="50">
        <v>47.501260654888924</v>
      </c>
    </row>
    <row r="387" spans="1:37" ht="18.75">
      <c r="A387" s="1">
        <v>181</v>
      </c>
      <c r="B387" s="51">
        <f t="shared" si="43"/>
        <v>39.636913081282934</v>
      </c>
      <c r="AC387" s="50">
        <v>177</v>
      </c>
      <c r="AD387" s="50">
        <v>0.2182049814560334</v>
      </c>
      <c r="AE387" s="50">
        <v>6.0548697403844676</v>
      </c>
      <c r="AF387" s="50">
        <v>0.36662209392040246</v>
      </c>
      <c r="AG387" s="50">
        <v>26.132709314885638</v>
      </c>
      <c r="AH387" s="50">
        <v>0.34699369073700503</v>
      </c>
      <c r="AI387" s="50">
        <v>8.831413352886802</v>
      </c>
      <c r="AJ387" s="50">
        <v>41.018992408156905</v>
      </c>
      <c r="AK387" s="50">
        <v>43.076449870990395</v>
      </c>
    </row>
    <row r="388" spans="1:37" ht="18.75">
      <c r="A388" s="1">
        <v>182</v>
      </c>
      <c r="B388" s="51">
        <f t="shared" si="43"/>
        <v>55.085345936084963</v>
      </c>
      <c r="AC388" s="50">
        <v>178</v>
      </c>
      <c r="AD388" s="50">
        <v>0.51065458635776595</v>
      </c>
      <c r="AE388" s="50">
        <v>10.149164209008724</v>
      </c>
      <c r="AF388" s="50">
        <v>3.3117815962943831E-2</v>
      </c>
      <c r="AG388" s="50">
        <v>21.463649423481211</v>
      </c>
      <c r="AH388" s="50">
        <v>0.20052936248859521</v>
      </c>
      <c r="AI388" s="50">
        <v>7.4330438215612453</v>
      </c>
      <c r="AJ388" s="50">
        <v>39.04585745405118</v>
      </c>
      <c r="AK388" s="50">
        <v>57.484948926642772</v>
      </c>
    </row>
    <row r="389" spans="1:37" ht="18.75">
      <c r="A389" s="1">
        <v>183</v>
      </c>
      <c r="B389" s="51">
        <f t="shared" si="43"/>
        <v>40.49814452170331</v>
      </c>
      <c r="AC389" s="50">
        <v>179</v>
      </c>
      <c r="AD389" s="50">
        <v>0.28496444440184221</v>
      </c>
      <c r="AE389" s="50">
        <v>6.9895022216257914</v>
      </c>
      <c r="AF389" s="50">
        <v>0.89426538413730339</v>
      </c>
      <c r="AG389" s="50">
        <v>33.519715377922246</v>
      </c>
      <c r="AH389" s="50">
        <v>0.27143030542980662</v>
      </c>
      <c r="AI389" s="50">
        <v>8.1575352574772619</v>
      </c>
      <c r="AJ389" s="50">
        <v>48.666752857025301</v>
      </c>
      <c r="AK389" s="50">
        <v>46.07979396030747</v>
      </c>
    </row>
    <row r="390" spans="1:37" ht="18.75">
      <c r="A390" s="1">
        <v>184</v>
      </c>
      <c r="B390" s="51">
        <f t="shared" si="43"/>
        <v>43.805104355704181</v>
      </c>
      <c r="AC390" s="50">
        <v>180</v>
      </c>
      <c r="AD390" s="50">
        <v>0.37909755200215534</v>
      </c>
      <c r="AE390" s="50">
        <v>8.3073657280301738</v>
      </c>
      <c r="AF390" s="50">
        <v>0.90416256247347815</v>
      </c>
      <c r="AG390" s="50">
        <v>33.658275874628693</v>
      </c>
      <c r="AH390" s="50">
        <v>0.86612904143868152</v>
      </c>
      <c r="AI390" s="50">
        <v>13.377935127719383</v>
      </c>
      <c r="AJ390" s="50">
        <v>55.343576730378246</v>
      </c>
      <c r="AK390" s="50">
        <v>46.43565889174085</v>
      </c>
    </row>
    <row r="391" spans="1:37" ht="18.75">
      <c r="A391" s="1">
        <v>185</v>
      </c>
      <c r="B391" s="51">
        <f t="shared" si="43"/>
        <v>46.62291317257089</v>
      </c>
      <c r="AC391" s="50">
        <v>181</v>
      </c>
      <c r="AD391" s="50">
        <v>0.98609205626561247</v>
      </c>
      <c r="AE391" s="50">
        <v>16.805288787718574</v>
      </c>
      <c r="AF391" s="50">
        <v>0.73126286648218741</v>
      </c>
      <c r="AG391" s="50">
        <v>31.237680130750626</v>
      </c>
      <c r="AH391" s="50">
        <v>0.22991959093816938</v>
      </c>
      <c r="AI391" s="50">
        <v>7.7468010187852405</v>
      </c>
      <c r="AJ391" s="50">
        <v>55.789769937254441</v>
      </c>
      <c r="AK391" s="50">
        <v>39.636913081282934</v>
      </c>
    </row>
    <row r="392" spans="1:37" ht="18.75">
      <c r="A392" s="1">
        <v>186</v>
      </c>
      <c r="B392" s="51">
        <f t="shared" si="43"/>
        <v>52.614382504077334</v>
      </c>
      <c r="AC392" s="50">
        <v>182</v>
      </c>
      <c r="AD392" s="50">
        <v>0.17313557389501866</v>
      </c>
      <c r="AE392" s="50">
        <v>5.4238980345302608</v>
      </c>
      <c r="AF392" s="50">
        <v>0.93605996460814567</v>
      </c>
      <c r="AG392" s="50">
        <v>34.10483950451404</v>
      </c>
      <c r="AH392" s="50">
        <v>0.72589726271379518</v>
      </c>
      <c r="AI392" s="50">
        <v>11.817137060074995</v>
      </c>
      <c r="AJ392" s="50">
        <v>51.345874599119298</v>
      </c>
      <c r="AK392" s="50">
        <v>55.085345936084963</v>
      </c>
    </row>
    <row r="393" spans="1:37" ht="18.75">
      <c r="A393" s="1">
        <v>187</v>
      </c>
      <c r="B393" s="51">
        <f t="shared" si="43"/>
        <v>56.562094423051477</v>
      </c>
      <c r="AC393" s="50">
        <v>183</v>
      </c>
      <c r="AD393" s="50">
        <v>0.40881901563920808</v>
      </c>
      <c r="AE393" s="50">
        <v>8.7234662189489143</v>
      </c>
      <c r="AF393" s="50">
        <v>0.43244418234379933</v>
      </c>
      <c r="AG393" s="50">
        <v>27.054218552813193</v>
      </c>
      <c r="AH393" s="50">
        <v>0.64990168288930306</v>
      </c>
      <c r="AI393" s="50">
        <v>11.142557292055834</v>
      </c>
      <c r="AJ393" s="50">
        <v>46.920242063817945</v>
      </c>
      <c r="AK393" s="50">
        <v>40.49814452170331</v>
      </c>
    </row>
    <row r="394" spans="1:37" ht="18.75">
      <c r="A394" s="1">
        <v>188</v>
      </c>
      <c r="B394" s="51">
        <f t="shared" si="43"/>
        <v>51.942675317742683</v>
      </c>
      <c r="AC394" s="50">
        <v>184</v>
      </c>
      <c r="AD394" s="50">
        <v>9.2613593234900371E-3</v>
      </c>
      <c r="AE394" s="50">
        <v>3.1296590305288605</v>
      </c>
      <c r="AF394" s="50">
        <v>4.3384603649150755E-2</v>
      </c>
      <c r="AG394" s="50">
        <v>21.607384451088109</v>
      </c>
      <c r="AH394" s="50">
        <v>0.59553887401552308</v>
      </c>
      <c r="AI394" s="50">
        <v>10.704192637438886</v>
      </c>
      <c r="AJ394" s="50">
        <v>35.441236119055858</v>
      </c>
      <c r="AK394" s="50">
        <v>43.805104355704181</v>
      </c>
    </row>
    <row r="395" spans="1:37" ht="18.75">
      <c r="A395" s="1">
        <v>189</v>
      </c>
      <c r="B395" s="51">
        <f t="shared" si="43"/>
        <v>55.772881673927088</v>
      </c>
      <c r="AC395" s="50">
        <v>185</v>
      </c>
      <c r="AD395" s="50">
        <v>0.15734712168925769</v>
      </c>
      <c r="AE395" s="50">
        <v>5.202859703649608</v>
      </c>
      <c r="AF395" s="50">
        <v>0.19589958587798328</v>
      </c>
      <c r="AG395" s="50">
        <v>23.742594202291766</v>
      </c>
      <c r="AH395" s="50">
        <v>0.20230578185983272</v>
      </c>
      <c r="AI395" s="50">
        <v>7.4526359184491611</v>
      </c>
      <c r="AJ395" s="50">
        <v>36.398089824390539</v>
      </c>
      <c r="AK395" s="50">
        <v>46.62291317257089</v>
      </c>
    </row>
    <row r="396" spans="1:37" ht="18.75">
      <c r="A396" s="1">
        <v>190</v>
      </c>
      <c r="B396" s="51">
        <f t="shared" si="43"/>
        <v>47.006045808989633</v>
      </c>
      <c r="AC396" s="50">
        <v>186</v>
      </c>
      <c r="AD396" s="50">
        <v>0.22735884901180714</v>
      </c>
      <c r="AE396" s="50">
        <v>6.1830238861652997</v>
      </c>
      <c r="AF396" s="50">
        <v>0.3462988273345049</v>
      </c>
      <c r="AG396" s="50">
        <v>25.84818358268307</v>
      </c>
      <c r="AH396" s="50">
        <v>0.50052486718695954</v>
      </c>
      <c r="AI396" s="50">
        <v>10.003675035014599</v>
      </c>
      <c r="AJ396" s="50">
        <v>42.034882503862974</v>
      </c>
      <c r="AK396" s="50">
        <v>52.614382504077334</v>
      </c>
    </row>
    <row r="397" spans="1:37" ht="18.75">
      <c r="A397" s="1">
        <v>191</v>
      </c>
      <c r="B397" s="51">
        <f t="shared" si="43"/>
        <v>49.52875434174701</v>
      </c>
      <c r="AC397" s="50">
        <v>187</v>
      </c>
      <c r="AD397" s="50">
        <v>0.33400294019971544</v>
      </c>
      <c r="AE397" s="50">
        <v>7.6760411627960163</v>
      </c>
      <c r="AF397" s="50">
        <v>0.54530069433648631</v>
      </c>
      <c r="AG397" s="50">
        <v>28.634209720710807</v>
      </c>
      <c r="AH397" s="50">
        <v>0.82384662445881152</v>
      </c>
      <c r="AI397" s="50">
        <v>12.845119640346251</v>
      </c>
      <c r="AJ397" s="50">
        <v>49.15537052385308</v>
      </c>
      <c r="AK397" s="50">
        <v>56.562094423051477</v>
      </c>
    </row>
    <row r="398" spans="1:37" ht="18.75">
      <c r="A398" s="1">
        <v>192</v>
      </c>
      <c r="B398" s="51">
        <f t="shared" si="43"/>
        <v>57.299662811071926</v>
      </c>
      <c r="AC398" s="50">
        <v>188</v>
      </c>
      <c r="AD398" s="50">
        <v>8.2068753730628052E-2</v>
      </c>
      <c r="AE398" s="50">
        <v>4.1489625522287925</v>
      </c>
      <c r="AF398" s="50">
        <v>0.1238147721909294</v>
      </c>
      <c r="AG398" s="50">
        <v>22.73340681067301</v>
      </c>
      <c r="AH398" s="50">
        <v>0.59160348747592506</v>
      </c>
      <c r="AI398" s="50">
        <v>10.673637836215876</v>
      </c>
      <c r="AJ398" s="50">
        <v>37.55600719911768</v>
      </c>
      <c r="AK398" s="50">
        <v>51.942675317742683</v>
      </c>
    </row>
    <row r="399" spans="1:37" ht="18.75">
      <c r="A399" s="1">
        <v>193</v>
      </c>
      <c r="B399" s="51">
        <f t="shared" ref="B399:B406" si="44">J196</f>
        <v>51.645232406390946</v>
      </c>
      <c r="AC399" s="50">
        <v>189</v>
      </c>
      <c r="AD399" s="50">
        <v>0.28717238873186313</v>
      </c>
      <c r="AE399" s="50">
        <v>7.0204134422460838</v>
      </c>
      <c r="AF399" s="50">
        <v>4.200351586029738E-2</v>
      </c>
      <c r="AG399" s="50">
        <v>21.588049222044162</v>
      </c>
      <c r="AH399" s="50">
        <v>0.30545087138543525</v>
      </c>
      <c r="AI399" s="50">
        <v>8.4712142524098475</v>
      </c>
      <c r="AJ399" s="50">
        <v>37.079676916700095</v>
      </c>
      <c r="AK399" s="50">
        <v>55.772881673927088</v>
      </c>
    </row>
    <row r="400" spans="1:37" ht="18.75">
      <c r="A400" s="1">
        <v>194</v>
      </c>
      <c r="B400" s="51">
        <f t="shared" si="44"/>
        <v>56.113543189387983</v>
      </c>
      <c r="AC400" s="50">
        <v>190</v>
      </c>
      <c r="AD400" s="50">
        <v>0.12271354794801004</v>
      </c>
      <c r="AE400" s="50">
        <v>4.7179896712721403</v>
      </c>
      <c r="AF400" s="50">
        <v>8.2314696859322023E-2</v>
      </c>
      <c r="AG400" s="50">
        <v>22.152405756030507</v>
      </c>
      <c r="AH400" s="50">
        <v>4.9525709005088348E-2</v>
      </c>
      <c r="AI400" s="50">
        <v>5.2030704669843537</v>
      </c>
      <c r="AJ400" s="50">
        <v>32.073465894286997</v>
      </c>
      <c r="AK400" s="50">
        <v>47.006045808989633</v>
      </c>
    </row>
    <row r="401" spans="1:37" ht="18.75">
      <c r="A401" s="1">
        <v>195</v>
      </c>
      <c r="B401" s="51">
        <f t="shared" si="44"/>
        <v>47.657070825093626</v>
      </c>
      <c r="AC401" s="50">
        <v>191</v>
      </c>
      <c r="AD401" s="50">
        <v>0.70492508808525089</v>
      </c>
      <c r="AE401" s="50">
        <v>12.868951233193513</v>
      </c>
      <c r="AF401" s="50">
        <v>0.36043153639629466</v>
      </c>
      <c r="AG401" s="50">
        <v>26.046041509548125</v>
      </c>
      <c r="AH401" s="50">
        <v>0.24790239502183786</v>
      </c>
      <c r="AI401" s="50">
        <v>7.9289384975002593</v>
      </c>
      <c r="AJ401" s="50">
        <v>46.843931240241901</v>
      </c>
      <c r="AK401" s="50">
        <v>49.52875434174701</v>
      </c>
    </row>
    <row r="402" spans="1:37" ht="18.75">
      <c r="A402" s="1">
        <v>196</v>
      </c>
      <c r="B402" s="51">
        <f t="shared" si="44"/>
        <v>59.272016944789236</v>
      </c>
      <c r="AC402" s="50">
        <v>192</v>
      </c>
      <c r="AD402" s="50">
        <v>0.8543758821915004</v>
      </c>
      <c r="AE402" s="50">
        <v>14.961262350681006</v>
      </c>
      <c r="AF402" s="50">
        <v>0.63900311359825313</v>
      </c>
      <c r="AG402" s="50">
        <v>29.946043590375545</v>
      </c>
      <c r="AH402" s="50">
        <v>0.30289037585607659</v>
      </c>
      <c r="AI402" s="50">
        <v>8.4482342858852455</v>
      </c>
      <c r="AJ402" s="50">
        <v>53.355540226941798</v>
      </c>
      <c r="AK402" s="50">
        <v>57.299662811071926</v>
      </c>
    </row>
    <row r="403" spans="1:37" ht="18.75">
      <c r="A403" s="1">
        <v>197</v>
      </c>
      <c r="B403" s="51">
        <f t="shared" si="44"/>
        <v>58.777382712339104</v>
      </c>
      <c r="AC403" s="50">
        <v>193</v>
      </c>
      <c r="AD403" s="50">
        <v>0.25634263727404438</v>
      </c>
      <c r="AE403" s="50">
        <v>6.5887969218366216</v>
      </c>
      <c r="AF403" s="50">
        <v>0.79123378842188274</v>
      </c>
      <c r="AG403" s="50">
        <v>32.077273037906352</v>
      </c>
      <c r="AH403" s="50">
        <v>0.27023678550947927</v>
      </c>
      <c r="AI403" s="50">
        <v>8.1461835353909571</v>
      </c>
      <c r="AJ403" s="50">
        <v>46.81225349513393</v>
      </c>
      <c r="AK403" s="50">
        <v>51.645232406390946</v>
      </c>
    </row>
    <row r="404" spans="1:37" ht="18.75">
      <c r="A404" s="1">
        <v>198</v>
      </c>
      <c r="B404" s="51">
        <f t="shared" si="44"/>
        <v>45.95830802368139</v>
      </c>
      <c r="AC404" s="50">
        <v>194</v>
      </c>
      <c r="AD404" s="50">
        <v>0.54046270996980228</v>
      </c>
      <c r="AE404" s="50">
        <v>10.566477939577233</v>
      </c>
      <c r="AF404" s="50">
        <v>0.25174054675078772</v>
      </c>
      <c r="AG404" s="50">
        <v>24.524367654511025</v>
      </c>
      <c r="AH404" s="50">
        <v>0.52698159434283798</v>
      </c>
      <c r="AI404" s="50">
        <v>10.191490342637247</v>
      </c>
      <c r="AJ404" s="50">
        <v>45.282335936725502</v>
      </c>
      <c r="AK404" s="50">
        <v>56.113543189387983</v>
      </c>
    </row>
    <row r="405" spans="1:37" ht="18.75">
      <c r="A405" s="1">
        <v>199</v>
      </c>
      <c r="B405" s="51">
        <f t="shared" si="44"/>
        <v>49.441909234483589</v>
      </c>
      <c r="AC405" s="50">
        <v>195</v>
      </c>
      <c r="AD405" s="50">
        <v>0.45514214448630663</v>
      </c>
      <c r="AE405" s="50">
        <v>9.3719900228082924</v>
      </c>
      <c r="AF405" s="50">
        <v>0.29617883774934717</v>
      </c>
      <c r="AG405" s="50">
        <v>25.14650372849086</v>
      </c>
      <c r="AH405" s="50">
        <v>0.92893831813869043</v>
      </c>
      <c r="AI405" s="50">
        <v>14.361052326701355</v>
      </c>
      <c r="AJ405" s="50">
        <v>48.879546078000509</v>
      </c>
      <c r="AK405" s="50">
        <v>47.657070825093626</v>
      </c>
    </row>
    <row r="406" spans="1:37" ht="18.75">
      <c r="A406" s="1">
        <v>200</v>
      </c>
      <c r="B406" s="51">
        <f t="shared" si="44"/>
        <v>44.984058226846358</v>
      </c>
      <c r="AC406" s="50">
        <v>196</v>
      </c>
      <c r="AD406" s="50">
        <v>0.78826016794619946</v>
      </c>
      <c r="AE406" s="50">
        <v>14.035642351246793</v>
      </c>
      <c r="AF406" s="50">
        <v>0.47742964208962568</v>
      </c>
      <c r="AG406" s="50">
        <v>27.684014989254763</v>
      </c>
      <c r="AH406" s="50">
        <v>0.34723880602701584</v>
      </c>
      <c r="AI406" s="50">
        <v>8.8334726356303026</v>
      </c>
      <c r="AJ406" s="50">
        <v>50.553129976131856</v>
      </c>
      <c r="AK406" s="50">
        <v>59.272016944789236</v>
      </c>
    </row>
    <row r="407" spans="1:37" ht="18.75">
      <c r="AC407" s="50">
        <v>197</v>
      </c>
      <c r="AD407" s="50">
        <v>0.10619689223288165</v>
      </c>
      <c r="AE407" s="50">
        <v>4.4867564912603433</v>
      </c>
      <c r="AF407" s="50">
        <v>0.35255041583600577</v>
      </c>
      <c r="AG407" s="50">
        <v>25.935705821704079</v>
      </c>
      <c r="AH407" s="50">
        <v>0.64248294255707439</v>
      </c>
      <c r="AI407" s="50">
        <v>11.080821709949369</v>
      </c>
      <c r="AJ407" s="50">
        <v>41.503284022913789</v>
      </c>
      <c r="AK407" s="50">
        <v>58.777382712339104</v>
      </c>
    </row>
    <row r="408" spans="1:37" ht="18.75">
      <c r="AC408" s="50">
        <v>198</v>
      </c>
      <c r="AD408" s="50">
        <v>0.77957414415340875</v>
      </c>
      <c r="AE408" s="50">
        <v>13.914038018147723</v>
      </c>
      <c r="AF408" s="50">
        <v>0.44735195386886206</v>
      </c>
      <c r="AG408" s="50">
        <v>27.262927354164066</v>
      </c>
      <c r="AH408" s="50">
        <v>4.581954222150908E-2</v>
      </c>
      <c r="AI408" s="50">
        <v>5.1190363700767127</v>
      </c>
      <c r="AJ408" s="50">
        <v>46.296001742388505</v>
      </c>
      <c r="AK408" s="50">
        <v>45.95830802368139</v>
      </c>
    </row>
    <row r="409" spans="1:37" ht="18.75">
      <c r="AC409" s="50">
        <v>199</v>
      </c>
      <c r="AD409" s="50">
        <v>0.16195280228749354</v>
      </c>
      <c r="AE409" s="50">
        <v>5.2673392320249093</v>
      </c>
      <c r="AF409" s="50">
        <v>0.96754474688170033</v>
      </c>
      <c r="AG409" s="50">
        <v>34.545626456343804</v>
      </c>
      <c r="AH409" s="50">
        <v>9.350550951532377E-2</v>
      </c>
      <c r="AI409" s="50">
        <v>6.0271339469045184</v>
      </c>
      <c r="AJ409" s="50">
        <v>45.840099635273234</v>
      </c>
      <c r="AK409" s="50">
        <v>49.441909234483589</v>
      </c>
    </row>
    <row r="410" spans="1:37" ht="18.75">
      <c r="AC410" s="50">
        <v>200</v>
      </c>
      <c r="AD410" s="50">
        <v>1.3561432789041317E-2</v>
      </c>
      <c r="AE410" s="50">
        <v>3.1898600590465787</v>
      </c>
      <c r="AF410" s="50">
        <v>0.1144767796629278</v>
      </c>
      <c r="AG410" s="50">
        <v>22.602674915280989</v>
      </c>
      <c r="AH410" s="50">
        <v>0.97628118225421356</v>
      </c>
      <c r="AI410" s="50">
        <v>15.475387216672026</v>
      </c>
      <c r="AJ410" s="50">
        <v>41.267922190999592</v>
      </c>
      <c r="AK410" s="50">
        <v>44.984058226846358</v>
      </c>
    </row>
    <row r="411" spans="1:37" ht="18.75">
      <c r="AJ411" s="50" t="s">
        <v>154</v>
      </c>
      <c r="AK411" s="50">
        <v>63.300930648565632</v>
      </c>
    </row>
    <row r="412" spans="1:37" ht="18.75">
      <c r="AJ412" s="50" t="s">
        <v>155</v>
      </c>
      <c r="AK412" s="50">
        <v>32.200073538931903</v>
      </c>
    </row>
    <row r="413" spans="1:37" ht="18.75">
      <c r="AJ413" s="50" t="s">
        <v>156</v>
      </c>
      <c r="AK413" s="50">
        <v>15</v>
      </c>
    </row>
    <row r="414" spans="1:37" ht="18.75">
      <c r="AJ414" s="50" t="s">
        <v>79</v>
      </c>
      <c r="AK414" s="50">
        <v>2.2214897935452664</v>
      </c>
    </row>
    <row r="416" spans="1:37" ht="18.75">
      <c r="AE416" s="50" t="s">
        <v>146</v>
      </c>
      <c r="AF416" s="50" t="s">
        <v>82</v>
      </c>
    </row>
    <row r="417" spans="31:32" ht="18.75">
      <c r="AE417" s="95">
        <v>32.200073538931903</v>
      </c>
      <c r="AF417" s="50">
        <v>1</v>
      </c>
    </row>
    <row r="418" spans="31:32" ht="18.75">
      <c r="AE418" s="95">
        <v>34.42156333247717</v>
      </c>
      <c r="AF418" s="50">
        <v>1</v>
      </c>
    </row>
    <row r="419" spans="31:32" ht="18.75">
      <c r="AE419" s="95">
        <v>36.643053126022437</v>
      </c>
      <c r="AF419" s="50">
        <v>3</v>
      </c>
    </row>
    <row r="420" spans="31:32" ht="18.75">
      <c r="AE420" s="95">
        <v>38.864542919567704</v>
      </c>
      <c r="AF420" s="50">
        <v>7</v>
      </c>
    </row>
    <row r="421" spans="31:32" ht="18.75">
      <c r="AE421" s="95">
        <v>41.086032713112971</v>
      </c>
      <c r="AF421" s="50">
        <v>10</v>
      </c>
    </row>
    <row r="422" spans="31:32" ht="18.75">
      <c r="AE422" s="95">
        <v>43.307522506658238</v>
      </c>
      <c r="AF422" s="50">
        <v>12</v>
      </c>
    </row>
    <row r="423" spans="31:32" ht="18.75">
      <c r="AE423" s="95">
        <v>45.529012300203505</v>
      </c>
      <c r="AF423" s="50">
        <v>22</v>
      </c>
    </row>
    <row r="424" spans="31:32" ht="18.75">
      <c r="AE424" s="95">
        <v>47.750502093748771</v>
      </c>
      <c r="AF424" s="50">
        <v>37</v>
      </c>
    </row>
    <row r="425" spans="31:32" ht="18.75">
      <c r="AE425" s="95">
        <v>49.971991887294038</v>
      </c>
      <c r="AF425" s="50">
        <v>22</v>
      </c>
    </row>
    <row r="426" spans="31:32" ht="18.75">
      <c r="AE426" s="95">
        <v>52.193481680839305</v>
      </c>
      <c r="AF426" s="50">
        <v>30</v>
      </c>
    </row>
    <row r="427" spans="31:32" ht="18.75">
      <c r="AE427" s="95">
        <v>54.414971474384572</v>
      </c>
      <c r="AF427" s="50">
        <v>17</v>
      </c>
    </row>
    <row r="428" spans="31:32" ht="18.75">
      <c r="AE428" s="95">
        <v>56.636461267929839</v>
      </c>
      <c r="AF428" s="50">
        <v>20</v>
      </c>
    </row>
    <row r="429" spans="31:32" ht="18.75">
      <c r="AE429" s="95">
        <v>58.857951061475106</v>
      </c>
      <c r="AF429" s="50">
        <v>9</v>
      </c>
    </row>
    <row r="430" spans="31:32" ht="18.75">
      <c r="AE430" s="95">
        <v>61.079440855020373</v>
      </c>
      <c r="AF430" s="50">
        <v>5</v>
      </c>
    </row>
    <row r="431" spans="31:32" ht="18.75">
      <c r="AE431" s="95">
        <v>63.30093064856564</v>
      </c>
      <c r="AF431" s="50">
        <v>4</v>
      </c>
    </row>
    <row r="432" spans="31:32" ht="18.75">
      <c r="AF432" s="50">
        <v>0</v>
      </c>
    </row>
  </sheetData>
  <sortState ref="J220:J234">
    <sortCondition ref="J220"/>
  </sortState>
  <pageMargins left="0.7" right="0.7" top="0.75" bottom="0.75" header="0.3" footer="0.3"/>
  <pageSetup paperSize="9" orientation="portrait" r:id="rId1"/>
  <ignoredErrors>
    <ignoredError sqref="D4:D203 F4:F203" formula="1"/>
  </ignoredErrors>
  <drawing r:id="rId2"/>
  <legacyDrawing r:id="rId3"/>
  <controls>
    <control shapeId="9217" r:id="rId4" name="CommandButton1"/>
    <control shapeId="9218" r:id="rId5" name="CommandButton2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X206"/>
  <sheetViews>
    <sheetView zoomScale="85" zoomScaleNormal="85" workbookViewId="0"/>
  </sheetViews>
  <sheetFormatPr defaultRowHeight="15"/>
  <cols>
    <col min="14" max="14" width="12.7109375" customWidth="1"/>
    <col min="15" max="15" width="11.140625" customWidth="1"/>
    <col min="17" max="17" width="12" customWidth="1"/>
  </cols>
  <sheetData>
    <row r="1" spans="1:24" ht="24">
      <c r="L1" s="46" t="s">
        <v>123</v>
      </c>
      <c r="M1" s="47">
        <v>20</v>
      </c>
      <c r="O1" s="48" t="s">
        <v>137</v>
      </c>
      <c r="P1" s="53">
        <f>COLUMNS($I$7:$N$7)/2</f>
        <v>3</v>
      </c>
    </row>
    <row r="2" spans="1:24" ht="21">
      <c r="A2" s="44" t="s">
        <v>142</v>
      </c>
      <c r="L2" s="46" t="s">
        <v>124</v>
      </c>
      <c r="M2" s="47">
        <v>0.2</v>
      </c>
      <c r="O2" s="48" t="s">
        <v>136</v>
      </c>
      <c r="P2" s="53">
        <f>SQRT(COLUMNS(I7:N7)/12)</f>
        <v>0.70710678118654757</v>
      </c>
    </row>
    <row r="3" spans="1:24" ht="21">
      <c r="L3" s="48" t="s">
        <v>125</v>
      </c>
      <c r="M3" s="47">
        <v>0.1</v>
      </c>
    </row>
    <row r="4" spans="1:24" ht="21">
      <c r="L4" s="46" t="s">
        <v>126</v>
      </c>
      <c r="M4" s="47">
        <v>5</v>
      </c>
    </row>
    <row r="5" spans="1:24">
      <c r="B5" s="55">
        <f>B206</f>
        <v>57.497462272644043</v>
      </c>
      <c r="C5" s="55">
        <f t="shared" ref="C5:F5" si="0">C206</f>
        <v>62.609565734863281</v>
      </c>
      <c r="D5" s="55">
        <f t="shared" si="0"/>
        <v>59.931078672409058</v>
      </c>
      <c r="E5" s="55">
        <f t="shared" si="0"/>
        <v>53.024735927581787</v>
      </c>
      <c r="F5" s="55">
        <f t="shared" si="0"/>
        <v>67.618721008300781</v>
      </c>
      <c r="Q5" s="55">
        <f ca="1">Q206</f>
        <v>4.3689865444225635</v>
      </c>
      <c r="R5" s="55">
        <f ca="1">R206</f>
        <v>62.184493272211284</v>
      </c>
    </row>
    <row r="6" spans="1:24" ht="21">
      <c r="A6" s="54" t="s">
        <v>3</v>
      </c>
      <c r="B6" s="54" t="s">
        <v>148</v>
      </c>
      <c r="C6" s="54" t="s">
        <v>149</v>
      </c>
      <c r="D6" s="54" t="s">
        <v>150</v>
      </c>
      <c r="E6" s="54" t="s">
        <v>151</v>
      </c>
      <c r="F6" s="54" t="s">
        <v>152</v>
      </c>
      <c r="H6" s="54" t="s">
        <v>71</v>
      </c>
      <c r="I6" s="54" t="s">
        <v>29</v>
      </c>
      <c r="J6" s="54" t="s">
        <v>30</v>
      </c>
      <c r="K6" s="54" t="s">
        <v>127</v>
      </c>
      <c r="L6" s="54" t="s">
        <v>133</v>
      </c>
      <c r="M6" s="54" t="s">
        <v>134</v>
      </c>
      <c r="N6" s="54" t="s">
        <v>135</v>
      </c>
      <c r="O6" s="54" t="s">
        <v>18</v>
      </c>
      <c r="P6" s="54" t="s">
        <v>138</v>
      </c>
      <c r="Q6" s="54" t="s">
        <v>139</v>
      </c>
      <c r="R6" s="54" t="s">
        <v>132</v>
      </c>
      <c r="T6" s="54">
        <v>1</v>
      </c>
      <c r="U6" s="54">
        <v>2</v>
      </c>
      <c r="V6" s="54">
        <v>3</v>
      </c>
      <c r="W6" s="54">
        <v>4</v>
      </c>
      <c r="X6" s="54">
        <v>5</v>
      </c>
    </row>
    <row r="7" spans="1:24" ht="18.75">
      <c r="A7" s="52">
        <v>1</v>
      </c>
      <c r="B7" s="53">
        <v>20.705918979644775</v>
      </c>
      <c r="C7" s="53">
        <v>19.370969486236572</v>
      </c>
      <c r="D7" s="53">
        <v>19.399789524078368</v>
      </c>
      <c r="E7" s="53">
        <v>19.638402652740478</v>
      </c>
      <c r="F7" s="53">
        <v>20.440637302398681</v>
      </c>
      <c r="H7" s="52">
        <v>1</v>
      </c>
      <c r="I7" s="53">
        <f t="shared" ref="I7:N16" ca="1" si="1">RAND()</f>
        <v>0.19301847969957708</v>
      </c>
      <c r="J7" s="53">
        <f t="shared" ca="1" si="1"/>
        <v>6.3416863624598641E-2</v>
      </c>
      <c r="K7" s="53">
        <f t="shared" ca="1" si="1"/>
        <v>6.253892909391956E-2</v>
      </c>
      <c r="L7" s="53">
        <f t="shared" ca="1" si="1"/>
        <v>0.47805975830382463</v>
      </c>
      <c r="M7" s="53">
        <f t="shared" ca="1" si="1"/>
        <v>0.33453739955107542</v>
      </c>
      <c r="N7" s="53">
        <f t="shared" ca="1" si="1"/>
        <v>0.77454791145633317</v>
      </c>
      <c r="O7" s="53">
        <f t="shared" ref="O7:O38" ca="1" si="2">SUM(I7:N7)</f>
        <v>1.9061193417293285</v>
      </c>
      <c r="P7" s="53">
        <f ca="1">(O7-$P$1)/$P$2</f>
        <v>-1.5469808625439925</v>
      </c>
      <c r="Q7" s="53">
        <f ca="1">P7</f>
        <v>-1.5469808625439925</v>
      </c>
      <c r="R7" s="53">
        <f ca="1">$M$1+$M$2*H7+$M$4*$M$3*Q7</f>
        <v>19.426509568728004</v>
      </c>
      <c r="T7" s="53">
        <f>B7</f>
        <v>20.705918979644775</v>
      </c>
      <c r="U7" s="53">
        <f>C7</f>
        <v>19.370969486236572</v>
      </c>
      <c r="V7" s="53">
        <f>D7</f>
        <v>19.399789524078368</v>
      </c>
      <c r="W7" s="53">
        <f>E7</f>
        <v>19.638402652740478</v>
      </c>
      <c r="X7" s="53">
        <f>F7</f>
        <v>20.440637302398681</v>
      </c>
    </row>
    <row r="8" spans="1:24" ht="18.75">
      <c r="A8" s="52">
        <v>2</v>
      </c>
      <c r="B8" s="53">
        <v>20.555319690704344</v>
      </c>
      <c r="C8" s="53">
        <v>19.629462385177611</v>
      </c>
      <c r="D8" s="53">
        <v>18.928213977813719</v>
      </c>
      <c r="E8" s="53">
        <v>20.265959882736205</v>
      </c>
      <c r="F8" s="53">
        <v>20.744330549240111</v>
      </c>
      <c r="H8" s="52">
        <v>2</v>
      </c>
      <c r="I8" s="53">
        <f t="shared" ca="1" si="1"/>
        <v>0.13995960303372046</v>
      </c>
      <c r="J8" s="53">
        <f t="shared" ca="1" si="1"/>
        <v>0.54618218338716673</v>
      </c>
      <c r="K8" s="53">
        <f t="shared" ca="1" si="1"/>
        <v>9.6780782085061468E-2</v>
      </c>
      <c r="L8" s="53">
        <f t="shared" ca="1" si="1"/>
        <v>0.49898902636400333</v>
      </c>
      <c r="M8" s="53">
        <f t="shared" ca="1" si="1"/>
        <v>0.39201028307184949</v>
      </c>
      <c r="N8" s="53">
        <f t="shared" ca="1" si="1"/>
        <v>0.13812016894822365</v>
      </c>
      <c r="O8" s="53">
        <f t="shared" ca="1" si="2"/>
        <v>1.8120420468900251</v>
      </c>
      <c r="P8" s="53">
        <f t="shared" ref="P8:P71" ca="1" si="3">(O8-$P$1)/$P$2</f>
        <v>-1.6800262488171076</v>
      </c>
      <c r="Q8" s="53">
        <f t="shared" ref="Q8:Q39" ca="1" si="4">Q7+P8</f>
        <v>-3.2270071113611003</v>
      </c>
      <c r="R8" s="53">
        <f t="shared" ref="R8:R71" ca="1" si="5">$M$1+$M$2*H8+$M$4*$M$3*Q8</f>
        <v>18.786496444319447</v>
      </c>
      <c r="T8" s="53">
        <f t="shared" ref="T8:T39" si="6">B8</f>
        <v>20.555319690704344</v>
      </c>
      <c r="U8" s="53">
        <f t="shared" ref="U8:U71" si="7">C8</f>
        <v>19.629462385177611</v>
      </c>
      <c r="V8" s="53">
        <f t="shared" ref="V8:V71" si="8">D8</f>
        <v>18.928213977813719</v>
      </c>
      <c r="W8" s="53">
        <f t="shared" ref="W8:W71" si="9">E8</f>
        <v>20.265959882736205</v>
      </c>
      <c r="X8" s="53">
        <f t="shared" ref="X8:X71" si="10">F8</f>
        <v>20.744330549240111</v>
      </c>
    </row>
    <row r="9" spans="1:24" ht="18.75">
      <c r="A9" s="52">
        <v>3</v>
      </c>
      <c r="B9" s="53">
        <v>20.011817550659181</v>
      </c>
      <c r="C9" s="53">
        <v>20.016589975357057</v>
      </c>
      <c r="D9" s="53">
        <v>18.64889488220215</v>
      </c>
      <c r="E9" s="53">
        <v>20.889362192153932</v>
      </c>
      <c r="F9" s="53">
        <v>22.037177896499635</v>
      </c>
      <c r="H9" s="52">
        <v>3</v>
      </c>
      <c r="I9" s="53">
        <f t="shared" ca="1" si="1"/>
        <v>8.3577078316453779E-2</v>
      </c>
      <c r="J9" s="53">
        <f t="shared" ca="1" si="1"/>
        <v>0.81582875753832451</v>
      </c>
      <c r="K9" s="53">
        <f t="shared" ca="1" si="1"/>
        <v>0.25495118413722739</v>
      </c>
      <c r="L9" s="53">
        <f t="shared" ca="1" si="1"/>
        <v>0.14495962410261964</v>
      </c>
      <c r="M9" s="53">
        <f t="shared" ca="1" si="1"/>
        <v>0.61296432876109108</v>
      </c>
      <c r="N9" s="53">
        <f t="shared" ca="1" si="1"/>
        <v>5.4595161446795881E-2</v>
      </c>
      <c r="O9" s="53">
        <f t="shared" ca="1" si="2"/>
        <v>1.9668761343025123</v>
      </c>
      <c r="P9" s="53">
        <f t="shared" ca="1" si="3"/>
        <v>-1.4610577824807069</v>
      </c>
      <c r="Q9" s="53">
        <f t="shared" ca="1" si="4"/>
        <v>-4.6880648938418075</v>
      </c>
      <c r="R9" s="53">
        <f t="shared" ca="1" si="5"/>
        <v>18.255967553079099</v>
      </c>
      <c r="T9" s="53">
        <f t="shared" si="6"/>
        <v>20.011817550659181</v>
      </c>
      <c r="U9" s="53">
        <f t="shared" si="7"/>
        <v>20.016589975357057</v>
      </c>
      <c r="V9" s="53">
        <f t="shared" si="8"/>
        <v>18.64889488220215</v>
      </c>
      <c r="W9" s="53">
        <f t="shared" si="9"/>
        <v>20.889362192153932</v>
      </c>
      <c r="X9" s="53">
        <f t="shared" si="10"/>
        <v>22.037177896499635</v>
      </c>
    </row>
    <row r="10" spans="1:24" ht="18.75">
      <c r="A10" s="52">
        <v>4</v>
      </c>
      <c r="B10" s="53">
        <v>20.479007530212403</v>
      </c>
      <c r="C10" s="53">
        <v>20.001194286346436</v>
      </c>
      <c r="D10" s="53">
        <v>18.498210716247559</v>
      </c>
      <c r="E10" s="53">
        <v>21.008610057830811</v>
      </c>
      <c r="F10" s="53">
        <v>22.458660411834718</v>
      </c>
      <c r="H10" s="52">
        <v>4</v>
      </c>
      <c r="I10" s="53">
        <f t="shared" ca="1" si="1"/>
        <v>0.65803909198116539</v>
      </c>
      <c r="J10" s="53">
        <f t="shared" ca="1" si="1"/>
        <v>0.43998389547953032</v>
      </c>
      <c r="K10" s="53">
        <f t="shared" ca="1" si="1"/>
        <v>0.85419041413869401</v>
      </c>
      <c r="L10" s="53">
        <f t="shared" ca="1" si="1"/>
        <v>0.2272329043979795</v>
      </c>
      <c r="M10" s="53">
        <f t="shared" ca="1" si="1"/>
        <v>0.90603492234474015</v>
      </c>
      <c r="N10" s="53">
        <f t="shared" ca="1" si="1"/>
        <v>0.42901995773584556</v>
      </c>
      <c r="O10" s="53">
        <f t="shared" ca="1" si="2"/>
        <v>3.5145011860779549</v>
      </c>
      <c r="P10" s="53">
        <f t="shared" ca="1" si="3"/>
        <v>0.72761455520848728</v>
      </c>
      <c r="Q10" s="53">
        <f t="shared" ca="1" si="4"/>
        <v>-3.9604503386333203</v>
      </c>
      <c r="R10" s="53">
        <f t="shared" ca="1" si="5"/>
        <v>18.81977483068334</v>
      </c>
      <c r="T10" s="53">
        <f t="shared" si="6"/>
        <v>20.479007530212403</v>
      </c>
      <c r="U10" s="53">
        <f t="shared" si="7"/>
        <v>20.001194286346436</v>
      </c>
      <c r="V10" s="53">
        <f t="shared" si="8"/>
        <v>18.498210716247559</v>
      </c>
      <c r="W10" s="53">
        <f t="shared" si="9"/>
        <v>21.008610057830811</v>
      </c>
      <c r="X10" s="53">
        <f t="shared" si="10"/>
        <v>22.458660411834718</v>
      </c>
    </row>
    <row r="11" spans="1:24" ht="18.75">
      <c r="A11" s="52">
        <v>5</v>
      </c>
      <c r="B11" s="53">
        <v>20.200931072235107</v>
      </c>
      <c r="C11" s="53">
        <v>19.888168334960937</v>
      </c>
      <c r="D11" s="53">
        <v>19.571101665496826</v>
      </c>
      <c r="E11" s="53">
        <v>20.882591247558594</v>
      </c>
      <c r="F11" s="53">
        <v>21.869297027587891</v>
      </c>
      <c r="H11" s="52">
        <v>5</v>
      </c>
      <c r="I11" s="53">
        <f t="shared" ca="1" si="1"/>
        <v>0.33942067016912336</v>
      </c>
      <c r="J11" s="53">
        <f t="shared" ca="1" si="1"/>
        <v>0.38024807833817009</v>
      </c>
      <c r="K11" s="53">
        <f t="shared" ca="1" si="1"/>
        <v>7.6516443294987635E-2</v>
      </c>
      <c r="L11" s="53">
        <f t="shared" ca="1" si="1"/>
        <v>0.29903314888425303</v>
      </c>
      <c r="M11" s="53">
        <f t="shared" ca="1" si="1"/>
        <v>4.4821502054034346E-2</v>
      </c>
      <c r="N11" s="53">
        <f t="shared" ca="1" si="1"/>
        <v>0.84257862969063457</v>
      </c>
      <c r="O11" s="53">
        <f t="shared" ca="1" si="2"/>
        <v>1.982618472431203</v>
      </c>
      <c r="P11" s="53">
        <f t="shared" ca="1" si="3"/>
        <v>-1.4387947543956494</v>
      </c>
      <c r="Q11" s="53">
        <f t="shared" ca="1" si="4"/>
        <v>-5.3992450930289699</v>
      </c>
      <c r="R11" s="53">
        <f t="shared" ca="1" si="5"/>
        <v>18.300377453485517</v>
      </c>
      <c r="T11" s="53">
        <f t="shared" si="6"/>
        <v>20.200931072235107</v>
      </c>
      <c r="U11" s="53">
        <f t="shared" si="7"/>
        <v>19.888168334960937</v>
      </c>
      <c r="V11" s="53">
        <f t="shared" si="8"/>
        <v>19.571101665496826</v>
      </c>
      <c r="W11" s="53">
        <f t="shared" si="9"/>
        <v>20.882591247558594</v>
      </c>
      <c r="X11" s="53">
        <f t="shared" si="10"/>
        <v>21.869297027587891</v>
      </c>
    </row>
    <row r="12" spans="1:24" ht="18.75">
      <c r="A12" s="52">
        <v>6</v>
      </c>
      <c r="B12" s="53">
        <v>19.785910558700561</v>
      </c>
      <c r="C12" s="53">
        <v>19.490561914443969</v>
      </c>
      <c r="D12" s="53">
        <v>20.272627544403075</v>
      </c>
      <c r="E12" s="53">
        <v>20.98683853149414</v>
      </c>
      <c r="F12" s="53">
        <v>21.510199737548827</v>
      </c>
      <c r="H12" s="52">
        <v>6</v>
      </c>
      <c r="I12" s="53">
        <f t="shared" ca="1" si="1"/>
        <v>0.62958653185633495</v>
      </c>
      <c r="J12" s="53">
        <f t="shared" ca="1" si="1"/>
        <v>0.81049257421293497</v>
      </c>
      <c r="K12" s="53">
        <f t="shared" ca="1" si="1"/>
        <v>2.1494868621493968E-2</v>
      </c>
      <c r="L12" s="53">
        <f t="shared" ca="1" si="1"/>
        <v>0.8134091923992921</v>
      </c>
      <c r="M12" s="53">
        <f t="shared" ca="1" si="1"/>
        <v>0.57417093916238793</v>
      </c>
      <c r="N12" s="53">
        <f t="shared" ca="1" si="1"/>
        <v>0.32147994058612039</v>
      </c>
      <c r="O12" s="53">
        <f t="shared" ca="1" si="2"/>
        <v>3.1706340468385648</v>
      </c>
      <c r="P12" s="53">
        <f t="shared" ca="1" si="3"/>
        <v>0.24131298324170419</v>
      </c>
      <c r="Q12" s="53">
        <f t="shared" ca="1" si="4"/>
        <v>-5.1579321097872661</v>
      </c>
      <c r="R12" s="53">
        <f t="shared" ca="1" si="5"/>
        <v>18.621033945106365</v>
      </c>
      <c r="T12" s="53">
        <f t="shared" si="6"/>
        <v>19.785910558700561</v>
      </c>
      <c r="U12" s="53">
        <f t="shared" si="7"/>
        <v>19.490561914443969</v>
      </c>
      <c r="V12" s="53">
        <f t="shared" si="8"/>
        <v>20.272627544403075</v>
      </c>
      <c r="W12" s="53">
        <f t="shared" si="9"/>
        <v>20.98683853149414</v>
      </c>
      <c r="X12" s="53">
        <f t="shared" si="10"/>
        <v>21.510199737548827</v>
      </c>
    </row>
    <row r="13" spans="1:24" ht="18.75">
      <c r="A13" s="52">
        <v>7</v>
      </c>
      <c r="B13" s="53">
        <v>19.992833757400511</v>
      </c>
      <c r="C13" s="53">
        <v>18.449319982528685</v>
      </c>
      <c r="D13" s="53">
        <v>19.837209129333495</v>
      </c>
      <c r="E13" s="53">
        <v>20.845819377899169</v>
      </c>
      <c r="F13" s="53">
        <v>21.975004100799559</v>
      </c>
      <c r="H13" s="52">
        <v>7</v>
      </c>
      <c r="I13" s="53">
        <f t="shared" ca="1" si="1"/>
        <v>0.41776579487015431</v>
      </c>
      <c r="J13" s="53">
        <f t="shared" ca="1" si="1"/>
        <v>0.77048851169099408</v>
      </c>
      <c r="K13" s="53">
        <f t="shared" ca="1" si="1"/>
        <v>0.66108041709688559</v>
      </c>
      <c r="L13" s="53">
        <f t="shared" ca="1" si="1"/>
        <v>0.11932711973257071</v>
      </c>
      <c r="M13" s="53">
        <f t="shared" ca="1" si="1"/>
        <v>0.9932911308430683</v>
      </c>
      <c r="N13" s="53">
        <f t="shared" ca="1" si="1"/>
        <v>0.23368482351595432</v>
      </c>
      <c r="O13" s="53">
        <f t="shared" ca="1" si="2"/>
        <v>3.1956377977496273</v>
      </c>
      <c r="P13" s="53">
        <f t="shared" ca="1" si="3"/>
        <v>0.27667362689032748</v>
      </c>
      <c r="Q13" s="53">
        <f t="shared" ca="1" si="4"/>
        <v>-4.8812584828969383</v>
      </c>
      <c r="R13" s="53">
        <f t="shared" ca="1" si="5"/>
        <v>18.959370758551529</v>
      </c>
      <c r="T13" s="53">
        <f t="shared" si="6"/>
        <v>19.992833757400511</v>
      </c>
      <c r="U13" s="53">
        <f t="shared" si="7"/>
        <v>18.449319982528685</v>
      </c>
      <c r="V13" s="53">
        <f t="shared" si="8"/>
        <v>19.837209129333495</v>
      </c>
      <c r="W13" s="53">
        <f t="shared" si="9"/>
        <v>20.845819377899169</v>
      </c>
      <c r="X13" s="53">
        <f t="shared" si="10"/>
        <v>21.975004100799559</v>
      </c>
    </row>
    <row r="14" spans="1:24" ht="18.75">
      <c r="A14" s="52">
        <v>8</v>
      </c>
      <c r="B14" s="53">
        <v>20.195602512359621</v>
      </c>
      <c r="C14" s="53">
        <v>19.466400718688966</v>
      </c>
      <c r="D14" s="53">
        <v>19.789313888549806</v>
      </c>
      <c r="E14" s="53">
        <v>21.466225004196168</v>
      </c>
      <c r="F14" s="53">
        <v>22.296173191070558</v>
      </c>
      <c r="H14" s="52">
        <v>8</v>
      </c>
      <c r="I14" s="53">
        <f t="shared" ca="1" si="1"/>
        <v>0.80045756176171423</v>
      </c>
      <c r="J14" s="53">
        <f t="shared" ca="1" si="1"/>
        <v>0.10959908109322747</v>
      </c>
      <c r="K14" s="53">
        <f t="shared" ca="1" si="1"/>
        <v>8.6589020895779134E-2</v>
      </c>
      <c r="L14" s="53">
        <f t="shared" ca="1" si="1"/>
        <v>0.78335906948277345</v>
      </c>
      <c r="M14" s="53">
        <f t="shared" ca="1" si="1"/>
        <v>0.49547699388708843</v>
      </c>
      <c r="N14" s="53">
        <f t="shared" ca="1" si="1"/>
        <v>0.85167630320215637</v>
      </c>
      <c r="O14" s="53">
        <f t="shared" ca="1" si="2"/>
        <v>3.1271580303227386</v>
      </c>
      <c r="P14" s="53">
        <f t="shared" ca="1" si="3"/>
        <v>0.17982861104706624</v>
      </c>
      <c r="Q14" s="53">
        <f t="shared" ca="1" si="4"/>
        <v>-4.7014298718498724</v>
      </c>
      <c r="R14" s="53">
        <f t="shared" ca="1" si="5"/>
        <v>19.249285064075064</v>
      </c>
      <c r="T14" s="53">
        <f t="shared" si="6"/>
        <v>20.195602512359621</v>
      </c>
      <c r="U14" s="53">
        <f t="shared" si="7"/>
        <v>19.466400718688966</v>
      </c>
      <c r="V14" s="53">
        <f t="shared" si="8"/>
        <v>19.789313888549806</v>
      </c>
      <c r="W14" s="53">
        <f t="shared" si="9"/>
        <v>21.466225004196168</v>
      </c>
      <c r="X14" s="53">
        <f t="shared" si="10"/>
        <v>22.296173191070558</v>
      </c>
    </row>
    <row r="15" spans="1:24" ht="18.75">
      <c r="A15" s="52">
        <v>9</v>
      </c>
      <c r="B15" s="53">
        <v>19.887525367736817</v>
      </c>
      <c r="C15" s="53">
        <v>20.472635555267335</v>
      </c>
      <c r="D15" s="53">
        <v>19.604474353790284</v>
      </c>
      <c r="E15" s="53">
        <v>21.816896486282349</v>
      </c>
      <c r="F15" s="53">
        <v>22.245977210998536</v>
      </c>
      <c r="H15" s="52">
        <v>9</v>
      </c>
      <c r="I15" s="53">
        <f t="shared" ca="1" si="1"/>
        <v>0.72348220163653831</v>
      </c>
      <c r="J15" s="53">
        <f t="shared" ca="1" si="1"/>
        <v>0.64654006951249521</v>
      </c>
      <c r="K15" s="53">
        <f t="shared" ca="1" si="1"/>
        <v>8.3610443302025939E-2</v>
      </c>
      <c r="L15" s="53">
        <f t="shared" ca="1" si="1"/>
        <v>0.75233312766331206</v>
      </c>
      <c r="M15" s="53">
        <f t="shared" ca="1" si="1"/>
        <v>0.23863057703349355</v>
      </c>
      <c r="N15" s="53">
        <f t="shared" ca="1" si="1"/>
        <v>0.8313805988731362</v>
      </c>
      <c r="O15" s="53">
        <f t="shared" ca="1" si="2"/>
        <v>3.2759770180210013</v>
      </c>
      <c r="P15" s="53">
        <f t="shared" ca="1" si="3"/>
        <v>0.39029044178858402</v>
      </c>
      <c r="Q15" s="53">
        <f t="shared" ca="1" si="4"/>
        <v>-4.3111394300612886</v>
      </c>
      <c r="R15" s="53">
        <f t="shared" ca="1" si="5"/>
        <v>19.644430284969356</v>
      </c>
      <c r="T15" s="53">
        <f t="shared" si="6"/>
        <v>19.887525367736817</v>
      </c>
      <c r="U15" s="53">
        <f t="shared" si="7"/>
        <v>20.472635555267335</v>
      </c>
      <c r="V15" s="53">
        <f t="shared" si="8"/>
        <v>19.604474353790284</v>
      </c>
      <c r="W15" s="53">
        <f t="shared" si="9"/>
        <v>21.816896486282349</v>
      </c>
      <c r="X15" s="53">
        <f t="shared" si="10"/>
        <v>22.245977210998536</v>
      </c>
    </row>
    <row r="16" spans="1:24" ht="18.75">
      <c r="A16" s="52">
        <v>10</v>
      </c>
      <c r="B16" s="53">
        <v>20.060446739196777</v>
      </c>
      <c r="C16" s="53">
        <v>21.107505321502686</v>
      </c>
      <c r="D16" s="53">
        <v>19.408789157867432</v>
      </c>
      <c r="E16" s="53">
        <v>22.6567223072052</v>
      </c>
      <c r="F16" s="53">
        <v>23.317725419998169</v>
      </c>
      <c r="H16" s="52">
        <v>10</v>
      </c>
      <c r="I16" s="53">
        <f t="shared" ca="1" si="1"/>
        <v>0.40439308550271402</v>
      </c>
      <c r="J16" s="53">
        <f t="shared" ca="1" si="1"/>
        <v>0.92727261309895948</v>
      </c>
      <c r="K16" s="53">
        <f t="shared" ca="1" si="1"/>
        <v>0.80106002847247382</v>
      </c>
      <c r="L16" s="53">
        <f t="shared" ca="1" si="1"/>
        <v>0.85463576455016721</v>
      </c>
      <c r="M16" s="53">
        <f t="shared" ca="1" si="1"/>
        <v>0.9606687506282805</v>
      </c>
      <c r="N16" s="53">
        <f t="shared" ca="1" si="1"/>
        <v>0.65776080547527371</v>
      </c>
      <c r="O16" s="53">
        <f t="shared" ca="1" si="2"/>
        <v>4.6057910477278687</v>
      </c>
      <c r="P16" s="53">
        <f t="shared" ca="1" si="3"/>
        <v>2.2709314780340537</v>
      </c>
      <c r="Q16" s="53">
        <f t="shared" ca="1" si="4"/>
        <v>-2.0402079520272349</v>
      </c>
      <c r="R16" s="53">
        <f t="shared" ca="1" si="5"/>
        <v>20.979896023986381</v>
      </c>
      <c r="T16" s="53">
        <f t="shared" si="6"/>
        <v>20.060446739196777</v>
      </c>
      <c r="U16" s="53">
        <f t="shared" si="7"/>
        <v>21.107505321502686</v>
      </c>
      <c r="V16" s="53">
        <f t="shared" si="8"/>
        <v>19.408789157867432</v>
      </c>
      <c r="W16" s="53">
        <f t="shared" si="9"/>
        <v>22.6567223072052</v>
      </c>
      <c r="X16" s="53">
        <f t="shared" si="10"/>
        <v>23.317725419998169</v>
      </c>
    </row>
    <row r="17" spans="1:24" ht="18.75">
      <c r="A17" s="52">
        <v>11</v>
      </c>
      <c r="B17" s="53">
        <v>20.30731554031372</v>
      </c>
      <c r="C17" s="53">
        <v>21.864319038391113</v>
      </c>
      <c r="D17" s="53">
        <v>19.208949279785156</v>
      </c>
      <c r="E17" s="53">
        <v>21.859603834152221</v>
      </c>
      <c r="F17" s="53">
        <v>24.119739484786987</v>
      </c>
      <c r="H17" s="52">
        <v>11</v>
      </c>
      <c r="I17" s="53">
        <f t="shared" ref="I17:N26" ca="1" si="11">RAND()</f>
        <v>0.36024249282581344</v>
      </c>
      <c r="J17" s="53">
        <f t="shared" ca="1" si="11"/>
        <v>0.40841284549814616</v>
      </c>
      <c r="K17" s="53">
        <f t="shared" ca="1" si="11"/>
        <v>0.64483747604678077</v>
      </c>
      <c r="L17" s="53">
        <f t="shared" ca="1" si="11"/>
        <v>0.48826645021310799</v>
      </c>
      <c r="M17" s="53">
        <f t="shared" ca="1" si="11"/>
        <v>0.50476906609515471</v>
      </c>
      <c r="N17" s="53">
        <f t="shared" ca="1" si="11"/>
        <v>0.56812997962498391</v>
      </c>
      <c r="O17" s="53">
        <f t="shared" ca="1" si="2"/>
        <v>2.9746583103039868</v>
      </c>
      <c r="P17" s="53">
        <f t="shared" ca="1" si="3"/>
        <v>-3.5838561261552451E-2</v>
      </c>
      <c r="Q17" s="53">
        <f t="shared" ca="1" si="4"/>
        <v>-2.0760465132887873</v>
      </c>
      <c r="R17" s="53">
        <f t="shared" ca="1" si="5"/>
        <v>21.161976743355606</v>
      </c>
      <c r="T17" s="53">
        <f t="shared" si="6"/>
        <v>20.30731554031372</v>
      </c>
      <c r="U17" s="53">
        <f t="shared" si="7"/>
        <v>21.864319038391113</v>
      </c>
      <c r="V17" s="53">
        <f t="shared" si="8"/>
        <v>19.208949279785156</v>
      </c>
      <c r="W17" s="53">
        <f t="shared" si="9"/>
        <v>21.859603834152221</v>
      </c>
      <c r="X17" s="53">
        <f t="shared" si="10"/>
        <v>24.119739484786987</v>
      </c>
    </row>
    <row r="18" spans="1:24" ht="18.75">
      <c r="A18" s="52">
        <v>12</v>
      </c>
      <c r="B18" s="53">
        <v>20.77775945663452</v>
      </c>
      <c r="C18" s="53">
        <v>21.749767684936522</v>
      </c>
      <c r="D18" s="53">
        <v>19.631053590774535</v>
      </c>
      <c r="E18" s="53">
        <v>21.387531423568724</v>
      </c>
      <c r="F18" s="53">
        <v>24.176487112045287</v>
      </c>
      <c r="H18" s="52">
        <v>12</v>
      </c>
      <c r="I18" s="53">
        <f t="shared" ca="1" si="11"/>
        <v>0.61236494760127358</v>
      </c>
      <c r="J18" s="53">
        <f t="shared" ca="1" si="11"/>
        <v>3.4119159560979995E-2</v>
      </c>
      <c r="K18" s="53">
        <f t="shared" ca="1" si="11"/>
        <v>0.14762849631086983</v>
      </c>
      <c r="L18" s="53">
        <f t="shared" ca="1" si="11"/>
        <v>3.8317231173122801E-2</v>
      </c>
      <c r="M18" s="53">
        <f t="shared" ca="1" si="11"/>
        <v>0.87512423539101114</v>
      </c>
      <c r="N18" s="53">
        <f t="shared" ca="1" si="11"/>
        <v>0.63790161647693311</v>
      </c>
      <c r="O18" s="53">
        <f t="shared" ca="1" si="2"/>
        <v>2.3454556865141907</v>
      </c>
      <c r="P18" s="53">
        <f t="shared" ca="1" si="3"/>
        <v>-0.92566544530581818</v>
      </c>
      <c r="Q18" s="53">
        <f t="shared" ca="1" si="4"/>
        <v>-3.0017119585946057</v>
      </c>
      <c r="R18" s="53">
        <f t="shared" ca="1" si="5"/>
        <v>20.899144020702696</v>
      </c>
      <c r="T18" s="53">
        <f t="shared" si="6"/>
        <v>20.77775945663452</v>
      </c>
      <c r="U18" s="53">
        <f t="shared" si="7"/>
        <v>21.749767684936522</v>
      </c>
      <c r="V18" s="53">
        <f t="shared" si="8"/>
        <v>19.631053590774535</v>
      </c>
      <c r="W18" s="53">
        <f t="shared" si="9"/>
        <v>21.387531423568724</v>
      </c>
      <c r="X18" s="53">
        <f t="shared" si="10"/>
        <v>24.176487112045287</v>
      </c>
    </row>
    <row r="19" spans="1:24" ht="18.75">
      <c r="A19" s="52">
        <v>13</v>
      </c>
      <c r="B19" s="53">
        <v>21.7440486907959</v>
      </c>
      <c r="C19" s="53">
        <v>21.232692813873292</v>
      </c>
      <c r="D19" s="53">
        <v>20.181792593002321</v>
      </c>
      <c r="E19" s="53">
        <v>21.778514719009401</v>
      </c>
      <c r="F19" s="53">
        <v>24.09629044532776</v>
      </c>
      <c r="H19" s="52">
        <v>13</v>
      </c>
      <c r="I19" s="53">
        <f t="shared" ca="1" si="11"/>
        <v>0.83618428184202842</v>
      </c>
      <c r="J19" s="53">
        <f t="shared" ca="1" si="11"/>
        <v>0.18176428028647096</v>
      </c>
      <c r="K19" s="53">
        <f t="shared" ca="1" si="11"/>
        <v>0.31063259324256265</v>
      </c>
      <c r="L19" s="53">
        <f t="shared" ca="1" si="11"/>
        <v>0.34410307477803048</v>
      </c>
      <c r="M19" s="53">
        <f t="shared" ca="1" si="11"/>
        <v>0.87937480684413494</v>
      </c>
      <c r="N19" s="53">
        <f t="shared" ca="1" si="11"/>
        <v>0.59142881082086873</v>
      </c>
      <c r="O19" s="53">
        <f t="shared" ca="1" si="2"/>
        <v>3.1434878478140962</v>
      </c>
      <c r="P19" s="53">
        <f t="shared" ca="1" si="3"/>
        <v>0.20292246041442147</v>
      </c>
      <c r="Q19" s="53">
        <f t="shared" ca="1" si="4"/>
        <v>-2.7987894981801844</v>
      </c>
      <c r="R19" s="53">
        <f t="shared" ca="1" si="5"/>
        <v>21.200605250909909</v>
      </c>
      <c r="T19" s="53">
        <f t="shared" si="6"/>
        <v>21.7440486907959</v>
      </c>
      <c r="U19" s="53">
        <f t="shared" si="7"/>
        <v>21.232692813873292</v>
      </c>
      <c r="V19" s="53">
        <f t="shared" si="8"/>
        <v>20.181792593002321</v>
      </c>
      <c r="W19" s="53">
        <f t="shared" si="9"/>
        <v>21.778514719009401</v>
      </c>
      <c r="X19" s="53">
        <f t="shared" si="10"/>
        <v>24.09629044532776</v>
      </c>
    </row>
    <row r="20" spans="1:24" ht="18.75">
      <c r="A20" s="52">
        <v>14</v>
      </c>
      <c r="B20" s="53">
        <v>21.486609268188477</v>
      </c>
      <c r="C20" s="53">
        <v>20.970351505279542</v>
      </c>
      <c r="D20" s="53">
        <v>19.588896322250367</v>
      </c>
      <c r="E20" s="53">
        <v>22.025862979888917</v>
      </c>
      <c r="F20" s="53">
        <v>24.403617191314698</v>
      </c>
      <c r="H20" s="52">
        <v>14</v>
      </c>
      <c r="I20" s="53">
        <f t="shared" ca="1" si="11"/>
        <v>0.87032564969208193</v>
      </c>
      <c r="J20" s="53">
        <f t="shared" ca="1" si="11"/>
        <v>0.95135353202480477</v>
      </c>
      <c r="K20" s="53">
        <f t="shared" ca="1" si="11"/>
        <v>0.26822793355152186</v>
      </c>
      <c r="L20" s="53">
        <f t="shared" ca="1" si="11"/>
        <v>0.84187272520137579</v>
      </c>
      <c r="M20" s="53">
        <f t="shared" ca="1" si="11"/>
        <v>0.73665341297667108</v>
      </c>
      <c r="N20" s="53">
        <f t="shared" ca="1" si="11"/>
        <v>0.11028519215439569</v>
      </c>
      <c r="O20" s="53">
        <f t="shared" ca="1" si="2"/>
        <v>3.7787184456008509</v>
      </c>
      <c r="P20" s="53">
        <f t="shared" ca="1" si="3"/>
        <v>1.1012741870388185</v>
      </c>
      <c r="Q20" s="53">
        <f t="shared" ca="1" si="4"/>
        <v>-1.6975153111413659</v>
      </c>
      <c r="R20" s="53">
        <f t="shared" ca="1" si="5"/>
        <v>21.951242344429318</v>
      </c>
      <c r="T20" s="53">
        <f t="shared" si="6"/>
        <v>21.486609268188477</v>
      </c>
      <c r="U20" s="53">
        <f t="shared" si="7"/>
        <v>20.970351505279542</v>
      </c>
      <c r="V20" s="53">
        <f t="shared" si="8"/>
        <v>19.588896322250367</v>
      </c>
      <c r="W20" s="53">
        <f t="shared" si="9"/>
        <v>22.025862979888917</v>
      </c>
      <c r="X20" s="53">
        <f t="shared" si="10"/>
        <v>24.403617191314698</v>
      </c>
    </row>
    <row r="21" spans="1:24" ht="18.75">
      <c r="A21" s="52">
        <v>15</v>
      </c>
      <c r="B21" s="53">
        <v>20.585534572601318</v>
      </c>
      <c r="C21" s="53">
        <v>21.351491928100586</v>
      </c>
      <c r="D21" s="53">
        <v>19.624634981155396</v>
      </c>
      <c r="E21" s="53">
        <v>22.167425155639648</v>
      </c>
      <c r="F21" s="53">
        <v>24.573999404907227</v>
      </c>
      <c r="H21" s="52">
        <v>15</v>
      </c>
      <c r="I21" s="53">
        <f t="shared" ca="1" si="11"/>
        <v>0.56376489050366296</v>
      </c>
      <c r="J21" s="53">
        <f t="shared" ca="1" si="11"/>
        <v>2.8151844124680636E-2</v>
      </c>
      <c r="K21" s="53">
        <f t="shared" ca="1" si="11"/>
        <v>0.6853027187827978</v>
      </c>
      <c r="L21" s="53">
        <f t="shared" ca="1" si="11"/>
        <v>0.29092611965934734</v>
      </c>
      <c r="M21" s="53">
        <f t="shared" ca="1" si="11"/>
        <v>0.47123471399690953</v>
      </c>
      <c r="N21" s="53">
        <f t="shared" ca="1" si="11"/>
        <v>0.25210262667738181</v>
      </c>
      <c r="O21" s="53">
        <f t="shared" ca="1" si="2"/>
        <v>2.2914829137447801</v>
      </c>
      <c r="P21" s="53">
        <f t="shared" ca="1" si="3"/>
        <v>-1.0019944725551999</v>
      </c>
      <c r="Q21" s="53">
        <f t="shared" ca="1" si="4"/>
        <v>-2.6995097836965658</v>
      </c>
      <c r="R21" s="53">
        <f t="shared" ca="1" si="5"/>
        <v>21.650245108151719</v>
      </c>
      <c r="T21" s="53">
        <f t="shared" si="6"/>
        <v>20.585534572601318</v>
      </c>
      <c r="U21" s="53">
        <f t="shared" si="7"/>
        <v>21.351491928100586</v>
      </c>
      <c r="V21" s="53">
        <f t="shared" si="8"/>
        <v>19.624634981155396</v>
      </c>
      <c r="W21" s="53">
        <f t="shared" si="9"/>
        <v>22.167425155639648</v>
      </c>
      <c r="X21" s="53">
        <f t="shared" si="10"/>
        <v>24.573999404907227</v>
      </c>
    </row>
    <row r="22" spans="1:24" ht="18.75">
      <c r="A22" s="52">
        <v>16</v>
      </c>
      <c r="B22" s="53">
        <v>21.813094806671142</v>
      </c>
      <c r="C22" s="53">
        <v>21.339729738235473</v>
      </c>
      <c r="D22" s="53">
        <v>19.477584314346313</v>
      </c>
      <c r="E22" s="53">
        <v>22.165352058410644</v>
      </c>
      <c r="F22" s="53">
        <v>25.233536195755004</v>
      </c>
      <c r="H22" s="52">
        <v>16</v>
      </c>
      <c r="I22" s="53">
        <f t="shared" ca="1" si="11"/>
        <v>0.95222526260409079</v>
      </c>
      <c r="J22" s="53">
        <f t="shared" ca="1" si="11"/>
        <v>0.35802459413629162</v>
      </c>
      <c r="K22" s="53">
        <f t="shared" ca="1" si="11"/>
        <v>0.40309710881958427</v>
      </c>
      <c r="L22" s="53">
        <f t="shared" ca="1" si="11"/>
        <v>0.34051339778057743</v>
      </c>
      <c r="M22" s="53">
        <f t="shared" ca="1" si="11"/>
        <v>0.13661402135696576</v>
      </c>
      <c r="N22" s="53">
        <f t="shared" ca="1" si="11"/>
        <v>0.39005936728358392</v>
      </c>
      <c r="O22" s="53">
        <f t="shared" ca="1" si="2"/>
        <v>2.5805337519810938</v>
      </c>
      <c r="P22" s="53">
        <f t="shared" ca="1" si="3"/>
        <v>-0.59321485690609355</v>
      </c>
      <c r="Q22" s="53">
        <f t="shared" ca="1" si="4"/>
        <v>-3.2927246406026596</v>
      </c>
      <c r="R22" s="53">
        <f t="shared" ca="1" si="5"/>
        <v>21.553637679698671</v>
      </c>
      <c r="T22" s="53">
        <f t="shared" si="6"/>
        <v>21.813094806671142</v>
      </c>
      <c r="U22" s="53">
        <f t="shared" si="7"/>
        <v>21.339729738235473</v>
      </c>
      <c r="V22" s="53">
        <f t="shared" si="8"/>
        <v>19.477584314346313</v>
      </c>
      <c r="W22" s="53">
        <f t="shared" si="9"/>
        <v>22.165352058410644</v>
      </c>
      <c r="X22" s="53">
        <f t="shared" si="10"/>
        <v>25.233536195755004</v>
      </c>
    </row>
    <row r="23" spans="1:24" ht="18.75">
      <c r="A23" s="52">
        <v>17</v>
      </c>
      <c r="B23" s="53">
        <v>22.529809379577635</v>
      </c>
      <c r="C23" s="53">
        <v>22.191023015975951</v>
      </c>
      <c r="D23" s="53">
        <v>20.060799741744994</v>
      </c>
      <c r="E23" s="53">
        <v>21.791913890838622</v>
      </c>
      <c r="F23" s="53">
        <v>24.888918066024779</v>
      </c>
      <c r="H23" s="52">
        <v>17</v>
      </c>
      <c r="I23" s="53">
        <f t="shared" ca="1" si="11"/>
        <v>0.96109200686228835</v>
      </c>
      <c r="J23" s="53">
        <f t="shared" ca="1" si="11"/>
        <v>0.93151238803446912</v>
      </c>
      <c r="K23" s="53">
        <f t="shared" ca="1" si="11"/>
        <v>6.5512416213175939E-2</v>
      </c>
      <c r="L23" s="53">
        <f t="shared" ca="1" si="11"/>
        <v>0.94674202329199142</v>
      </c>
      <c r="M23" s="53">
        <f t="shared" ca="1" si="11"/>
        <v>0.24167537316932663</v>
      </c>
      <c r="N23" s="53">
        <f t="shared" ca="1" si="11"/>
        <v>0.16097785554565225</v>
      </c>
      <c r="O23" s="53">
        <f t="shared" ca="1" si="2"/>
        <v>3.3075120631169037</v>
      </c>
      <c r="P23" s="53">
        <f t="shared" ca="1" si="3"/>
        <v>0.43488773025325644</v>
      </c>
      <c r="Q23" s="53">
        <f t="shared" ca="1" si="4"/>
        <v>-2.8578369103494032</v>
      </c>
      <c r="R23" s="53">
        <f t="shared" ca="1" si="5"/>
        <v>21.971081544825296</v>
      </c>
      <c r="T23" s="53">
        <f t="shared" si="6"/>
        <v>22.529809379577635</v>
      </c>
      <c r="U23" s="53">
        <f t="shared" si="7"/>
        <v>22.191023015975951</v>
      </c>
      <c r="V23" s="53">
        <f t="shared" si="8"/>
        <v>20.060799741744994</v>
      </c>
      <c r="W23" s="53">
        <f t="shared" si="9"/>
        <v>21.791913890838622</v>
      </c>
      <c r="X23" s="53">
        <f t="shared" si="10"/>
        <v>24.888918066024779</v>
      </c>
    </row>
    <row r="24" spans="1:24" ht="18.75">
      <c r="A24" s="52">
        <v>18</v>
      </c>
      <c r="B24" s="53">
        <v>23.375158882141115</v>
      </c>
      <c r="C24" s="53">
        <v>21.905371999740602</v>
      </c>
      <c r="D24" s="53">
        <v>20.633169746398927</v>
      </c>
      <c r="E24" s="53">
        <v>21.540419673919679</v>
      </c>
      <c r="F24" s="53">
        <v>25.166243886947633</v>
      </c>
      <c r="H24" s="52">
        <v>18</v>
      </c>
      <c r="I24" s="53">
        <f t="shared" ca="1" si="11"/>
        <v>0.50950455032089259</v>
      </c>
      <c r="J24" s="53">
        <f t="shared" ca="1" si="11"/>
        <v>0.96363211507578939</v>
      </c>
      <c r="K24" s="53">
        <f t="shared" ca="1" si="11"/>
        <v>0.92679128329693694</v>
      </c>
      <c r="L24" s="53">
        <f t="shared" ca="1" si="11"/>
        <v>0.61925585799699734</v>
      </c>
      <c r="M24" s="53">
        <f t="shared" ca="1" si="11"/>
        <v>0.93378050066644835</v>
      </c>
      <c r="N24" s="53">
        <f t="shared" ca="1" si="11"/>
        <v>0.91421581716618139</v>
      </c>
      <c r="O24" s="53">
        <f t="shared" ca="1" si="2"/>
        <v>4.8671801245232462</v>
      </c>
      <c r="P24" s="53">
        <f t="shared" ca="1" si="3"/>
        <v>2.6405914554942589</v>
      </c>
      <c r="Q24" s="53">
        <f t="shared" ca="1" si="4"/>
        <v>-0.21724545485514435</v>
      </c>
      <c r="R24" s="53">
        <f t="shared" ca="1" si="5"/>
        <v>23.491377272572429</v>
      </c>
      <c r="T24" s="53">
        <f t="shared" si="6"/>
        <v>23.375158882141115</v>
      </c>
      <c r="U24" s="53">
        <f t="shared" si="7"/>
        <v>21.905371999740602</v>
      </c>
      <c r="V24" s="53">
        <f t="shared" si="8"/>
        <v>20.633169746398927</v>
      </c>
      <c r="W24" s="53">
        <f t="shared" si="9"/>
        <v>21.540419673919679</v>
      </c>
      <c r="X24" s="53">
        <f t="shared" si="10"/>
        <v>25.166243886947633</v>
      </c>
    </row>
    <row r="25" spans="1:24" ht="18.75">
      <c r="A25" s="52">
        <v>19</v>
      </c>
      <c r="B25" s="53">
        <v>23.435927677154542</v>
      </c>
      <c r="C25" s="53">
        <v>22.241664934158326</v>
      </c>
      <c r="D25" s="53">
        <v>21.068595218658448</v>
      </c>
      <c r="E25" s="53">
        <v>22.019191551208497</v>
      </c>
      <c r="F25" s="53">
        <v>24.43941502571106</v>
      </c>
      <c r="H25" s="52">
        <v>19</v>
      </c>
      <c r="I25" s="53">
        <f t="shared" ca="1" si="11"/>
        <v>0.63745609145198823</v>
      </c>
      <c r="J25" s="53">
        <f t="shared" ca="1" si="11"/>
        <v>0.27165958166282689</v>
      </c>
      <c r="K25" s="53">
        <f t="shared" ca="1" si="11"/>
        <v>0.64877239058556846</v>
      </c>
      <c r="L25" s="53">
        <f t="shared" ca="1" si="11"/>
        <v>0.31758209478457111</v>
      </c>
      <c r="M25" s="53">
        <f t="shared" ca="1" si="11"/>
        <v>0.13208089220064956</v>
      </c>
      <c r="N25" s="53">
        <f t="shared" ca="1" si="11"/>
        <v>0.81466500422122223</v>
      </c>
      <c r="O25" s="53">
        <f t="shared" ca="1" si="2"/>
        <v>2.8222160549068267</v>
      </c>
      <c r="P25" s="53">
        <f t="shared" ca="1" si="3"/>
        <v>-0.25142446632295934</v>
      </c>
      <c r="Q25" s="53">
        <f t="shared" ca="1" si="4"/>
        <v>-0.46866992117810369</v>
      </c>
      <c r="R25" s="53">
        <f t="shared" ca="1" si="5"/>
        <v>23.565665039410948</v>
      </c>
      <c r="T25" s="53">
        <f t="shared" si="6"/>
        <v>23.435927677154542</v>
      </c>
      <c r="U25" s="53">
        <f t="shared" si="7"/>
        <v>22.241664934158326</v>
      </c>
      <c r="V25" s="53">
        <f t="shared" si="8"/>
        <v>21.068595218658448</v>
      </c>
      <c r="W25" s="53">
        <f t="shared" si="9"/>
        <v>22.019191551208497</v>
      </c>
      <c r="X25" s="53">
        <f t="shared" si="10"/>
        <v>24.43941502571106</v>
      </c>
    </row>
    <row r="26" spans="1:24" ht="18.75">
      <c r="A26" s="52">
        <v>20</v>
      </c>
      <c r="B26" s="53">
        <v>24.25143027305603</v>
      </c>
      <c r="C26" s="53">
        <v>22.573803424835205</v>
      </c>
      <c r="D26" s="53">
        <v>21.132655620574951</v>
      </c>
      <c r="E26" s="53">
        <v>23.126598596572876</v>
      </c>
      <c r="F26" s="53">
        <v>24.145954370498657</v>
      </c>
      <c r="H26" s="52">
        <v>20</v>
      </c>
      <c r="I26" s="53">
        <f t="shared" ca="1" si="11"/>
        <v>6.789373164194501E-2</v>
      </c>
      <c r="J26" s="53">
        <f t="shared" ca="1" si="11"/>
        <v>0.57742630258543048</v>
      </c>
      <c r="K26" s="53">
        <f t="shared" ca="1" si="11"/>
        <v>0.13322838847364515</v>
      </c>
      <c r="L26" s="53">
        <f t="shared" ca="1" si="11"/>
        <v>0.34766091588001613</v>
      </c>
      <c r="M26" s="53">
        <f t="shared" ca="1" si="11"/>
        <v>0.16617898047140667</v>
      </c>
      <c r="N26" s="53">
        <f t="shared" ca="1" si="11"/>
        <v>0.99866821947735751</v>
      </c>
      <c r="O26" s="53">
        <f t="shared" ca="1" si="2"/>
        <v>2.291056538529801</v>
      </c>
      <c r="P26" s="53">
        <f t="shared" ca="1" si="3"/>
        <v>-1.0025974581668833</v>
      </c>
      <c r="Q26" s="53">
        <f t="shared" ca="1" si="4"/>
        <v>-1.4712673793449871</v>
      </c>
      <c r="R26" s="53">
        <f t="shared" ca="1" si="5"/>
        <v>23.264366310327507</v>
      </c>
      <c r="T26" s="53">
        <f t="shared" si="6"/>
        <v>24.25143027305603</v>
      </c>
      <c r="U26" s="53">
        <f t="shared" si="7"/>
        <v>22.573803424835205</v>
      </c>
      <c r="V26" s="53">
        <f t="shared" si="8"/>
        <v>21.132655620574951</v>
      </c>
      <c r="W26" s="53">
        <f t="shared" si="9"/>
        <v>23.126598596572876</v>
      </c>
      <c r="X26" s="53">
        <f t="shared" si="10"/>
        <v>24.145954370498657</v>
      </c>
    </row>
    <row r="27" spans="1:24" ht="18.75">
      <c r="A27" s="52">
        <v>21</v>
      </c>
      <c r="B27" s="53">
        <v>24.664409112930297</v>
      </c>
      <c r="C27" s="53">
        <v>22.105987739562988</v>
      </c>
      <c r="D27" s="53">
        <v>20.685870361328124</v>
      </c>
      <c r="E27" s="53">
        <v>23.723159742355346</v>
      </c>
      <c r="F27" s="53">
        <v>25.372806501388549</v>
      </c>
      <c r="H27" s="52">
        <v>21</v>
      </c>
      <c r="I27" s="53">
        <f t="shared" ref="I27:N36" ca="1" si="12">RAND()</f>
        <v>6.3294238794088908E-2</v>
      </c>
      <c r="J27" s="53">
        <f t="shared" ca="1" si="12"/>
        <v>0.36944251519620153</v>
      </c>
      <c r="K27" s="53">
        <f t="shared" ca="1" si="12"/>
        <v>0.90679743911366484</v>
      </c>
      <c r="L27" s="53">
        <f t="shared" ca="1" si="12"/>
        <v>0.92951488095323054</v>
      </c>
      <c r="M27" s="53">
        <f t="shared" ca="1" si="12"/>
        <v>0.47134437736861923</v>
      </c>
      <c r="N27" s="53">
        <f t="shared" ca="1" si="12"/>
        <v>0.53914544841164247</v>
      </c>
      <c r="O27" s="53">
        <f t="shared" ca="1" si="2"/>
        <v>3.2795388998374477</v>
      </c>
      <c r="P27" s="53">
        <f t="shared" ca="1" si="3"/>
        <v>0.39532770336097273</v>
      </c>
      <c r="Q27" s="53">
        <f t="shared" ca="1" si="4"/>
        <v>-1.0759396759840143</v>
      </c>
      <c r="R27" s="53">
        <f t="shared" ca="1" si="5"/>
        <v>23.662030162007991</v>
      </c>
      <c r="T27" s="53">
        <f t="shared" si="6"/>
        <v>24.664409112930297</v>
      </c>
      <c r="U27" s="53">
        <f t="shared" si="7"/>
        <v>22.105987739562988</v>
      </c>
      <c r="V27" s="53">
        <f t="shared" si="8"/>
        <v>20.685870361328124</v>
      </c>
      <c r="W27" s="53">
        <f t="shared" si="9"/>
        <v>23.723159742355346</v>
      </c>
      <c r="X27" s="53">
        <f t="shared" si="10"/>
        <v>25.372806501388549</v>
      </c>
    </row>
    <row r="28" spans="1:24" ht="18.75">
      <c r="A28" s="52">
        <v>22</v>
      </c>
      <c r="B28" s="53">
        <v>25.332121515274046</v>
      </c>
      <c r="C28" s="53">
        <v>22.368438148498534</v>
      </c>
      <c r="D28" s="53">
        <v>20.469351196289061</v>
      </c>
      <c r="E28" s="53">
        <v>22.581145429611205</v>
      </c>
      <c r="F28" s="53">
        <v>25.962714338302611</v>
      </c>
      <c r="H28" s="52">
        <v>22</v>
      </c>
      <c r="I28" s="53">
        <f t="shared" ca="1" si="12"/>
        <v>0.21399592472443452</v>
      </c>
      <c r="J28" s="53">
        <f t="shared" ca="1" si="12"/>
        <v>0.33363539817763233</v>
      </c>
      <c r="K28" s="53">
        <f t="shared" ca="1" si="12"/>
        <v>0.90240117575939371</v>
      </c>
      <c r="L28" s="53">
        <f t="shared" ca="1" si="12"/>
        <v>0.11690894588019285</v>
      </c>
      <c r="M28" s="53">
        <f t="shared" ca="1" si="12"/>
        <v>0.1548396805921648</v>
      </c>
      <c r="N28" s="53">
        <f t="shared" ca="1" si="12"/>
        <v>0.26596807248361554</v>
      </c>
      <c r="O28" s="53">
        <f t="shared" ca="1" si="2"/>
        <v>1.9877491976174337</v>
      </c>
      <c r="P28" s="53">
        <f t="shared" ca="1" si="3"/>
        <v>-1.4315388132524727</v>
      </c>
      <c r="Q28" s="53">
        <f t="shared" ca="1" si="4"/>
        <v>-2.5074784892364868</v>
      </c>
      <c r="R28" s="53">
        <f t="shared" ca="1" si="5"/>
        <v>23.146260755381753</v>
      </c>
      <c r="T28" s="53">
        <f t="shared" si="6"/>
        <v>25.332121515274046</v>
      </c>
      <c r="U28" s="53">
        <f t="shared" si="7"/>
        <v>22.368438148498534</v>
      </c>
      <c r="V28" s="53">
        <f t="shared" si="8"/>
        <v>20.469351196289061</v>
      </c>
      <c r="W28" s="53">
        <f t="shared" si="9"/>
        <v>22.581145429611205</v>
      </c>
      <c r="X28" s="53">
        <f t="shared" si="10"/>
        <v>25.962714338302611</v>
      </c>
    </row>
    <row r="29" spans="1:24" ht="18.75">
      <c r="A29" s="52">
        <v>23</v>
      </c>
      <c r="B29" s="53">
        <v>24.862890100479127</v>
      </c>
      <c r="C29" s="53">
        <v>22.385622119903566</v>
      </c>
      <c r="D29" s="53">
        <v>20.273144817352296</v>
      </c>
      <c r="E29" s="53">
        <v>22.428285455703737</v>
      </c>
      <c r="F29" s="53">
        <v>25.776197290420534</v>
      </c>
      <c r="H29" s="52">
        <v>23</v>
      </c>
      <c r="I29" s="53">
        <f t="shared" ca="1" si="12"/>
        <v>0.99637289412413077</v>
      </c>
      <c r="J29" s="53">
        <f t="shared" ca="1" si="12"/>
        <v>0.58369839207977736</v>
      </c>
      <c r="K29" s="53">
        <f t="shared" ca="1" si="12"/>
        <v>0.97524655655024084</v>
      </c>
      <c r="L29" s="53">
        <f t="shared" ca="1" si="12"/>
        <v>0.31044282866631723</v>
      </c>
      <c r="M29" s="53">
        <f t="shared" ca="1" si="12"/>
        <v>0.94409893829375102</v>
      </c>
      <c r="N29" s="53">
        <f t="shared" ca="1" si="12"/>
        <v>0.71008282004007306</v>
      </c>
      <c r="O29" s="53">
        <f t="shared" ca="1" si="2"/>
        <v>4.5199424297542894</v>
      </c>
      <c r="P29" s="53">
        <f t="shared" ca="1" si="3"/>
        <v>2.1495231981848311</v>
      </c>
      <c r="Q29" s="53">
        <f t="shared" ca="1" si="4"/>
        <v>-0.35795529105165569</v>
      </c>
      <c r="R29" s="53">
        <f t="shared" ca="1" si="5"/>
        <v>24.421022354474175</v>
      </c>
      <c r="T29" s="53">
        <f t="shared" si="6"/>
        <v>24.862890100479127</v>
      </c>
      <c r="U29" s="53">
        <f t="shared" si="7"/>
        <v>22.385622119903566</v>
      </c>
      <c r="V29" s="53">
        <f t="shared" si="8"/>
        <v>20.273144817352296</v>
      </c>
      <c r="W29" s="53">
        <f t="shared" si="9"/>
        <v>22.428285455703737</v>
      </c>
      <c r="X29" s="53">
        <f t="shared" si="10"/>
        <v>25.776197290420534</v>
      </c>
    </row>
    <row r="30" spans="1:24" ht="18.75">
      <c r="A30" s="52">
        <v>24</v>
      </c>
      <c r="B30" s="53">
        <v>25.210868883132935</v>
      </c>
      <c r="C30" s="53">
        <v>22.664230871200562</v>
      </c>
      <c r="D30" s="53">
        <v>20.807204771041871</v>
      </c>
      <c r="E30" s="53">
        <v>22.138481187820435</v>
      </c>
      <c r="F30" s="53">
        <v>26.718315172195435</v>
      </c>
      <c r="H30" s="52">
        <v>24</v>
      </c>
      <c r="I30" s="53">
        <f t="shared" ca="1" si="12"/>
        <v>0.47058267782391749</v>
      </c>
      <c r="J30" s="53">
        <f t="shared" ca="1" si="12"/>
        <v>0.82716907573367049</v>
      </c>
      <c r="K30" s="53">
        <f t="shared" ca="1" si="12"/>
        <v>0.94637535981835574</v>
      </c>
      <c r="L30" s="53">
        <f t="shared" ca="1" si="12"/>
        <v>0.99789970237380055</v>
      </c>
      <c r="M30" s="53">
        <f t="shared" ca="1" si="12"/>
        <v>0.56271138662877918</v>
      </c>
      <c r="N30" s="53">
        <f t="shared" ca="1" si="12"/>
        <v>0.8020814007988939</v>
      </c>
      <c r="O30" s="53">
        <f t="shared" ca="1" si="2"/>
        <v>4.6068196031774171</v>
      </c>
      <c r="P30" s="53">
        <f t="shared" ca="1" si="3"/>
        <v>2.2723860751004579</v>
      </c>
      <c r="Q30" s="53">
        <f t="shared" ca="1" si="4"/>
        <v>1.9144307840488022</v>
      </c>
      <c r="R30" s="53">
        <f t="shared" ca="1" si="5"/>
        <v>25.757215392024403</v>
      </c>
      <c r="T30" s="53">
        <f t="shared" si="6"/>
        <v>25.210868883132935</v>
      </c>
      <c r="U30" s="53">
        <f t="shared" si="7"/>
        <v>22.664230871200562</v>
      </c>
      <c r="V30" s="53">
        <f t="shared" si="8"/>
        <v>20.807204771041871</v>
      </c>
      <c r="W30" s="53">
        <f t="shared" si="9"/>
        <v>22.138481187820435</v>
      </c>
      <c r="X30" s="53">
        <f t="shared" si="10"/>
        <v>26.718315172195435</v>
      </c>
    </row>
    <row r="31" spans="1:24" ht="18.75">
      <c r="A31" s="52">
        <v>25</v>
      </c>
      <c r="B31" s="53">
        <v>25.702329397201538</v>
      </c>
      <c r="C31" s="53">
        <v>23.299204111099243</v>
      </c>
      <c r="D31" s="53">
        <v>21.095998048782349</v>
      </c>
      <c r="E31" s="53">
        <v>21.40030837059021</v>
      </c>
      <c r="F31" s="53">
        <v>26.782377004623413</v>
      </c>
      <c r="H31" s="52">
        <v>25</v>
      </c>
      <c r="I31" s="53">
        <f t="shared" ca="1" si="12"/>
        <v>0.14665213124687915</v>
      </c>
      <c r="J31" s="53">
        <f t="shared" ca="1" si="12"/>
        <v>0.13781107458716013</v>
      </c>
      <c r="K31" s="53">
        <f t="shared" ca="1" si="12"/>
        <v>0.75728186256971508</v>
      </c>
      <c r="L31" s="53">
        <f t="shared" ca="1" si="12"/>
        <v>0.8851136515595126</v>
      </c>
      <c r="M31" s="53">
        <f t="shared" ca="1" si="12"/>
        <v>7.1788647536841887E-2</v>
      </c>
      <c r="N31" s="53">
        <f t="shared" ca="1" si="12"/>
        <v>0.14145650240183283</v>
      </c>
      <c r="O31" s="53">
        <f t="shared" ca="1" si="2"/>
        <v>2.1401038699019415</v>
      </c>
      <c r="P31" s="53">
        <f t="shared" ca="1" si="3"/>
        <v>-1.2160767694168138</v>
      </c>
      <c r="Q31" s="53">
        <f t="shared" ca="1" si="4"/>
        <v>0.69835401463198843</v>
      </c>
      <c r="R31" s="53">
        <f t="shared" ca="1" si="5"/>
        <v>25.349177007315994</v>
      </c>
      <c r="T31" s="53">
        <f t="shared" si="6"/>
        <v>25.702329397201538</v>
      </c>
      <c r="U31" s="53">
        <f t="shared" si="7"/>
        <v>23.299204111099243</v>
      </c>
      <c r="V31" s="53">
        <f t="shared" si="8"/>
        <v>21.095998048782349</v>
      </c>
      <c r="W31" s="53">
        <f t="shared" si="9"/>
        <v>21.40030837059021</v>
      </c>
      <c r="X31" s="53">
        <f t="shared" si="10"/>
        <v>26.782377004623413</v>
      </c>
    </row>
    <row r="32" spans="1:24" ht="18.75">
      <c r="A32" s="52">
        <v>26</v>
      </c>
      <c r="B32" s="53">
        <v>25.556845617294311</v>
      </c>
      <c r="C32" s="53">
        <v>24.297233295440673</v>
      </c>
      <c r="D32" s="53">
        <v>21.380636644363403</v>
      </c>
      <c r="E32" s="53">
        <v>21.657980871200561</v>
      </c>
      <c r="F32" s="53">
        <v>26.209494543075561</v>
      </c>
      <c r="H32" s="52">
        <v>26</v>
      </c>
      <c r="I32" s="53">
        <f t="shared" ca="1" si="12"/>
        <v>3.5546217415660664E-3</v>
      </c>
      <c r="J32" s="53">
        <f t="shared" ca="1" si="12"/>
        <v>0.31143939066017268</v>
      </c>
      <c r="K32" s="53">
        <f t="shared" ca="1" si="12"/>
        <v>0.55945356849659511</v>
      </c>
      <c r="L32" s="53">
        <f t="shared" ca="1" si="12"/>
        <v>1.8623948885278629E-2</v>
      </c>
      <c r="M32" s="53">
        <f t="shared" ca="1" si="12"/>
        <v>0.50342476440566042</v>
      </c>
      <c r="N32" s="53">
        <f t="shared" ca="1" si="12"/>
        <v>0.60183595478792729</v>
      </c>
      <c r="O32" s="53">
        <f t="shared" ca="1" si="2"/>
        <v>1.9983322489772002</v>
      </c>
      <c r="P32" s="53">
        <f t="shared" ca="1" si="3"/>
        <v>-1.4165721184882001</v>
      </c>
      <c r="Q32" s="53">
        <f t="shared" ca="1" si="4"/>
        <v>-0.71821810385621165</v>
      </c>
      <c r="R32" s="53">
        <f t="shared" ca="1" si="5"/>
        <v>24.840890948071895</v>
      </c>
      <c r="T32" s="53">
        <f t="shared" si="6"/>
        <v>25.556845617294311</v>
      </c>
      <c r="U32" s="53">
        <f t="shared" si="7"/>
        <v>24.297233295440673</v>
      </c>
      <c r="V32" s="53">
        <f t="shared" si="8"/>
        <v>21.380636644363403</v>
      </c>
      <c r="W32" s="53">
        <f t="shared" si="9"/>
        <v>21.657980871200561</v>
      </c>
      <c r="X32" s="53">
        <f t="shared" si="10"/>
        <v>26.209494543075561</v>
      </c>
    </row>
    <row r="33" spans="1:24" ht="18.75">
      <c r="A33" s="52">
        <v>27</v>
      </c>
      <c r="B33" s="53">
        <v>26.03330578804016</v>
      </c>
      <c r="C33" s="53">
        <v>23.784416580200194</v>
      </c>
      <c r="D33" s="53">
        <v>21.395541572570799</v>
      </c>
      <c r="E33" s="53">
        <v>21.037597084045409</v>
      </c>
      <c r="F33" s="53">
        <v>26.625766420364378</v>
      </c>
      <c r="H33" s="52">
        <v>27</v>
      </c>
      <c r="I33" s="53">
        <f t="shared" ca="1" si="12"/>
        <v>0.85376438382922903</v>
      </c>
      <c r="J33" s="53">
        <f t="shared" ca="1" si="12"/>
        <v>0.32316227914566054</v>
      </c>
      <c r="K33" s="53">
        <f t="shared" ca="1" si="12"/>
        <v>0.13096258635164304</v>
      </c>
      <c r="L33" s="53">
        <f t="shared" ca="1" si="12"/>
        <v>0.91467094095764345</v>
      </c>
      <c r="M33" s="53">
        <f t="shared" ca="1" si="12"/>
        <v>0.20647029876175171</v>
      </c>
      <c r="N33" s="53">
        <f t="shared" ca="1" si="12"/>
        <v>0.64796885420626182</v>
      </c>
      <c r="O33" s="53">
        <f t="shared" ca="1" si="2"/>
        <v>3.0769993432521896</v>
      </c>
      <c r="P33" s="53">
        <f t="shared" ca="1" si="3"/>
        <v>0.10889351552106778</v>
      </c>
      <c r="Q33" s="53">
        <f t="shared" ca="1" si="4"/>
        <v>-0.60932458833514391</v>
      </c>
      <c r="R33" s="53">
        <f t="shared" ca="1" si="5"/>
        <v>25.095337705832428</v>
      </c>
      <c r="T33" s="53">
        <f t="shared" si="6"/>
        <v>26.03330578804016</v>
      </c>
      <c r="U33" s="53">
        <f t="shared" si="7"/>
        <v>23.784416580200194</v>
      </c>
      <c r="V33" s="53">
        <f t="shared" si="8"/>
        <v>21.395541572570799</v>
      </c>
      <c r="W33" s="53">
        <f t="shared" si="9"/>
        <v>21.037597084045409</v>
      </c>
      <c r="X33" s="53">
        <f t="shared" si="10"/>
        <v>26.625766420364378</v>
      </c>
    </row>
    <row r="34" spans="1:24" ht="18.75">
      <c r="A34" s="52">
        <v>28</v>
      </c>
      <c r="B34" s="53">
        <v>26.225185251235963</v>
      </c>
      <c r="C34" s="53">
        <v>24.680661058425905</v>
      </c>
      <c r="D34" s="53">
        <v>21.165179824829103</v>
      </c>
      <c r="E34" s="53">
        <v>21.280269241333009</v>
      </c>
      <c r="F34" s="53">
        <v>27.170673465728761</v>
      </c>
      <c r="H34" s="52">
        <v>28</v>
      </c>
      <c r="I34" s="53">
        <f t="shared" ca="1" si="12"/>
        <v>0.70035809534346405</v>
      </c>
      <c r="J34" s="53">
        <f t="shared" ca="1" si="12"/>
        <v>0.20558347318642678</v>
      </c>
      <c r="K34" s="53">
        <f t="shared" ca="1" si="12"/>
        <v>0.55416804465812075</v>
      </c>
      <c r="L34" s="53">
        <f t="shared" ca="1" si="12"/>
        <v>0.36797142725564247</v>
      </c>
      <c r="M34" s="53">
        <f t="shared" ca="1" si="12"/>
        <v>0.22819707089239927</v>
      </c>
      <c r="N34" s="53">
        <f t="shared" ca="1" si="12"/>
        <v>0.3805522620743762</v>
      </c>
      <c r="O34" s="53">
        <f t="shared" ca="1" si="2"/>
        <v>2.4368303734104293</v>
      </c>
      <c r="P34" s="53">
        <f t="shared" ca="1" si="3"/>
        <v>-0.79644212383956248</v>
      </c>
      <c r="Q34" s="53">
        <f t="shared" ca="1" si="4"/>
        <v>-1.4057667121747064</v>
      </c>
      <c r="R34" s="53">
        <f t="shared" ca="1" si="5"/>
        <v>24.89711664391265</v>
      </c>
      <c r="T34" s="53">
        <f t="shared" si="6"/>
        <v>26.225185251235963</v>
      </c>
      <c r="U34" s="53">
        <f t="shared" si="7"/>
        <v>24.680661058425905</v>
      </c>
      <c r="V34" s="53">
        <f t="shared" si="8"/>
        <v>21.165179824829103</v>
      </c>
      <c r="W34" s="53">
        <f t="shared" si="9"/>
        <v>21.280269241333009</v>
      </c>
      <c r="X34" s="53">
        <f t="shared" si="10"/>
        <v>27.170673465728761</v>
      </c>
    </row>
    <row r="35" spans="1:24" ht="18.75">
      <c r="A35" s="52">
        <v>29</v>
      </c>
      <c r="B35" s="53">
        <v>26.452224302291871</v>
      </c>
      <c r="C35" s="53">
        <v>24.785633611679078</v>
      </c>
      <c r="D35" s="53">
        <v>20.743186759948731</v>
      </c>
      <c r="E35" s="53">
        <v>20.917155551910401</v>
      </c>
      <c r="F35" s="53">
        <v>27.078635978698731</v>
      </c>
      <c r="H35" s="52">
        <v>29</v>
      </c>
      <c r="I35" s="53">
        <f t="shared" ca="1" si="12"/>
        <v>0.80987250528911758</v>
      </c>
      <c r="J35" s="53">
        <f t="shared" ca="1" si="12"/>
        <v>0.27241832109937336</v>
      </c>
      <c r="K35" s="53">
        <f t="shared" ca="1" si="12"/>
        <v>0.78474370691658479</v>
      </c>
      <c r="L35" s="53">
        <f t="shared" ca="1" si="12"/>
        <v>0.53807204009959086</v>
      </c>
      <c r="M35" s="53">
        <f t="shared" ca="1" si="12"/>
        <v>0.1144686826939707</v>
      </c>
      <c r="N35" s="53">
        <f t="shared" ca="1" si="12"/>
        <v>0.92771924315953758</v>
      </c>
      <c r="O35" s="53">
        <f t="shared" ca="1" si="2"/>
        <v>3.4472944992581751</v>
      </c>
      <c r="P35" s="53">
        <f t="shared" ca="1" si="3"/>
        <v>0.63256994722579352</v>
      </c>
      <c r="Q35" s="53">
        <f t="shared" ca="1" si="4"/>
        <v>-0.77319676494891287</v>
      </c>
      <c r="R35" s="53">
        <f t="shared" ca="1" si="5"/>
        <v>25.413401617525544</v>
      </c>
      <c r="T35" s="53">
        <f t="shared" si="6"/>
        <v>26.452224302291871</v>
      </c>
      <c r="U35" s="53">
        <f t="shared" si="7"/>
        <v>24.785633611679078</v>
      </c>
      <c r="V35" s="53">
        <f t="shared" si="8"/>
        <v>20.743186759948731</v>
      </c>
      <c r="W35" s="53">
        <f t="shared" si="9"/>
        <v>20.917155551910401</v>
      </c>
      <c r="X35" s="53">
        <f t="shared" si="10"/>
        <v>27.078635978698731</v>
      </c>
    </row>
    <row r="36" spans="1:24" ht="18.75">
      <c r="A36" s="52">
        <v>30</v>
      </c>
      <c r="B36" s="53">
        <v>26.129103422164917</v>
      </c>
      <c r="C36" s="53">
        <v>25.120872497558594</v>
      </c>
      <c r="D36" s="53">
        <v>21.20871639251709</v>
      </c>
      <c r="E36" s="53">
        <v>21.043196201324463</v>
      </c>
      <c r="F36" s="53">
        <v>26.741332054138184</v>
      </c>
      <c r="H36" s="52">
        <v>30</v>
      </c>
      <c r="I36" s="53">
        <f t="shared" ca="1" si="12"/>
        <v>0.20886620212744145</v>
      </c>
      <c r="J36" s="53">
        <f t="shared" ca="1" si="12"/>
        <v>0.51300948531810242</v>
      </c>
      <c r="K36" s="53">
        <f t="shared" ca="1" si="12"/>
        <v>0.69150096023643592</v>
      </c>
      <c r="L36" s="53">
        <f t="shared" ca="1" si="12"/>
        <v>0.57815904401213913</v>
      </c>
      <c r="M36" s="53">
        <f t="shared" ca="1" si="12"/>
        <v>0.99625059958979123</v>
      </c>
      <c r="N36" s="53">
        <f t="shared" ca="1" si="12"/>
        <v>1.044251843459687E-2</v>
      </c>
      <c r="O36" s="53">
        <f t="shared" ca="1" si="2"/>
        <v>2.998228809718507</v>
      </c>
      <c r="P36" s="53">
        <f t="shared" ca="1" si="3"/>
        <v>-2.5048413176307831E-3</v>
      </c>
      <c r="Q36" s="53">
        <f t="shared" ca="1" si="4"/>
        <v>-0.77570160626654361</v>
      </c>
      <c r="R36" s="53">
        <f t="shared" ca="1" si="5"/>
        <v>25.612149196866728</v>
      </c>
      <c r="T36" s="53">
        <f t="shared" si="6"/>
        <v>26.129103422164917</v>
      </c>
      <c r="U36" s="53">
        <f t="shared" si="7"/>
        <v>25.120872497558594</v>
      </c>
      <c r="V36" s="53">
        <f t="shared" si="8"/>
        <v>21.20871639251709</v>
      </c>
      <c r="W36" s="53">
        <f t="shared" si="9"/>
        <v>21.043196201324463</v>
      </c>
      <c r="X36" s="53">
        <f t="shared" si="10"/>
        <v>26.741332054138184</v>
      </c>
    </row>
    <row r="37" spans="1:24" ht="18.75">
      <c r="A37" s="52">
        <v>31</v>
      </c>
      <c r="B37" s="53">
        <v>26.934617471694946</v>
      </c>
      <c r="C37" s="53">
        <v>25.350325298309325</v>
      </c>
      <c r="D37" s="53">
        <v>21.037301731109618</v>
      </c>
      <c r="E37" s="53">
        <v>21.266713333129882</v>
      </c>
      <c r="F37" s="53">
        <v>27.158761692047118</v>
      </c>
      <c r="H37" s="52">
        <v>31</v>
      </c>
      <c r="I37" s="53">
        <f t="shared" ref="I37:N46" ca="1" si="13">RAND()</f>
        <v>0.68668148086780167</v>
      </c>
      <c r="J37" s="53">
        <f t="shared" ca="1" si="13"/>
        <v>0.48296906666343298</v>
      </c>
      <c r="K37" s="53">
        <f t="shared" ca="1" si="13"/>
        <v>4.5177472985066025E-2</v>
      </c>
      <c r="L37" s="53">
        <f t="shared" ca="1" si="13"/>
        <v>6.0436619541770931E-2</v>
      </c>
      <c r="M37" s="53">
        <f t="shared" ca="1" si="13"/>
        <v>0.58399652602430274</v>
      </c>
      <c r="N37" s="53">
        <f t="shared" ca="1" si="13"/>
        <v>0.59607566926422662</v>
      </c>
      <c r="O37" s="53">
        <f t="shared" ca="1" si="2"/>
        <v>2.4553368353466007</v>
      </c>
      <c r="P37" s="53">
        <f t="shared" ca="1" si="3"/>
        <v>-0.77027003437788732</v>
      </c>
      <c r="Q37" s="53">
        <f t="shared" ca="1" si="4"/>
        <v>-1.545971640644431</v>
      </c>
      <c r="R37" s="53">
        <f t="shared" ca="1" si="5"/>
        <v>25.427014179677784</v>
      </c>
      <c r="T37" s="53">
        <f t="shared" si="6"/>
        <v>26.934617471694946</v>
      </c>
      <c r="U37" s="53">
        <f t="shared" si="7"/>
        <v>25.350325298309325</v>
      </c>
      <c r="V37" s="53">
        <f t="shared" si="8"/>
        <v>21.037301731109618</v>
      </c>
      <c r="W37" s="53">
        <f t="shared" si="9"/>
        <v>21.266713333129882</v>
      </c>
      <c r="X37" s="53">
        <f t="shared" si="10"/>
        <v>27.158761692047118</v>
      </c>
    </row>
    <row r="38" spans="1:24" ht="18.75">
      <c r="A38" s="52">
        <v>32</v>
      </c>
      <c r="B38" s="53">
        <v>26.627654695510863</v>
      </c>
      <c r="C38" s="53">
        <v>25.436142826080321</v>
      </c>
      <c r="D38" s="53">
        <v>21.728943252563475</v>
      </c>
      <c r="E38" s="53">
        <v>22.244964027404784</v>
      </c>
      <c r="F38" s="53">
        <v>27.173667812347411</v>
      </c>
      <c r="H38" s="52">
        <v>32</v>
      </c>
      <c r="I38" s="53">
        <f t="shared" ca="1" si="13"/>
        <v>0.44191860097937763</v>
      </c>
      <c r="J38" s="53">
        <f t="shared" ca="1" si="13"/>
        <v>0.53122938940279862</v>
      </c>
      <c r="K38" s="53">
        <f t="shared" ca="1" si="13"/>
        <v>0.93051351339183386</v>
      </c>
      <c r="L38" s="53">
        <f t="shared" ca="1" si="13"/>
        <v>0.14985728022051426</v>
      </c>
      <c r="M38" s="53">
        <f t="shared" ca="1" si="13"/>
        <v>0.81664548169469153</v>
      </c>
      <c r="N38" s="53">
        <f t="shared" ca="1" si="13"/>
        <v>0.98634195040181538</v>
      </c>
      <c r="O38" s="53">
        <f t="shared" ca="1" si="2"/>
        <v>3.8565062160910313</v>
      </c>
      <c r="P38" s="53">
        <f t="shared" ca="1" si="3"/>
        <v>1.2112827070527972</v>
      </c>
      <c r="Q38" s="53">
        <f t="shared" ca="1" si="4"/>
        <v>-0.33468893359163387</v>
      </c>
      <c r="R38" s="53">
        <f t="shared" ca="1" si="5"/>
        <v>26.232655533204181</v>
      </c>
      <c r="T38" s="53">
        <f t="shared" si="6"/>
        <v>26.627654695510863</v>
      </c>
      <c r="U38" s="53">
        <f t="shared" si="7"/>
        <v>25.436142826080321</v>
      </c>
      <c r="V38" s="53">
        <f t="shared" si="8"/>
        <v>21.728943252563475</v>
      </c>
      <c r="W38" s="53">
        <f t="shared" si="9"/>
        <v>22.244964027404784</v>
      </c>
      <c r="X38" s="53">
        <f t="shared" si="10"/>
        <v>27.173667812347411</v>
      </c>
    </row>
    <row r="39" spans="1:24" ht="18.75">
      <c r="A39" s="52">
        <v>33</v>
      </c>
      <c r="B39" s="53">
        <v>26.550958013534547</v>
      </c>
      <c r="C39" s="53">
        <v>25.150595283508302</v>
      </c>
      <c r="D39" s="53">
        <v>22.542528247833253</v>
      </c>
      <c r="E39" s="53">
        <v>23.219060039520265</v>
      </c>
      <c r="F39" s="53">
        <v>27.372994995117189</v>
      </c>
      <c r="H39" s="52">
        <v>33</v>
      </c>
      <c r="I39" s="53">
        <f t="shared" ca="1" si="13"/>
        <v>0.14134194771356956</v>
      </c>
      <c r="J39" s="53">
        <f t="shared" ca="1" si="13"/>
        <v>0.74357522160260858</v>
      </c>
      <c r="K39" s="53">
        <f t="shared" ca="1" si="13"/>
        <v>0.51548017845600569</v>
      </c>
      <c r="L39" s="53">
        <f t="shared" ca="1" si="13"/>
        <v>0.82648509002788639</v>
      </c>
      <c r="M39" s="53">
        <f t="shared" ca="1" si="13"/>
        <v>9.2871311009702362E-2</v>
      </c>
      <c r="N39" s="53">
        <f t="shared" ca="1" si="13"/>
        <v>0.7546307517995221</v>
      </c>
      <c r="O39" s="53">
        <f t="shared" ref="O39:O70" ca="1" si="14">SUM(I39:N39)</f>
        <v>3.0743845006092947</v>
      </c>
      <c r="P39" s="53">
        <f t="shared" ca="1" si="3"/>
        <v>0.1051955695920143</v>
      </c>
      <c r="Q39" s="53">
        <f t="shared" ca="1" si="4"/>
        <v>-0.22949336399961956</v>
      </c>
      <c r="R39" s="53">
        <f t="shared" ca="1" si="5"/>
        <v>26.48525331800019</v>
      </c>
      <c r="T39" s="53">
        <f t="shared" si="6"/>
        <v>26.550958013534547</v>
      </c>
      <c r="U39" s="53">
        <f t="shared" si="7"/>
        <v>25.150595283508302</v>
      </c>
      <c r="V39" s="53">
        <f t="shared" si="8"/>
        <v>22.542528247833253</v>
      </c>
      <c r="W39" s="53">
        <f t="shared" si="9"/>
        <v>23.219060039520265</v>
      </c>
      <c r="X39" s="53">
        <f t="shared" si="10"/>
        <v>27.372994995117189</v>
      </c>
    </row>
    <row r="40" spans="1:24" ht="18.75">
      <c r="A40" s="52">
        <v>34</v>
      </c>
      <c r="B40" s="53">
        <v>26.463415908813477</v>
      </c>
      <c r="C40" s="53">
        <v>24.916679191589356</v>
      </c>
      <c r="D40" s="53">
        <v>22.351958560943604</v>
      </c>
      <c r="E40" s="53">
        <v>22.682310390472413</v>
      </c>
      <c r="F40" s="53">
        <v>27.435378122329713</v>
      </c>
      <c r="H40" s="52">
        <v>34</v>
      </c>
      <c r="I40" s="53">
        <f t="shared" ca="1" si="13"/>
        <v>3.7847949575820827E-2</v>
      </c>
      <c r="J40" s="53">
        <f t="shared" ca="1" si="13"/>
        <v>0.77006983584887467</v>
      </c>
      <c r="K40" s="53">
        <f t="shared" ca="1" si="13"/>
        <v>0.51398716274606793</v>
      </c>
      <c r="L40" s="53">
        <f t="shared" ca="1" si="13"/>
        <v>4.3881283870127241E-2</v>
      </c>
      <c r="M40" s="53">
        <f t="shared" ca="1" si="13"/>
        <v>0.42990770219200525</v>
      </c>
      <c r="N40" s="53">
        <f t="shared" ca="1" si="13"/>
        <v>0.91710448372939468</v>
      </c>
      <c r="O40" s="53">
        <f t="shared" ca="1" si="14"/>
        <v>2.7127984179622908</v>
      </c>
      <c r="P40" s="53">
        <f t="shared" ca="1" si="3"/>
        <v>-0.4061643724527374</v>
      </c>
      <c r="Q40" s="53">
        <f t="shared" ref="Q40:Q71" ca="1" si="15">Q39+P40</f>
        <v>-0.63565773645235701</v>
      </c>
      <c r="R40" s="53">
        <f t="shared" ca="1" si="5"/>
        <v>26.482171131773821</v>
      </c>
      <c r="T40" s="53">
        <f t="shared" ref="T40:T71" si="16">B40</f>
        <v>26.463415908813477</v>
      </c>
      <c r="U40" s="53">
        <f t="shared" si="7"/>
        <v>24.916679191589356</v>
      </c>
      <c r="V40" s="53">
        <f t="shared" si="8"/>
        <v>22.351958560943604</v>
      </c>
      <c r="W40" s="53">
        <f t="shared" si="9"/>
        <v>22.682310390472413</v>
      </c>
      <c r="X40" s="53">
        <f t="shared" si="10"/>
        <v>27.435378122329713</v>
      </c>
    </row>
    <row r="41" spans="1:24" ht="18.75">
      <c r="A41" s="52">
        <v>35</v>
      </c>
      <c r="B41" s="53">
        <v>26.019355297088623</v>
      </c>
      <c r="C41" s="53">
        <v>25.413029193878174</v>
      </c>
      <c r="D41" s="53">
        <v>23.283332824707031</v>
      </c>
      <c r="E41" s="53">
        <v>21.50861644744873</v>
      </c>
      <c r="F41" s="53">
        <v>28.259185552597046</v>
      </c>
      <c r="H41" s="52">
        <v>35</v>
      </c>
      <c r="I41" s="53">
        <f t="shared" ca="1" si="13"/>
        <v>0.70298385377450856</v>
      </c>
      <c r="J41" s="53">
        <f t="shared" ca="1" si="13"/>
        <v>0.61346348534144379</v>
      </c>
      <c r="K41" s="53">
        <f t="shared" ca="1" si="13"/>
        <v>0.17081220978436296</v>
      </c>
      <c r="L41" s="53">
        <f t="shared" ca="1" si="13"/>
        <v>0.83048460713020966</v>
      </c>
      <c r="M41" s="53">
        <f t="shared" ca="1" si="13"/>
        <v>0.55068446109457714</v>
      </c>
      <c r="N41" s="53">
        <f t="shared" ca="1" si="13"/>
        <v>0.65797411391585747</v>
      </c>
      <c r="O41" s="53">
        <f t="shared" ca="1" si="14"/>
        <v>3.5264027310409594</v>
      </c>
      <c r="P41" s="53">
        <f t="shared" ca="1" si="3"/>
        <v>0.74444588150836133</v>
      </c>
      <c r="Q41" s="53">
        <f t="shared" ca="1" si="15"/>
        <v>0.10878814505600432</v>
      </c>
      <c r="R41" s="53">
        <f t="shared" ca="1" si="5"/>
        <v>27.054394072528002</v>
      </c>
      <c r="T41" s="53">
        <f t="shared" si="16"/>
        <v>26.019355297088623</v>
      </c>
      <c r="U41" s="53">
        <f t="shared" si="7"/>
        <v>25.413029193878174</v>
      </c>
      <c r="V41" s="53">
        <f t="shared" si="8"/>
        <v>23.283332824707031</v>
      </c>
      <c r="W41" s="53">
        <f t="shared" si="9"/>
        <v>21.50861644744873</v>
      </c>
      <c r="X41" s="53">
        <f t="shared" si="10"/>
        <v>28.259185552597046</v>
      </c>
    </row>
    <row r="42" spans="1:24" ht="18.75">
      <c r="A42" s="52">
        <v>36</v>
      </c>
      <c r="B42" s="53">
        <v>26.049602222442626</v>
      </c>
      <c r="C42" s="53">
        <v>26.164112997055053</v>
      </c>
      <c r="D42" s="53">
        <v>24.077762794494628</v>
      </c>
      <c r="E42" s="53">
        <v>21.463557434082031</v>
      </c>
      <c r="F42" s="53">
        <v>28.439357709884643</v>
      </c>
      <c r="H42" s="52">
        <v>36</v>
      </c>
      <c r="I42" s="53">
        <f t="shared" ca="1" si="13"/>
        <v>5.1284093767471894E-2</v>
      </c>
      <c r="J42" s="53">
        <f t="shared" ca="1" si="13"/>
        <v>0.24569176852685848</v>
      </c>
      <c r="K42" s="53">
        <f t="shared" ca="1" si="13"/>
        <v>0.19236975998849326</v>
      </c>
      <c r="L42" s="53">
        <f t="shared" ca="1" si="13"/>
        <v>0.50471844838176949</v>
      </c>
      <c r="M42" s="53">
        <f t="shared" ca="1" si="13"/>
        <v>8.7149836179305495E-2</v>
      </c>
      <c r="N42" s="53">
        <f t="shared" ca="1" si="13"/>
        <v>0.88202667176118066</v>
      </c>
      <c r="O42" s="53">
        <f t="shared" ca="1" si="14"/>
        <v>1.9632405786050793</v>
      </c>
      <c r="P42" s="53">
        <f t="shared" ca="1" si="3"/>
        <v>-1.4661992346547796</v>
      </c>
      <c r="Q42" s="53">
        <f t="shared" ca="1" si="15"/>
        <v>-1.3574110895987754</v>
      </c>
      <c r="R42" s="53">
        <f t="shared" ca="1" si="5"/>
        <v>26.521294455200611</v>
      </c>
      <c r="T42" s="53">
        <f t="shared" si="16"/>
        <v>26.049602222442626</v>
      </c>
      <c r="U42" s="53">
        <f t="shared" si="7"/>
        <v>26.164112997055053</v>
      </c>
      <c r="V42" s="53">
        <f t="shared" si="8"/>
        <v>24.077762794494628</v>
      </c>
      <c r="W42" s="53">
        <f t="shared" si="9"/>
        <v>21.463557434082031</v>
      </c>
      <c r="X42" s="53">
        <f t="shared" si="10"/>
        <v>28.439357709884643</v>
      </c>
    </row>
    <row r="43" spans="1:24" ht="18.75">
      <c r="A43" s="52">
        <v>37</v>
      </c>
      <c r="B43" s="53">
        <v>27.223330879211424</v>
      </c>
      <c r="C43" s="53">
        <v>26.778252267837523</v>
      </c>
      <c r="D43" s="53">
        <v>23.89250555038452</v>
      </c>
      <c r="E43" s="53">
        <v>21.407652759552001</v>
      </c>
      <c r="F43" s="53">
        <v>28.248164796829222</v>
      </c>
      <c r="H43" s="52">
        <v>37</v>
      </c>
      <c r="I43" s="53">
        <f t="shared" ca="1" si="13"/>
        <v>0.15604256651242565</v>
      </c>
      <c r="J43" s="53">
        <f t="shared" ca="1" si="13"/>
        <v>0.34580158872864275</v>
      </c>
      <c r="K43" s="53">
        <f t="shared" ca="1" si="13"/>
        <v>0.61581609045047192</v>
      </c>
      <c r="L43" s="53">
        <f t="shared" ca="1" si="13"/>
        <v>0.11267476301796808</v>
      </c>
      <c r="M43" s="53">
        <f t="shared" ca="1" si="13"/>
        <v>0.78778344733511618</v>
      </c>
      <c r="N43" s="53">
        <f t="shared" ca="1" si="13"/>
        <v>0.320097633325098</v>
      </c>
      <c r="O43" s="53">
        <f t="shared" ca="1" si="14"/>
        <v>2.3382160893697224</v>
      </c>
      <c r="P43" s="53">
        <f t="shared" ca="1" si="3"/>
        <v>-0.93590378177364286</v>
      </c>
      <c r="Q43" s="53">
        <f t="shared" ca="1" si="15"/>
        <v>-2.2933148713724183</v>
      </c>
      <c r="R43" s="53">
        <f t="shared" ca="1" si="5"/>
        <v>26.25334256431379</v>
      </c>
      <c r="T43" s="53">
        <f t="shared" si="16"/>
        <v>27.223330879211424</v>
      </c>
      <c r="U43" s="53">
        <f t="shared" si="7"/>
        <v>26.778252267837523</v>
      </c>
      <c r="V43" s="53">
        <f t="shared" si="8"/>
        <v>23.89250555038452</v>
      </c>
      <c r="W43" s="53">
        <f t="shared" si="9"/>
        <v>21.407652759552001</v>
      </c>
      <c r="X43" s="53">
        <f t="shared" si="10"/>
        <v>28.248164796829222</v>
      </c>
    </row>
    <row r="44" spans="1:24" ht="18.75">
      <c r="A44" s="52">
        <v>38</v>
      </c>
      <c r="B44" s="53">
        <v>27.417212104797365</v>
      </c>
      <c r="C44" s="53">
        <v>27.279914712905885</v>
      </c>
      <c r="D44" s="53">
        <v>23.570304489135744</v>
      </c>
      <c r="E44" s="53">
        <v>21.925695514678956</v>
      </c>
      <c r="F44" s="53">
        <v>28.546126222610475</v>
      </c>
      <c r="H44" s="52">
        <v>38</v>
      </c>
      <c r="I44" s="53">
        <f t="shared" ca="1" si="13"/>
        <v>0.66474276874602678</v>
      </c>
      <c r="J44" s="53">
        <f t="shared" ca="1" si="13"/>
        <v>0.15237266975150487</v>
      </c>
      <c r="K44" s="53">
        <f t="shared" ca="1" si="13"/>
        <v>0.40210867512218051</v>
      </c>
      <c r="L44" s="53">
        <f t="shared" ca="1" si="13"/>
        <v>0.49559138168260319</v>
      </c>
      <c r="M44" s="53">
        <f t="shared" ca="1" si="13"/>
        <v>0.97213795678052062</v>
      </c>
      <c r="N44" s="53">
        <f t="shared" ca="1" si="13"/>
        <v>0.52862773629318216</v>
      </c>
      <c r="O44" s="53">
        <f t="shared" ca="1" si="14"/>
        <v>3.2155811883760181</v>
      </c>
      <c r="P44" s="53">
        <f t="shared" ca="1" si="3"/>
        <v>0.30487784039387389</v>
      </c>
      <c r="Q44" s="53">
        <f t="shared" ca="1" si="15"/>
        <v>-1.9884370309785444</v>
      </c>
      <c r="R44" s="53">
        <f t="shared" ca="1" si="5"/>
        <v>26.605781484510729</v>
      </c>
      <c r="T44" s="53">
        <f t="shared" si="16"/>
        <v>27.417212104797365</v>
      </c>
      <c r="U44" s="53">
        <f t="shared" si="7"/>
        <v>27.279914712905885</v>
      </c>
      <c r="V44" s="53">
        <f t="shared" si="8"/>
        <v>23.570304489135744</v>
      </c>
      <c r="W44" s="53">
        <f t="shared" si="9"/>
        <v>21.925695514678956</v>
      </c>
      <c r="X44" s="53">
        <f t="shared" si="10"/>
        <v>28.546126222610475</v>
      </c>
    </row>
    <row r="45" spans="1:24" ht="18.75">
      <c r="A45" s="52">
        <v>39</v>
      </c>
      <c r="B45" s="53">
        <v>27.411832141876221</v>
      </c>
      <c r="C45" s="53">
        <v>27.144632863998414</v>
      </c>
      <c r="D45" s="53">
        <v>23.471678066253663</v>
      </c>
      <c r="E45" s="53">
        <v>21.698471832275391</v>
      </c>
      <c r="F45" s="53">
        <v>29.339932966232301</v>
      </c>
      <c r="H45" s="52">
        <v>39</v>
      </c>
      <c r="I45" s="53">
        <f t="shared" ca="1" si="13"/>
        <v>0.87750955645501638</v>
      </c>
      <c r="J45" s="53">
        <f t="shared" ca="1" si="13"/>
        <v>0.87811999235926219</v>
      </c>
      <c r="K45" s="53">
        <f t="shared" ca="1" si="13"/>
        <v>0.10071775594301258</v>
      </c>
      <c r="L45" s="53">
        <f t="shared" ca="1" si="13"/>
        <v>0.10280945543675912</v>
      </c>
      <c r="M45" s="53">
        <f t="shared" ca="1" si="13"/>
        <v>0.20593721080131955</v>
      </c>
      <c r="N45" s="53">
        <f t="shared" ca="1" si="13"/>
        <v>0.68991120845834875</v>
      </c>
      <c r="O45" s="53">
        <f t="shared" ca="1" si="14"/>
        <v>2.8550051794537188</v>
      </c>
      <c r="P45" s="53">
        <f t="shared" ca="1" si="3"/>
        <v>-0.20505364169040396</v>
      </c>
      <c r="Q45" s="53">
        <f t="shared" ca="1" si="15"/>
        <v>-2.1934906726689483</v>
      </c>
      <c r="R45" s="53">
        <f t="shared" ca="1" si="5"/>
        <v>26.703254663665525</v>
      </c>
      <c r="T45" s="53">
        <f t="shared" si="16"/>
        <v>27.411832141876221</v>
      </c>
      <c r="U45" s="53">
        <f t="shared" si="7"/>
        <v>27.144632863998414</v>
      </c>
      <c r="V45" s="53">
        <f t="shared" si="8"/>
        <v>23.471678066253663</v>
      </c>
      <c r="W45" s="53">
        <f t="shared" si="9"/>
        <v>21.698471832275391</v>
      </c>
      <c r="X45" s="53">
        <f t="shared" si="10"/>
        <v>29.339932966232301</v>
      </c>
    </row>
    <row r="46" spans="1:24" ht="18.75">
      <c r="A46" s="52">
        <v>40</v>
      </c>
      <c r="B46" s="53">
        <v>27.356292486190796</v>
      </c>
      <c r="C46" s="53">
        <v>26.498505353927612</v>
      </c>
      <c r="D46" s="53">
        <v>23.501687049865723</v>
      </c>
      <c r="E46" s="53">
        <v>22.568724632263184</v>
      </c>
      <c r="F46" s="53">
        <v>29.755683898925781</v>
      </c>
      <c r="H46" s="52">
        <v>40</v>
      </c>
      <c r="I46" s="53">
        <f t="shared" ca="1" si="13"/>
        <v>0.73438064030596673</v>
      </c>
      <c r="J46" s="53">
        <f t="shared" ca="1" si="13"/>
        <v>2.2021414012337814E-2</v>
      </c>
      <c r="K46" s="53">
        <f t="shared" ca="1" si="13"/>
        <v>0.14123935622590444</v>
      </c>
      <c r="L46" s="53">
        <f t="shared" ca="1" si="13"/>
        <v>0.27425176596457401</v>
      </c>
      <c r="M46" s="53">
        <f t="shared" ca="1" si="13"/>
        <v>0.75343798772043513</v>
      </c>
      <c r="N46" s="53">
        <f t="shared" ca="1" si="13"/>
        <v>0.82307181500287463</v>
      </c>
      <c r="O46" s="53">
        <f t="shared" ca="1" si="14"/>
        <v>2.7484029792320928</v>
      </c>
      <c r="P46" s="53">
        <f t="shared" ca="1" si="3"/>
        <v>-0.35581191902263964</v>
      </c>
      <c r="Q46" s="53">
        <f t="shared" ca="1" si="15"/>
        <v>-2.5493025916915881</v>
      </c>
      <c r="R46" s="53">
        <f t="shared" ca="1" si="5"/>
        <v>26.725348704154207</v>
      </c>
      <c r="T46" s="53">
        <f t="shared" si="16"/>
        <v>27.356292486190796</v>
      </c>
      <c r="U46" s="53">
        <f t="shared" si="7"/>
        <v>26.498505353927612</v>
      </c>
      <c r="V46" s="53">
        <f t="shared" si="8"/>
        <v>23.501687049865723</v>
      </c>
      <c r="W46" s="53">
        <f t="shared" si="9"/>
        <v>22.568724632263184</v>
      </c>
      <c r="X46" s="53">
        <f t="shared" si="10"/>
        <v>29.755683898925781</v>
      </c>
    </row>
    <row r="47" spans="1:24" ht="18.75">
      <c r="A47" s="52">
        <v>41</v>
      </c>
      <c r="B47" s="53">
        <v>27.555486154556277</v>
      </c>
      <c r="C47" s="53">
        <v>25.848223161697391</v>
      </c>
      <c r="D47" s="53">
        <v>23.527540874481204</v>
      </c>
      <c r="E47" s="53">
        <v>23.193710994720462</v>
      </c>
      <c r="F47" s="53">
        <v>30.534490299224856</v>
      </c>
      <c r="H47" s="52">
        <v>41</v>
      </c>
      <c r="I47" s="53">
        <f t="shared" ref="I47:N56" ca="1" si="17">RAND()</f>
        <v>0.34546850602405144</v>
      </c>
      <c r="J47" s="53">
        <f t="shared" ca="1" si="17"/>
        <v>0.33994328620763992</v>
      </c>
      <c r="K47" s="53">
        <f t="shared" ca="1" si="17"/>
        <v>0.12639348739083278</v>
      </c>
      <c r="L47" s="53">
        <f t="shared" ca="1" si="17"/>
        <v>0.62899972112874036</v>
      </c>
      <c r="M47" s="53">
        <f t="shared" ca="1" si="17"/>
        <v>0.26376309316510071</v>
      </c>
      <c r="N47" s="53">
        <f t="shared" ca="1" si="17"/>
        <v>0.15085266874090575</v>
      </c>
      <c r="O47" s="53">
        <f t="shared" ca="1" si="14"/>
        <v>1.855420762657271</v>
      </c>
      <c r="P47" s="53">
        <f t="shared" ca="1" si="3"/>
        <v>-1.618679480660741</v>
      </c>
      <c r="Q47" s="53">
        <f t="shared" ca="1" si="15"/>
        <v>-4.1679820723523289</v>
      </c>
      <c r="R47" s="53">
        <f t="shared" ca="1" si="5"/>
        <v>26.116008963823838</v>
      </c>
      <c r="T47" s="53">
        <f t="shared" si="16"/>
        <v>27.555486154556277</v>
      </c>
      <c r="U47" s="53">
        <f t="shared" si="7"/>
        <v>25.848223161697391</v>
      </c>
      <c r="V47" s="53">
        <f t="shared" si="8"/>
        <v>23.527540874481204</v>
      </c>
      <c r="W47" s="53">
        <f t="shared" si="9"/>
        <v>23.193710994720462</v>
      </c>
      <c r="X47" s="53">
        <f t="shared" si="10"/>
        <v>30.534490299224856</v>
      </c>
    </row>
    <row r="48" spans="1:24" ht="18.75">
      <c r="A48" s="52">
        <v>42</v>
      </c>
      <c r="B48" s="53">
        <v>27.750525140762328</v>
      </c>
      <c r="C48" s="53">
        <v>25.819884920120238</v>
      </c>
      <c r="D48" s="53">
        <v>23.972237014770506</v>
      </c>
      <c r="E48" s="53">
        <v>23.681753063201903</v>
      </c>
      <c r="F48" s="53">
        <v>30.700819873809813</v>
      </c>
      <c r="H48" s="52">
        <v>42</v>
      </c>
      <c r="I48" s="53">
        <f t="shared" ca="1" si="17"/>
        <v>0.49353546363228196</v>
      </c>
      <c r="J48" s="53">
        <f t="shared" ca="1" si="17"/>
        <v>0.21883558251519752</v>
      </c>
      <c r="K48" s="53">
        <f t="shared" ca="1" si="17"/>
        <v>0.6402882053221699</v>
      </c>
      <c r="L48" s="53">
        <f t="shared" ca="1" si="17"/>
        <v>0.89028318093509284</v>
      </c>
      <c r="M48" s="53">
        <f t="shared" ca="1" si="17"/>
        <v>0.93132869137683816</v>
      </c>
      <c r="N48" s="53">
        <f t="shared" ca="1" si="17"/>
        <v>0.62095616261810616</v>
      </c>
      <c r="O48" s="53">
        <f t="shared" ca="1" si="14"/>
        <v>3.7952272863996868</v>
      </c>
      <c r="P48" s="53">
        <f t="shared" ca="1" si="3"/>
        <v>1.1246212135955904</v>
      </c>
      <c r="Q48" s="53">
        <f t="shared" ca="1" si="15"/>
        <v>-3.0433608587567385</v>
      </c>
      <c r="R48" s="53">
        <f t="shared" ca="1" si="5"/>
        <v>26.878319570621628</v>
      </c>
      <c r="T48" s="53">
        <f t="shared" si="16"/>
        <v>27.750525140762328</v>
      </c>
      <c r="U48" s="53">
        <f t="shared" si="7"/>
        <v>25.819884920120238</v>
      </c>
      <c r="V48" s="53">
        <f t="shared" si="8"/>
        <v>23.972237014770506</v>
      </c>
      <c r="W48" s="53">
        <f t="shared" si="9"/>
        <v>23.681753063201903</v>
      </c>
      <c r="X48" s="53">
        <f t="shared" si="10"/>
        <v>30.700819873809813</v>
      </c>
    </row>
    <row r="49" spans="1:24" ht="18.75">
      <c r="A49" s="52">
        <v>43</v>
      </c>
      <c r="B49" s="53">
        <v>27.801928853988649</v>
      </c>
      <c r="C49" s="53">
        <v>25.287391996383668</v>
      </c>
      <c r="D49" s="53">
        <v>24.279988384246828</v>
      </c>
      <c r="E49" s="53">
        <v>23.05731830596924</v>
      </c>
      <c r="F49" s="53">
        <v>30.495784378051759</v>
      </c>
      <c r="H49" s="52">
        <v>43</v>
      </c>
      <c r="I49" s="53">
        <f t="shared" ca="1" si="17"/>
        <v>0.33791366424555225</v>
      </c>
      <c r="J49" s="53">
        <f t="shared" ca="1" si="17"/>
        <v>0.16746965038383665</v>
      </c>
      <c r="K49" s="53">
        <f t="shared" ca="1" si="17"/>
        <v>0.39799279570891066</v>
      </c>
      <c r="L49" s="53">
        <f t="shared" ca="1" si="17"/>
        <v>0.16033213667866986</v>
      </c>
      <c r="M49" s="53">
        <f t="shared" ca="1" si="17"/>
        <v>0.43137090283746504</v>
      </c>
      <c r="N49" s="53">
        <f t="shared" ca="1" si="17"/>
        <v>0.31568432296887039</v>
      </c>
      <c r="O49" s="53">
        <f t="shared" ca="1" si="14"/>
        <v>1.8107634728233049</v>
      </c>
      <c r="P49" s="53">
        <f t="shared" ca="1" si="3"/>
        <v>-1.681834425602762</v>
      </c>
      <c r="Q49" s="53">
        <f t="shared" ca="1" si="15"/>
        <v>-4.7251952843595006</v>
      </c>
      <c r="R49" s="53">
        <f t="shared" ca="1" si="5"/>
        <v>26.237402357820251</v>
      </c>
      <c r="T49" s="53">
        <f t="shared" si="16"/>
        <v>27.801928853988649</v>
      </c>
      <c r="U49" s="53">
        <f t="shared" si="7"/>
        <v>25.287391996383668</v>
      </c>
      <c r="V49" s="53">
        <f t="shared" si="8"/>
        <v>24.279988384246828</v>
      </c>
      <c r="W49" s="53">
        <f t="shared" si="9"/>
        <v>23.05731830596924</v>
      </c>
      <c r="X49" s="53">
        <f t="shared" si="10"/>
        <v>30.495784378051759</v>
      </c>
    </row>
    <row r="50" spans="1:24" ht="18.75">
      <c r="A50" s="52">
        <v>44</v>
      </c>
      <c r="B50" s="53">
        <v>27.481967496871949</v>
      </c>
      <c r="C50" s="53">
        <v>25.244053411483765</v>
      </c>
      <c r="D50" s="53">
        <v>24.342473793029786</v>
      </c>
      <c r="E50" s="53">
        <v>23.163149642944337</v>
      </c>
      <c r="F50" s="53">
        <v>30.514323997497559</v>
      </c>
      <c r="H50" s="52">
        <v>44</v>
      </c>
      <c r="I50" s="53">
        <f t="shared" ca="1" si="17"/>
        <v>0.64222519540390666</v>
      </c>
      <c r="J50" s="53">
        <f t="shared" ca="1" si="17"/>
        <v>0.56551301227425288</v>
      </c>
      <c r="K50" s="53">
        <f t="shared" ca="1" si="17"/>
        <v>0.49936105041284606</v>
      </c>
      <c r="L50" s="53">
        <f t="shared" ca="1" si="17"/>
        <v>0.68635038913614554</v>
      </c>
      <c r="M50" s="53">
        <f t="shared" ca="1" si="17"/>
        <v>0.10807843848267318</v>
      </c>
      <c r="N50" s="53">
        <f t="shared" ca="1" si="17"/>
        <v>0.8727537142093158</v>
      </c>
      <c r="O50" s="53">
        <f t="shared" ca="1" si="14"/>
        <v>3.3742817999191406</v>
      </c>
      <c r="P50" s="53">
        <f t="shared" ca="1" si="3"/>
        <v>0.52931439759506171</v>
      </c>
      <c r="Q50" s="53">
        <f t="shared" ca="1" si="15"/>
        <v>-4.1958808867644386</v>
      </c>
      <c r="R50" s="53">
        <f t="shared" ca="1" si="5"/>
        <v>26.702059556617783</v>
      </c>
      <c r="T50" s="53">
        <f t="shared" si="16"/>
        <v>27.481967496871949</v>
      </c>
      <c r="U50" s="53">
        <f t="shared" si="7"/>
        <v>25.244053411483765</v>
      </c>
      <c r="V50" s="53">
        <f t="shared" si="8"/>
        <v>24.342473793029786</v>
      </c>
      <c r="W50" s="53">
        <f t="shared" si="9"/>
        <v>23.163149642944337</v>
      </c>
      <c r="X50" s="53">
        <f t="shared" si="10"/>
        <v>30.514323997497559</v>
      </c>
    </row>
    <row r="51" spans="1:24" ht="18.75">
      <c r="A51" s="52">
        <v>45</v>
      </c>
      <c r="B51" s="53">
        <v>27.151160955429077</v>
      </c>
      <c r="C51" s="53">
        <v>26.094928979873657</v>
      </c>
      <c r="D51" s="53">
        <v>24.768014430999756</v>
      </c>
      <c r="E51" s="53">
        <v>23.023714542388916</v>
      </c>
      <c r="F51" s="53">
        <v>30.528708934783936</v>
      </c>
      <c r="H51" s="52">
        <v>45</v>
      </c>
      <c r="I51" s="53">
        <f t="shared" ca="1" si="17"/>
        <v>0.14186836807678027</v>
      </c>
      <c r="J51" s="53">
        <f t="shared" ca="1" si="17"/>
        <v>0.32723635023310416</v>
      </c>
      <c r="K51" s="53">
        <f t="shared" ca="1" si="17"/>
        <v>0.48987300528681299</v>
      </c>
      <c r="L51" s="53">
        <f t="shared" ca="1" si="17"/>
        <v>0.3877012110700806</v>
      </c>
      <c r="M51" s="53">
        <f t="shared" ca="1" si="17"/>
        <v>0.69421327206211836</v>
      </c>
      <c r="N51" s="53">
        <f t="shared" ca="1" si="17"/>
        <v>4.4703417640714838E-2</v>
      </c>
      <c r="O51" s="53">
        <f t="shared" ca="1" si="14"/>
        <v>2.0855956243696117</v>
      </c>
      <c r="P51" s="53">
        <f t="shared" ca="1" si="3"/>
        <v>-1.2931630695097971</v>
      </c>
      <c r="Q51" s="53">
        <f t="shared" ca="1" si="15"/>
        <v>-5.4890439562742355</v>
      </c>
      <c r="R51" s="53">
        <f t="shared" ca="1" si="5"/>
        <v>26.255478021862881</v>
      </c>
      <c r="T51" s="53">
        <f t="shared" si="16"/>
        <v>27.151160955429077</v>
      </c>
      <c r="U51" s="53">
        <f t="shared" si="7"/>
        <v>26.094928979873657</v>
      </c>
      <c r="V51" s="53">
        <f t="shared" si="8"/>
        <v>24.768014430999756</v>
      </c>
      <c r="W51" s="53">
        <f t="shared" si="9"/>
        <v>23.023714542388916</v>
      </c>
      <c r="X51" s="53">
        <f t="shared" si="10"/>
        <v>30.528708934783936</v>
      </c>
    </row>
    <row r="52" spans="1:24" ht="18.75">
      <c r="A52" s="52">
        <v>46</v>
      </c>
      <c r="B52" s="53">
        <v>27.581778717041018</v>
      </c>
      <c r="C52" s="53">
        <v>26.934958887100223</v>
      </c>
      <c r="D52" s="53">
        <v>25.448288631439212</v>
      </c>
      <c r="E52" s="53">
        <v>23.247335147857669</v>
      </c>
      <c r="F52" s="53">
        <v>29.984251689910892</v>
      </c>
      <c r="H52" s="52">
        <v>46</v>
      </c>
      <c r="I52" s="53">
        <f t="shared" ca="1" si="17"/>
        <v>0.93112983366898505</v>
      </c>
      <c r="J52" s="53">
        <f t="shared" ca="1" si="17"/>
        <v>0.41284061081619994</v>
      </c>
      <c r="K52" s="53">
        <f t="shared" ca="1" si="17"/>
        <v>0.59753548473198626</v>
      </c>
      <c r="L52" s="53">
        <f t="shared" ca="1" si="17"/>
        <v>0.41482574265938954</v>
      </c>
      <c r="M52" s="53">
        <f t="shared" ca="1" si="17"/>
        <v>0.19765913381926037</v>
      </c>
      <c r="N52" s="53">
        <f t="shared" ca="1" si="17"/>
        <v>0.28201384980985211</v>
      </c>
      <c r="O52" s="53">
        <f t="shared" ca="1" si="14"/>
        <v>2.8360046555056728</v>
      </c>
      <c r="P52" s="53">
        <f t="shared" ca="1" si="3"/>
        <v>-0.23192444034992535</v>
      </c>
      <c r="Q52" s="53">
        <f t="shared" ca="1" si="15"/>
        <v>-5.7209683966241611</v>
      </c>
      <c r="R52" s="53">
        <f t="shared" ca="1" si="5"/>
        <v>26.339515801687924</v>
      </c>
      <c r="T52" s="53">
        <f t="shared" si="16"/>
        <v>27.581778717041018</v>
      </c>
      <c r="U52" s="53">
        <f t="shared" si="7"/>
        <v>26.934958887100223</v>
      </c>
      <c r="V52" s="53">
        <f t="shared" si="8"/>
        <v>25.448288631439212</v>
      </c>
      <c r="W52" s="53">
        <f t="shared" si="9"/>
        <v>23.247335147857669</v>
      </c>
      <c r="X52" s="53">
        <f t="shared" si="10"/>
        <v>29.984251689910892</v>
      </c>
    </row>
    <row r="53" spans="1:24" ht="18.75">
      <c r="A53" s="52">
        <v>47</v>
      </c>
      <c r="B53" s="53">
        <v>27.501550579071044</v>
      </c>
      <c r="C53" s="53">
        <v>26.942777776718138</v>
      </c>
      <c r="D53" s="53">
        <v>25.257197761535643</v>
      </c>
      <c r="E53" s="53">
        <v>22.966801071166991</v>
      </c>
      <c r="F53" s="53">
        <v>30.796159172058104</v>
      </c>
      <c r="H53" s="52">
        <v>47</v>
      </c>
      <c r="I53" s="53">
        <f t="shared" ca="1" si="17"/>
        <v>0.25295821837009935</v>
      </c>
      <c r="J53" s="53">
        <f t="shared" ca="1" si="17"/>
        <v>0.51879709764184856</v>
      </c>
      <c r="K53" s="53">
        <f t="shared" ca="1" si="17"/>
        <v>0.1514993993719429</v>
      </c>
      <c r="L53" s="53">
        <f t="shared" ca="1" si="17"/>
        <v>0.3642983776937232</v>
      </c>
      <c r="M53" s="53">
        <f t="shared" ca="1" si="17"/>
        <v>0.68246189538036095</v>
      </c>
      <c r="N53" s="53">
        <f t="shared" ca="1" si="17"/>
        <v>0.58476655677374656</v>
      </c>
      <c r="O53" s="53">
        <f t="shared" ca="1" si="14"/>
        <v>2.5547815452317213</v>
      </c>
      <c r="P53" s="53">
        <f t="shared" ca="1" si="3"/>
        <v>-0.62963397695209211</v>
      </c>
      <c r="Q53" s="53">
        <f t="shared" ca="1" si="15"/>
        <v>-6.3506023735762529</v>
      </c>
      <c r="R53" s="53">
        <f t="shared" ca="1" si="5"/>
        <v>26.224698813211873</v>
      </c>
      <c r="T53" s="53">
        <f t="shared" si="16"/>
        <v>27.501550579071044</v>
      </c>
      <c r="U53" s="53">
        <f t="shared" si="7"/>
        <v>26.942777776718138</v>
      </c>
      <c r="V53" s="53">
        <f t="shared" si="8"/>
        <v>25.257197761535643</v>
      </c>
      <c r="W53" s="53">
        <f t="shared" si="9"/>
        <v>22.966801071166991</v>
      </c>
      <c r="X53" s="53">
        <f t="shared" si="10"/>
        <v>30.796159172058104</v>
      </c>
    </row>
    <row r="54" spans="1:24" ht="18.75">
      <c r="A54" s="52">
        <v>48</v>
      </c>
      <c r="B54" s="53">
        <v>27.064804172515871</v>
      </c>
      <c r="C54" s="53">
        <v>27.705330467224123</v>
      </c>
      <c r="D54" s="53">
        <v>26.289682245254518</v>
      </c>
      <c r="E54" s="53">
        <v>22.808210945129396</v>
      </c>
      <c r="F54" s="53">
        <v>31.736701822280885</v>
      </c>
      <c r="H54" s="52">
        <v>48</v>
      </c>
      <c r="I54" s="53">
        <f t="shared" ca="1" si="17"/>
        <v>0.4302310831878513</v>
      </c>
      <c r="J54" s="53">
        <f t="shared" ca="1" si="17"/>
        <v>0.98788922610839558</v>
      </c>
      <c r="K54" s="53">
        <f t="shared" ca="1" si="17"/>
        <v>1.548195759661386E-2</v>
      </c>
      <c r="L54" s="53">
        <f t="shared" ca="1" si="17"/>
        <v>0.4505072069000664</v>
      </c>
      <c r="M54" s="53">
        <f t="shared" ca="1" si="17"/>
        <v>0.60165459394802667</v>
      </c>
      <c r="N54" s="53">
        <f t="shared" ca="1" si="17"/>
        <v>0.86541546010615189</v>
      </c>
      <c r="O54" s="53">
        <f t="shared" ca="1" si="14"/>
        <v>3.3511795278471057</v>
      </c>
      <c r="P54" s="53">
        <f t="shared" ca="1" si="3"/>
        <v>0.49664285110915685</v>
      </c>
      <c r="Q54" s="53">
        <f t="shared" ca="1" si="15"/>
        <v>-5.8539595224670959</v>
      </c>
      <c r="R54" s="53">
        <f t="shared" ca="1" si="5"/>
        <v>26.673020238766455</v>
      </c>
      <c r="T54" s="53">
        <f t="shared" si="16"/>
        <v>27.064804172515871</v>
      </c>
      <c r="U54" s="53">
        <f t="shared" si="7"/>
        <v>27.705330467224123</v>
      </c>
      <c r="V54" s="53">
        <f t="shared" si="8"/>
        <v>26.289682245254518</v>
      </c>
      <c r="W54" s="53">
        <f t="shared" si="9"/>
        <v>22.808210945129396</v>
      </c>
      <c r="X54" s="53">
        <f t="shared" si="10"/>
        <v>31.736701822280885</v>
      </c>
    </row>
    <row r="55" spans="1:24" ht="18.75">
      <c r="A55" s="52">
        <v>49</v>
      </c>
      <c r="B55" s="53">
        <v>27.469575691223145</v>
      </c>
      <c r="C55" s="53">
        <v>28.4637282371521</v>
      </c>
      <c r="D55" s="53">
        <v>25.950801420211793</v>
      </c>
      <c r="E55" s="53">
        <v>23.012676525115968</v>
      </c>
      <c r="F55" s="53">
        <v>32.16639857292175</v>
      </c>
      <c r="H55" s="52">
        <v>49</v>
      </c>
      <c r="I55" s="53">
        <f t="shared" ca="1" si="17"/>
        <v>0.44384772298852715</v>
      </c>
      <c r="J55" s="53">
        <f t="shared" ca="1" si="17"/>
        <v>8.132090716039353E-2</v>
      </c>
      <c r="K55" s="53">
        <f t="shared" ca="1" si="17"/>
        <v>0.45717993332162954</v>
      </c>
      <c r="L55" s="53">
        <f t="shared" ca="1" si="17"/>
        <v>0.42529201184032556</v>
      </c>
      <c r="M55" s="53">
        <f t="shared" ca="1" si="17"/>
        <v>0.2811930579028088</v>
      </c>
      <c r="N55" s="53">
        <f t="shared" ca="1" si="17"/>
        <v>0.92746609690698278</v>
      </c>
      <c r="O55" s="53">
        <f t="shared" ca="1" si="14"/>
        <v>2.6162997301206676</v>
      </c>
      <c r="P55" s="53">
        <f t="shared" ca="1" si="3"/>
        <v>-0.54263412554956858</v>
      </c>
      <c r="Q55" s="53">
        <f t="shared" ca="1" si="15"/>
        <v>-6.3965936480166645</v>
      </c>
      <c r="R55" s="53">
        <f t="shared" ca="1" si="5"/>
        <v>26.60170317599167</v>
      </c>
      <c r="T55" s="53">
        <f t="shared" si="16"/>
        <v>27.469575691223145</v>
      </c>
      <c r="U55" s="53">
        <f t="shared" si="7"/>
        <v>28.4637282371521</v>
      </c>
      <c r="V55" s="53">
        <f t="shared" si="8"/>
        <v>25.950801420211793</v>
      </c>
      <c r="W55" s="53">
        <f t="shared" si="9"/>
        <v>23.012676525115968</v>
      </c>
      <c r="X55" s="53">
        <f t="shared" si="10"/>
        <v>32.16639857292175</v>
      </c>
    </row>
    <row r="56" spans="1:24" ht="18.75">
      <c r="A56" s="52">
        <v>50</v>
      </c>
      <c r="B56" s="53">
        <v>27.150618553161621</v>
      </c>
      <c r="C56" s="53">
        <v>28.085181713104248</v>
      </c>
      <c r="D56" s="53">
        <v>26.601075172424316</v>
      </c>
      <c r="E56" s="53">
        <v>23.104665279388428</v>
      </c>
      <c r="F56" s="53">
        <v>32.224730253219604</v>
      </c>
      <c r="H56" s="52">
        <v>50</v>
      </c>
      <c r="I56" s="53">
        <f t="shared" ca="1" si="17"/>
        <v>0.37825730861214613</v>
      </c>
      <c r="J56" s="53">
        <f t="shared" ca="1" si="17"/>
        <v>0.38548290721757206</v>
      </c>
      <c r="K56" s="53">
        <f t="shared" ca="1" si="17"/>
        <v>0.60508211120011701</v>
      </c>
      <c r="L56" s="53">
        <f t="shared" ca="1" si="17"/>
        <v>0.85455210510402191</v>
      </c>
      <c r="M56" s="53">
        <f t="shared" ca="1" si="17"/>
        <v>0.77596413417720189</v>
      </c>
      <c r="N56" s="53">
        <f t="shared" ca="1" si="17"/>
        <v>0.19763817851793153</v>
      </c>
      <c r="O56" s="53">
        <f t="shared" ca="1" si="14"/>
        <v>3.1969767448289907</v>
      </c>
      <c r="P56" s="53">
        <f t="shared" ca="1" si="3"/>
        <v>0.27856718400926311</v>
      </c>
      <c r="Q56" s="53">
        <f t="shared" ca="1" si="15"/>
        <v>-6.1180264640074018</v>
      </c>
      <c r="R56" s="53">
        <f t="shared" ca="1" si="5"/>
        <v>26.9409867679963</v>
      </c>
      <c r="T56" s="53">
        <f t="shared" si="16"/>
        <v>27.150618553161621</v>
      </c>
      <c r="U56" s="53">
        <f t="shared" si="7"/>
        <v>28.085181713104248</v>
      </c>
      <c r="V56" s="53">
        <f t="shared" si="8"/>
        <v>26.601075172424316</v>
      </c>
      <c r="W56" s="53">
        <f t="shared" si="9"/>
        <v>23.104665279388428</v>
      </c>
      <c r="X56" s="53">
        <f t="shared" si="10"/>
        <v>32.224730253219604</v>
      </c>
    </row>
    <row r="57" spans="1:24" ht="18.75">
      <c r="A57" s="52">
        <v>51</v>
      </c>
      <c r="B57" s="53">
        <v>27.383292865753177</v>
      </c>
      <c r="C57" s="53">
        <v>27.695789527893069</v>
      </c>
      <c r="D57" s="53">
        <v>26.512773227691653</v>
      </c>
      <c r="E57" s="53">
        <v>23.754976463317874</v>
      </c>
      <c r="F57" s="53">
        <v>32.905005884170535</v>
      </c>
      <c r="H57" s="52">
        <v>51</v>
      </c>
      <c r="I57" s="53">
        <f t="shared" ref="I57:N66" ca="1" si="18">RAND()</f>
        <v>0.83756426706934595</v>
      </c>
      <c r="J57" s="53">
        <f t="shared" ca="1" si="18"/>
        <v>2.1594073208135223E-2</v>
      </c>
      <c r="K57" s="53">
        <f t="shared" ca="1" si="18"/>
        <v>0.41079337956224515</v>
      </c>
      <c r="L57" s="53">
        <f t="shared" ca="1" si="18"/>
        <v>0.91286739531239736</v>
      </c>
      <c r="M57" s="53">
        <f t="shared" ca="1" si="18"/>
        <v>4.8577628729752131E-2</v>
      </c>
      <c r="N57" s="53">
        <f t="shared" ca="1" si="18"/>
        <v>0.54186390948491514</v>
      </c>
      <c r="O57" s="53">
        <f t="shared" ca="1" si="14"/>
        <v>2.773260653366791</v>
      </c>
      <c r="P57" s="53">
        <f t="shared" ca="1" si="3"/>
        <v>-0.32065785913229861</v>
      </c>
      <c r="Q57" s="53">
        <f t="shared" ca="1" si="15"/>
        <v>-6.4386843231397002</v>
      </c>
      <c r="R57" s="53">
        <f t="shared" ca="1" si="5"/>
        <v>26.980657838430155</v>
      </c>
      <c r="T57" s="53">
        <f t="shared" si="16"/>
        <v>27.383292865753177</v>
      </c>
      <c r="U57" s="53">
        <f t="shared" si="7"/>
        <v>27.695789527893069</v>
      </c>
      <c r="V57" s="53">
        <f t="shared" si="8"/>
        <v>26.512773227691653</v>
      </c>
      <c r="W57" s="53">
        <f t="shared" si="9"/>
        <v>23.754976463317874</v>
      </c>
      <c r="X57" s="53">
        <f t="shared" si="10"/>
        <v>32.905005884170535</v>
      </c>
    </row>
    <row r="58" spans="1:24" ht="18.75">
      <c r="A58" s="52">
        <v>52</v>
      </c>
      <c r="B58" s="53">
        <v>27.479022884368895</v>
      </c>
      <c r="C58" s="53">
        <v>27.435032272338866</v>
      </c>
      <c r="D58" s="53">
        <v>26.780836009979247</v>
      </c>
      <c r="E58" s="53">
        <v>24.62886276245117</v>
      </c>
      <c r="F58" s="53">
        <v>33.21391668319702</v>
      </c>
      <c r="H58" s="52">
        <v>52</v>
      </c>
      <c r="I58" s="53">
        <f t="shared" ca="1" si="18"/>
        <v>0.940169925545705</v>
      </c>
      <c r="J58" s="53">
        <f t="shared" ca="1" si="18"/>
        <v>0.30005629528197009</v>
      </c>
      <c r="K58" s="53">
        <f t="shared" ca="1" si="18"/>
        <v>0.16735074162642904</v>
      </c>
      <c r="L58" s="53">
        <f t="shared" ca="1" si="18"/>
        <v>0.43626075581591572</v>
      </c>
      <c r="M58" s="53">
        <f t="shared" ca="1" si="18"/>
        <v>0.88490951885379165</v>
      </c>
      <c r="N58" s="53">
        <f t="shared" ca="1" si="18"/>
        <v>0.65388312430688877</v>
      </c>
      <c r="O58" s="53">
        <f t="shared" ca="1" si="14"/>
        <v>3.3826303614307003</v>
      </c>
      <c r="P58" s="53">
        <f t="shared" ca="1" si="3"/>
        <v>0.54112104651101556</v>
      </c>
      <c r="Q58" s="53">
        <f t="shared" ca="1" si="15"/>
        <v>-5.8975632766286843</v>
      </c>
      <c r="R58" s="53">
        <f t="shared" ca="1" si="5"/>
        <v>27.451218361685655</v>
      </c>
      <c r="T58" s="53">
        <f t="shared" si="16"/>
        <v>27.479022884368895</v>
      </c>
      <c r="U58" s="53">
        <f t="shared" si="7"/>
        <v>27.435032272338866</v>
      </c>
      <c r="V58" s="53">
        <f t="shared" si="8"/>
        <v>26.780836009979247</v>
      </c>
      <c r="W58" s="53">
        <f t="shared" si="9"/>
        <v>24.62886276245117</v>
      </c>
      <c r="X58" s="53">
        <f t="shared" si="10"/>
        <v>33.21391668319702</v>
      </c>
    </row>
    <row r="59" spans="1:24" ht="18.75">
      <c r="A59" s="52">
        <v>53</v>
      </c>
      <c r="B59" s="53">
        <v>27.188541507720949</v>
      </c>
      <c r="C59" s="53">
        <v>27.163429355621339</v>
      </c>
      <c r="D59" s="53">
        <v>26.67753372192383</v>
      </c>
      <c r="E59" s="53">
        <v>24.99859437942505</v>
      </c>
      <c r="F59" s="53">
        <v>32.74640235900879</v>
      </c>
      <c r="H59" s="52">
        <v>53</v>
      </c>
      <c r="I59" s="53">
        <f t="shared" ca="1" si="18"/>
        <v>0.77296825439269767</v>
      </c>
      <c r="J59" s="53">
        <f t="shared" ca="1" si="18"/>
        <v>0.22832139601214951</v>
      </c>
      <c r="K59" s="53">
        <f t="shared" ca="1" si="18"/>
        <v>0.84285450905427717</v>
      </c>
      <c r="L59" s="53">
        <f t="shared" ca="1" si="18"/>
        <v>0.81263148850251277</v>
      </c>
      <c r="M59" s="53">
        <f t="shared" ca="1" si="18"/>
        <v>0.85599480508910952</v>
      </c>
      <c r="N59" s="53">
        <f t="shared" ca="1" si="18"/>
        <v>0.58697287368033013</v>
      </c>
      <c r="O59" s="53">
        <f t="shared" ca="1" si="14"/>
        <v>4.0997433267310761</v>
      </c>
      <c r="P59" s="53">
        <f t="shared" ca="1" si="3"/>
        <v>1.5552719277923936</v>
      </c>
      <c r="Q59" s="53">
        <f t="shared" ca="1" si="15"/>
        <v>-4.3422913488362909</v>
      </c>
      <c r="R59" s="53">
        <f t="shared" ca="1" si="5"/>
        <v>28.428854325581856</v>
      </c>
      <c r="T59" s="53">
        <f t="shared" si="16"/>
        <v>27.188541507720949</v>
      </c>
      <c r="U59" s="53">
        <f t="shared" si="7"/>
        <v>27.163429355621339</v>
      </c>
      <c r="V59" s="53">
        <f t="shared" si="8"/>
        <v>26.67753372192383</v>
      </c>
      <c r="W59" s="53">
        <f t="shared" si="9"/>
        <v>24.99859437942505</v>
      </c>
      <c r="X59" s="53">
        <f t="shared" si="10"/>
        <v>32.74640235900879</v>
      </c>
    </row>
    <row r="60" spans="1:24" ht="18.75">
      <c r="A60" s="52">
        <v>54</v>
      </c>
      <c r="B60" s="53">
        <v>26.88721423149109</v>
      </c>
      <c r="C60" s="53">
        <v>27.020461368560792</v>
      </c>
      <c r="D60" s="53">
        <v>26.937287139892579</v>
      </c>
      <c r="E60" s="53">
        <v>25.990270423889161</v>
      </c>
      <c r="F60" s="53">
        <v>32.907522964477536</v>
      </c>
      <c r="H60" s="52">
        <v>54</v>
      </c>
      <c r="I60" s="53">
        <f t="shared" ca="1" si="18"/>
        <v>8.9594734960691591E-2</v>
      </c>
      <c r="J60" s="53">
        <f t="shared" ca="1" si="18"/>
        <v>0.47010572551620378</v>
      </c>
      <c r="K60" s="53">
        <f t="shared" ca="1" si="18"/>
        <v>2.6790234173103222E-2</v>
      </c>
      <c r="L60" s="53">
        <f t="shared" ca="1" si="18"/>
        <v>0.2252770103598829</v>
      </c>
      <c r="M60" s="53">
        <f t="shared" ca="1" si="18"/>
        <v>0.74974347202596903</v>
      </c>
      <c r="N60" s="53">
        <f t="shared" ca="1" si="18"/>
        <v>0.40884895966204748</v>
      </c>
      <c r="O60" s="53">
        <f t="shared" ca="1" si="14"/>
        <v>1.970360136697898</v>
      </c>
      <c r="P60" s="53">
        <f t="shared" ca="1" si="3"/>
        <v>-1.4561306590418122</v>
      </c>
      <c r="Q60" s="53">
        <f t="shared" ca="1" si="15"/>
        <v>-5.798422007878103</v>
      </c>
      <c r="R60" s="53">
        <f t="shared" ca="1" si="5"/>
        <v>27.90078899606095</v>
      </c>
      <c r="T60" s="53">
        <f t="shared" si="16"/>
        <v>26.88721423149109</v>
      </c>
      <c r="U60" s="53">
        <f t="shared" si="7"/>
        <v>27.020461368560792</v>
      </c>
      <c r="V60" s="53">
        <f t="shared" si="8"/>
        <v>26.937287139892579</v>
      </c>
      <c r="W60" s="53">
        <f t="shared" si="9"/>
        <v>25.990270423889161</v>
      </c>
      <c r="X60" s="53">
        <f t="shared" si="10"/>
        <v>32.907522964477536</v>
      </c>
    </row>
    <row r="61" spans="1:24" ht="18.75">
      <c r="A61" s="52">
        <v>55</v>
      </c>
      <c r="B61" s="53">
        <v>27.183363199234009</v>
      </c>
      <c r="C61" s="53">
        <v>28.132226943969727</v>
      </c>
      <c r="D61" s="53">
        <v>26.889297008514404</v>
      </c>
      <c r="E61" s="53">
        <v>26.212212085723877</v>
      </c>
      <c r="F61" s="53">
        <v>34.057797908782959</v>
      </c>
      <c r="H61" s="52">
        <v>55</v>
      </c>
      <c r="I61" s="53">
        <f t="shared" ca="1" si="18"/>
        <v>0.7716070164036255</v>
      </c>
      <c r="J61" s="53">
        <f t="shared" ca="1" si="18"/>
        <v>0.70709311006121145</v>
      </c>
      <c r="K61" s="53">
        <f t="shared" ca="1" si="18"/>
        <v>0.42262889616540722</v>
      </c>
      <c r="L61" s="53">
        <f t="shared" ca="1" si="18"/>
        <v>0.80014694581979473</v>
      </c>
      <c r="M61" s="53">
        <f t="shared" ca="1" si="18"/>
        <v>5.477950188741354E-2</v>
      </c>
      <c r="N61" s="53">
        <f t="shared" ca="1" si="18"/>
        <v>0.54762708864136389</v>
      </c>
      <c r="O61" s="53">
        <f t="shared" ca="1" si="14"/>
        <v>3.3038825589788159</v>
      </c>
      <c r="P61" s="53">
        <f t="shared" ca="1" si="3"/>
        <v>0.42975483627648337</v>
      </c>
      <c r="Q61" s="53">
        <f t="shared" ca="1" si="15"/>
        <v>-5.3686671716016194</v>
      </c>
      <c r="R61" s="53">
        <f t="shared" ca="1" si="5"/>
        <v>28.315666414199189</v>
      </c>
      <c r="T61" s="53">
        <f t="shared" si="16"/>
        <v>27.183363199234009</v>
      </c>
      <c r="U61" s="53">
        <f t="shared" si="7"/>
        <v>28.132226943969727</v>
      </c>
      <c r="V61" s="53">
        <f t="shared" si="8"/>
        <v>26.889297008514404</v>
      </c>
      <c r="W61" s="53">
        <f t="shared" si="9"/>
        <v>26.212212085723877</v>
      </c>
      <c r="X61" s="53">
        <f t="shared" si="10"/>
        <v>34.057797908782959</v>
      </c>
    </row>
    <row r="62" spans="1:24" ht="18.75">
      <c r="A62" s="52">
        <v>56</v>
      </c>
      <c r="B62" s="53">
        <v>27.234245967864993</v>
      </c>
      <c r="C62" s="53">
        <v>27.841469001770022</v>
      </c>
      <c r="D62" s="53">
        <v>26.963250827789309</v>
      </c>
      <c r="E62" s="53">
        <v>25.188887310028079</v>
      </c>
      <c r="F62" s="53">
        <v>34.46949763298035</v>
      </c>
      <c r="H62" s="52">
        <v>56</v>
      </c>
      <c r="I62" s="53">
        <f t="shared" ca="1" si="18"/>
        <v>0.30321455831474342</v>
      </c>
      <c r="J62" s="53">
        <f t="shared" ca="1" si="18"/>
        <v>3.4140368107890673E-2</v>
      </c>
      <c r="K62" s="53">
        <f t="shared" ca="1" si="18"/>
        <v>0.16846103901226939</v>
      </c>
      <c r="L62" s="53">
        <f t="shared" ca="1" si="18"/>
        <v>0.64225163129580487</v>
      </c>
      <c r="M62" s="53">
        <f t="shared" ca="1" si="18"/>
        <v>0.90868675623469009</v>
      </c>
      <c r="N62" s="53">
        <f t="shared" ca="1" si="18"/>
        <v>0.2435831859031552</v>
      </c>
      <c r="O62" s="53">
        <f t="shared" ca="1" si="14"/>
        <v>2.3003375388685536</v>
      </c>
      <c r="P62" s="53">
        <f t="shared" ca="1" si="3"/>
        <v>-0.98947214161542985</v>
      </c>
      <c r="Q62" s="53">
        <f t="shared" ca="1" si="15"/>
        <v>-6.3581393132170492</v>
      </c>
      <c r="R62" s="53">
        <f t="shared" ca="1" si="5"/>
        <v>28.020930343391477</v>
      </c>
      <c r="T62" s="53">
        <f t="shared" si="16"/>
        <v>27.234245967864993</v>
      </c>
      <c r="U62" s="53">
        <f t="shared" si="7"/>
        <v>27.841469001770022</v>
      </c>
      <c r="V62" s="53">
        <f t="shared" si="8"/>
        <v>26.963250827789309</v>
      </c>
      <c r="W62" s="53">
        <f t="shared" si="9"/>
        <v>25.188887310028079</v>
      </c>
      <c r="X62" s="53">
        <f t="shared" si="10"/>
        <v>34.46949763298035</v>
      </c>
    </row>
    <row r="63" spans="1:24" ht="18.75">
      <c r="A63" s="52">
        <v>57</v>
      </c>
      <c r="B63" s="53">
        <v>27.280973815917967</v>
      </c>
      <c r="C63" s="53">
        <v>28.305444622039794</v>
      </c>
      <c r="D63" s="53">
        <v>27.400260353088377</v>
      </c>
      <c r="E63" s="53">
        <v>25.028618717193602</v>
      </c>
      <c r="F63" s="53">
        <v>34.370351457595824</v>
      </c>
      <c r="H63" s="52">
        <v>57</v>
      </c>
      <c r="I63" s="53">
        <f t="shared" ca="1" si="18"/>
        <v>0.18863002972060805</v>
      </c>
      <c r="J63" s="53">
        <f t="shared" ca="1" si="18"/>
        <v>0.64211728525937417</v>
      </c>
      <c r="K63" s="53">
        <f t="shared" ca="1" si="18"/>
        <v>0.3710657409320135</v>
      </c>
      <c r="L63" s="53">
        <f t="shared" ca="1" si="18"/>
        <v>0.89511915512585594</v>
      </c>
      <c r="M63" s="53">
        <f t="shared" ca="1" si="18"/>
        <v>0.82949874685967462</v>
      </c>
      <c r="N63" s="53">
        <f t="shared" ca="1" si="18"/>
        <v>0.67272587064228695</v>
      </c>
      <c r="O63" s="53">
        <f t="shared" ca="1" si="14"/>
        <v>3.5991568285398134</v>
      </c>
      <c r="P63" s="53">
        <f t="shared" ca="1" si="3"/>
        <v>0.8473357129094552</v>
      </c>
      <c r="Q63" s="53">
        <f t="shared" ca="1" si="15"/>
        <v>-5.510803600307594</v>
      </c>
      <c r="R63" s="53">
        <f t="shared" ca="1" si="5"/>
        <v>28.6445981998462</v>
      </c>
      <c r="T63" s="53">
        <f t="shared" si="16"/>
        <v>27.280973815917967</v>
      </c>
      <c r="U63" s="53">
        <f t="shared" si="7"/>
        <v>28.305444622039794</v>
      </c>
      <c r="V63" s="53">
        <f t="shared" si="8"/>
        <v>27.400260353088377</v>
      </c>
      <c r="W63" s="53">
        <f t="shared" si="9"/>
        <v>25.028618717193602</v>
      </c>
      <c r="X63" s="53">
        <f t="shared" si="10"/>
        <v>34.370351457595824</v>
      </c>
    </row>
    <row r="64" spans="1:24" ht="18.75">
      <c r="A64" s="52">
        <v>58</v>
      </c>
      <c r="B64" s="53">
        <v>27.816856241226198</v>
      </c>
      <c r="C64" s="53">
        <v>27.632475948333742</v>
      </c>
      <c r="D64" s="53">
        <v>27.72479329109192</v>
      </c>
      <c r="E64" s="53">
        <v>25.623083209991456</v>
      </c>
      <c r="F64" s="53">
        <v>34.634261226654054</v>
      </c>
      <c r="H64" s="52">
        <v>58</v>
      </c>
      <c r="I64" s="53">
        <f t="shared" ca="1" si="18"/>
        <v>0.21711806582794746</v>
      </c>
      <c r="J64" s="53">
        <f t="shared" ca="1" si="18"/>
        <v>0.37325856426490489</v>
      </c>
      <c r="K64" s="53">
        <f t="shared" ca="1" si="18"/>
        <v>0.70145797516794195</v>
      </c>
      <c r="L64" s="53">
        <f t="shared" ca="1" si="18"/>
        <v>0.63404699656491359</v>
      </c>
      <c r="M64" s="53">
        <f t="shared" ca="1" si="18"/>
        <v>0.35978166741723294</v>
      </c>
      <c r="N64" s="53">
        <f t="shared" ca="1" si="18"/>
        <v>0.59523090300800696</v>
      </c>
      <c r="O64" s="53">
        <f t="shared" ca="1" si="14"/>
        <v>2.8808941722509478</v>
      </c>
      <c r="P64" s="53">
        <f t="shared" ca="1" si="3"/>
        <v>-0.16844107696038335</v>
      </c>
      <c r="Q64" s="53">
        <f t="shared" ca="1" si="15"/>
        <v>-5.6792446772679774</v>
      </c>
      <c r="R64" s="53">
        <f t="shared" ca="1" si="5"/>
        <v>28.760377661366014</v>
      </c>
      <c r="T64" s="53">
        <f t="shared" si="16"/>
        <v>27.816856241226198</v>
      </c>
      <c r="U64" s="53">
        <f t="shared" si="7"/>
        <v>27.632475948333742</v>
      </c>
      <c r="V64" s="53">
        <f t="shared" si="8"/>
        <v>27.72479329109192</v>
      </c>
      <c r="W64" s="53">
        <f t="shared" si="9"/>
        <v>25.623083209991456</v>
      </c>
      <c r="X64" s="53">
        <f t="shared" si="10"/>
        <v>34.634261226654054</v>
      </c>
    </row>
    <row r="65" spans="1:24" ht="18.75">
      <c r="A65" s="52">
        <v>59</v>
      </c>
      <c r="B65" s="53">
        <v>28.215794134140015</v>
      </c>
      <c r="C65" s="53">
        <v>28.347030448913575</v>
      </c>
      <c r="D65" s="53">
        <v>28.177960920333863</v>
      </c>
      <c r="E65" s="53">
        <v>25.713393020629884</v>
      </c>
      <c r="F65" s="53">
        <v>34.823703575134275</v>
      </c>
      <c r="H65" s="52">
        <v>59</v>
      </c>
      <c r="I65" s="53">
        <f t="shared" ca="1" si="18"/>
        <v>0.4252932578062909</v>
      </c>
      <c r="J65" s="53">
        <f t="shared" ca="1" si="18"/>
        <v>0.83775024453430635</v>
      </c>
      <c r="K65" s="53">
        <f t="shared" ca="1" si="18"/>
        <v>0.96375376501281096</v>
      </c>
      <c r="L65" s="53">
        <f t="shared" ca="1" si="18"/>
        <v>0.70216609988138412</v>
      </c>
      <c r="M65" s="53">
        <f t="shared" ca="1" si="18"/>
        <v>0.50804550704007245</v>
      </c>
      <c r="N65" s="53">
        <f t="shared" ca="1" si="18"/>
        <v>0.97678497027800315</v>
      </c>
      <c r="O65" s="53">
        <f t="shared" ca="1" si="14"/>
        <v>4.4137938445528677</v>
      </c>
      <c r="P65" s="53">
        <f t="shared" ca="1" si="3"/>
        <v>1.9994064293662648</v>
      </c>
      <c r="Q65" s="53">
        <f t="shared" ca="1" si="15"/>
        <v>-3.6798382479017127</v>
      </c>
      <c r="R65" s="53">
        <f t="shared" ca="1" si="5"/>
        <v>29.960080876049144</v>
      </c>
      <c r="T65" s="53">
        <f t="shared" si="16"/>
        <v>28.215794134140015</v>
      </c>
      <c r="U65" s="53">
        <f t="shared" si="7"/>
        <v>28.347030448913575</v>
      </c>
      <c r="V65" s="53">
        <f t="shared" si="8"/>
        <v>28.177960920333863</v>
      </c>
      <c r="W65" s="53">
        <f t="shared" si="9"/>
        <v>25.713393020629884</v>
      </c>
      <c r="X65" s="53">
        <f t="shared" si="10"/>
        <v>34.823703575134275</v>
      </c>
    </row>
    <row r="66" spans="1:24" ht="18.75">
      <c r="A66" s="52">
        <v>60</v>
      </c>
      <c r="B66" s="53">
        <v>28.369465827941895</v>
      </c>
      <c r="C66" s="53">
        <v>29.221538782119751</v>
      </c>
      <c r="D66" s="53">
        <v>28.728605031967163</v>
      </c>
      <c r="E66" s="53">
        <v>26.058436393737793</v>
      </c>
      <c r="F66" s="53">
        <v>35.135089874267578</v>
      </c>
      <c r="H66" s="52">
        <v>60</v>
      </c>
      <c r="I66" s="53">
        <f t="shared" ca="1" si="18"/>
        <v>0.52619844883910738</v>
      </c>
      <c r="J66" s="53">
        <f t="shared" ca="1" si="18"/>
        <v>0.99556344494359172</v>
      </c>
      <c r="K66" s="53">
        <f t="shared" ca="1" si="18"/>
        <v>0.24534544875198616</v>
      </c>
      <c r="L66" s="53">
        <f t="shared" ca="1" si="18"/>
        <v>0.3557247279010558</v>
      </c>
      <c r="M66" s="53">
        <f t="shared" ca="1" si="18"/>
        <v>0.16214989049225892</v>
      </c>
      <c r="N66" s="53">
        <f t="shared" ca="1" si="18"/>
        <v>0.77364684702631248</v>
      </c>
      <c r="O66" s="53">
        <f t="shared" ca="1" si="14"/>
        <v>3.0586288079543125</v>
      </c>
      <c r="P66" s="53">
        <f t="shared" ca="1" si="3"/>
        <v>8.2913655354756283E-2</v>
      </c>
      <c r="Q66" s="53">
        <f t="shared" ca="1" si="15"/>
        <v>-3.5969245925469564</v>
      </c>
      <c r="R66" s="53">
        <f t="shared" ca="1" si="5"/>
        <v>30.201537703726522</v>
      </c>
      <c r="T66" s="53">
        <f t="shared" si="16"/>
        <v>28.369465827941895</v>
      </c>
      <c r="U66" s="53">
        <f t="shared" si="7"/>
        <v>29.221538782119751</v>
      </c>
      <c r="V66" s="53">
        <f t="shared" si="8"/>
        <v>28.728605031967163</v>
      </c>
      <c r="W66" s="53">
        <f t="shared" si="9"/>
        <v>26.058436393737793</v>
      </c>
      <c r="X66" s="53">
        <f t="shared" si="10"/>
        <v>35.135089874267578</v>
      </c>
    </row>
    <row r="67" spans="1:24" ht="18.75">
      <c r="A67" s="52">
        <v>61</v>
      </c>
      <c r="B67" s="53">
        <v>28.166619014739993</v>
      </c>
      <c r="C67" s="53">
        <v>29.350780439376834</v>
      </c>
      <c r="D67" s="53">
        <v>28.901193094253543</v>
      </c>
      <c r="E67" s="53">
        <v>27.000956249237063</v>
      </c>
      <c r="F67" s="53">
        <v>35.075111103057864</v>
      </c>
      <c r="H67" s="52">
        <v>61</v>
      </c>
      <c r="I67" s="53">
        <f t="shared" ref="I67:N76" ca="1" si="19">RAND()</f>
        <v>0.5065151318365626</v>
      </c>
      <c r="J67" s="53">
        <f t="shared" ca="1" si="19"/>
        <v>0.84847977184276435</v>
      </c>
      <c r="K67" s="53">
        <f t="shared" ca="1" si="19"/>
        <v>0.38876298605467641</v>
      </c>
      <c r="L67" s="53">
        <f t="shared" ca="1" si="19"/>
        <v>0.59971322050876474</v>
      </c>
      <c r="M67" s="53">
        <f t="shared" ca="1" si="19"/>
        <v>0.87204180778477181</v>
      </c>
      <c r="N67" s="53">
        <f t="shared" ca="1" si="19"/>
        <v>0.30689949206041112</v>
      </c>
      <c r="O67" s="53">
        <f t="shared" ca="1" si="14"/>
        <v>3.5224124100879508</v>
      </c>
      <c r="P67" s="53">
        <f t="shared" ca="1" si="3"/>
        <v>0.73880271549839505</v>
      </c>
      <c r="Q67" s="53">
        <f t="shared" ca="1" si="15"/>
        <v>-2.8581218770485615</v>
      </c>
      <c r="R67" s="53">
        <f t="shared" ca="1" si="5"/>
        <v>30.770939061475723</v>
      </c>
      <c r="T67" s="53">
        <f t="shared" si="16"/>
        <v>28.166619014739993</v>
      </c>
      <c r="U67" s="53">
        <f t="shared" si="7"/>
        <v>29.350780439376834</v>
      </c>
      <c r="V67" s="53">
        <f t="shared" si="8"/>
        <v>28.901193094253543</v>
      </c>
      <c r="W67" s="53">
        <f t="shared" si="9"/>
        <v>27.000956249237063</v>
      </c>
      <c r="X67" s="53">
        <f t="shared" si="10"/>
        <v>35.075111103057864</v>
      </c>
    </row>
    <row r="68" spans="1:24" ht="18.75">
      <c r="A68" s="52">
        <v>62</v>
      </c>
      <c r="B68" s="53">
        <v>28.938079738616942</v>
      </c>
      <c r="C68" s="53">
        <v>30.343078041076659</v>
      </c>
      <c r="D68" s="53">
        <v>29.569626712799071</v>
      </c>
      <c r="E68" s="53">
        <v>27.572111034393309</v>
      </c>
      <c r="F68" s="53">
        <v>35.371497058868407</v>
      </c>
      <c r="H68" s="52">
        <v>62</v>
      </c>
      <c r="I68" s="53">
        <f t="shared" ca="1" si="19"/>
        <v>0.34682544061932408</v>
      </c>
      <c r="J68" s="53">
        <f t="shared" ca="1" si="19"/>
        <v>5.0749072621685265E-3</v>
      </c>
      <c r="K68" s="53">
        <f t="shared" ca="1" si="19"/>
        <v>1.8718801190054979E-2</v>
      </c>
      <c r="L68" s="53">
        <f t="shared" ca="1" si="19"/>
        <v>0.40382645912474957</v>
      </c>
      <c r="M68" s="53">
        <f t="shared" ca="1" si="19"/>
        <v>0.87356873018818337</v>
      </c>
      <c r="N68" s="53">
        <f t="shared" ca="1" si="19"/>
        <v>0.11490473017404312</v>
      </c>
      <c r="O68" s="53">
        <f t="shared" ca="1" si="14"/>
        <v>1.7629190685585236</v>
      </c>
      <c r="P68" s="53">
        <f t="shared" ca="1" si="3"/>
        <v>-1.7494966309976767</v>
      </c>
      <c r="Q68" s="53">
        <f t="shared" ca="1" si="15"/>
        <v>-4.6076185080462384</v>
      </c>
      <c r="R68" s="53">
        <f t="shared" ca="1" si="5"/>
        <v>30.09619074597688</v>
      </c>
      <c r="T68" s="53">
        <f t="shared" si="16"/>
        <v>28.938079738616942</v>
      </c>
      <c r="U68" s="53">
        <f t="shared" si="7"/>
        <v>30.343078041076659</v>
      </c>
      <c r="V68" s="53">
        <f t="shared" si="8"/>
        <v>29.569626712799071</v>
      </c>
      <c r="W68" s="53">
        <f t="shared" si="9"/>
        <v>27.572111034393309</v>
      </c>
      <c r="X68" s="53">
        <f t="shared" si="10"/>
        <v>35.371497058868407</v>
      </c>
    </row>
    <row r="69" spans="1:24" ht="18.75">
      <c r="A69" s="52">
        <v>63</v>
      </c>
      <c r="B69" s="53">
        <v>28.118601417541505</v>
      </c>
      <c r="C69" s="53">
        <v>31.831220722198488</v>
      </c>
      <c r="D69" s="53">
        <v>30.09442481994629</v>
      </c>
      <c r="E69" s="53">
        <v>27.132420158386232</v>
      </c>
      <c r="F69" s="53">
        <v>34.796517944335939</v>
      </c>
      <c r="H69" s="52">
        <v>63</v>
      </c>
      <c r="I69" s="53">
        <f t="shared" ca="1" si="19"/>
        <v>0.45993880466036963</v>
      </c>
      <c r="J69" s="53">
        <f t="shared" ca="1" si="19"/>
        <v>0.768147001745902</v>
      </c>
      <c r="K69" s="53">
        <f t="shared" ca="1" si="19"/>
        <v>0.83710024562441476</v>
      </c>
      <c r="L69" s="53">
        <f t="shared" ca="1" si="19"/>
        <v>0.4881813534088062</v>
      </c>
      <c r="M69" s="53">
        <f t="shared" ca="1" si="19"/>
        <v>0.79696244189557763</v>
      </c>
      <c r="N69" s="53">
        <f t="shared" ca="1" si="19"/>
        <v>0.27337951306563757</v>
      </c>
      <c r="O69" s="53">
        <f t="shared" ca="1" si="14"/>
        <v>3.6237093604007073</v>
      </c>
      <c r="P69" s="53">
        <f t="shared" ca="1" si="3"/>
        <v>0.88205823645772885</v>
      </c>
      <c r="Q69" s="53">
        <f t="shared" ca="1" si="15"/>
        <v>-3.7255602715885097</v>
      </c>
      <c r="R69" s="53">
        <f t="shared" ca="1" si="5"/>
        <v>30.737219864205748</v>
      </c>
      <c r="T69" s="53">
        <f t="shared" si="16"/>
        <v>28.118601417541505</v>
      </c>
      <c r="U69" s="53">
        <f t="shared" si="7"/>
        <v>31.831220722198488</v>
      </c>
      <c r="V69" s="53">
        <f t="shared" si="8"/>
        <v>30.09442481994629</v>
      </c>
      <c r="W69" s="53">
        <f t="shared" si="9"/>
        <v>27.132420158386232</v>
      </c>
      <c r="X69" s="53">
        <f t="shared" si="10"/>
        <v>34.796517944335939</v>
      </c>
    </row>
    <row r="70" spans="1:24" ht="18.75">
      <c r="A70" s="52">
        <v>64</v>
      </c>
      <c r="B70" s="53">
        <v>29.093010950088498</v>
      </c>
      <c r="C70" s="53">
        <v>31.941307592391965</v>
      </c>
      <c r="D70" s="53">
        <v>29.747857856750485</v>
      </c>
      <c r="E70" s="53">
        <v>27.024466323852536</v>
      </c>
      <c r="F70" s="53">
        <v>35.609062242507932</v>
      </c>
      <c r="H70" s="52">
        <v>64</v>
      </c>
      <c r="I70" s="53">
        <f t="shared" ca="1" si="19"/>
        <v>0.84929248107428812</v>
      </c>
      <c r="J70" s="53">
        <f t="shared" ca="1" si="19"/>
        <v>0.64738530106346936</v>
      </c>
      <c r="K70" s="53">
        <f t="shared" ca="1" si="19"/>
        <v>1.358267309182537E-2</v>
      </c>
      <c r="L70" s="53">
        <f t="shared" ca="1" si="19"/>
        <v>0.86147041271371361</v>
      </c>
      <c r="M70" s="53">
        <f t="shared" ca="1" si="19"/>
        <v>0.49693337597857412</v>
      </c>
      <c r="N70" s="53">
        <f t="shared" ca="1" si="19"/>
        <v>0.75099643173201702</v>
      </c>
      <c r="O70" s="53">
        <f t="shared" ca="1" si="14"/>
        <v>3.6196606756538872</v>
      </c>
      <c r="P70" s="53">
        <f t="shared" ca="1" si="3"/>
        <v>0.8763325315790027</v>
      </c>
      <c r="Q70" s="53">
        <f t="shared" ca="1" si="15"/>
        <v>-2.849227740009507</v>
      </c>
      <c r="R70" s="53">
        <f t="shared" ca="1" si="5"/>
        <v>31.375386129995242</v>
      </c>
      <c r="T70" s="53">
        <f t="shared" si="16"/>
        <v>29.093010950088498</v>
      </c>
      <c r="U70" s="53">
        <f t="shared" si="7"/>
        <v>31.941307592391965</v>
      </c>
      <c r="V70" s="53">
        <f t="shared" si="8"/>
        <v>29.747857856750485</v>
      </c>
      <c r="W70" s="53">
        <f t="shared" si="9"/>
        <v>27.024466323852536</v>
      </c>
      <c r="X70" s="53">
        <f t="shared" si="10"/>
        <v>35.609062242507932</v>
      </c>
    </row>
    <row r="71" spans="1:24" ht="18.75">
      <c r="A71" s="52">
        <v>65</v>
      </c>
      <c r="B71" s="53">
        <v>30.196055173873901</v>
      </c>
      <c r="C71" s="53">
        <v>31.41444993019104</v>
      </c>
      <c r="D71" s="53">
        <v>28.764346599578857</v>
      </c>
      <c r="E71" s="53">
        <v>26.905666828155518</v>
      </c>
      <c r="F71" s="53">
        <v>35.651872396469116</v>
      </c>
      <c r="H71" s="52">
        <v>65</v>
      </c>
      <c r="I71" s="53">
        <f t="shared" ca="1" si="19"/>
        <v>0.29423106497918194</v>
      </c>
      <c r="J71" s="53">
        <f t="shared" ca="1" si="19"/>
        <v>0.79637086441178284</v>
      </c>
      <c r="K71" s="53">
        <f t="shared" ca="1" si="19"/>
        <v>0.3931265259940302</v>
      </c>
      <c r="L71" s="53">
        <f t="shared" ca="1" si="19"/>
        <v>0.33598907995562444</v>
      </c>
      <c r="M71" s="53">
        <f t="shared" ca="1" si="19"/>
        <v>0.83201542643435689</v>
      </c>
      <c r="N71" s="53">
        <f t="shared" ca="1" si="19"/>
        <v>8.1680754654101406E-2</v>
      </c>
      <c r="O71" s="53">
        <f t="shared" ref="O71:O102" ca="1" si="20">SUM(I71:N71)</f>
        <v>2.7334137164290775</v>
      </c>
      <c r="P71" s="53">
        <f t="shared" ca="1" si="3"/>
        <v>-0.37700993776863839</v>
      </c>
      <c r="Q71" s="53">
        <f t="shared" ca="1" si="15"/>
        <v>-3.2262376777781454</v>
      </c>
      <c r="R71" s="53">
        <f t="shared" ca="1" si="5"/>
        <v>31.386881161110928</v>
      </c>
      <c r="T71" s="53">
        <f t="shared" si="16"/>
        <v>30.196055173873901</v>
      </c>
      <c r="U71" s="53">
        <f t="shared" si="7"/>
        <v>31.41444993019104</v>
      </c>
      <c r="V71" s="53">
        <f t="shared" si="8"/>
        <v>28.764346599578857</v>
      </c>
      <c r="W71" s="53">
        <f t="shared" si="9"/>
        <v>26.905666828155518</v>
      </c>
      <c r="X71" s="53">
        <f t="shared" si="10"/>
        <v>35.651872396469116</v>
      </c>
    </row>
    <row r="72" spans="1:24" ht="18.75">
      <c r="A72" s="52">
        <v>66</v>
      </c>
      <c r="B72" s="53">
        <v>31.381729316711429</v>
      </c>
      <c r="C72" s="53">
        <v>31.775115680694583</v>
      </c>
      <c r="D72" s="53">
        <v>28.535568904876712</v>
      </c>
      <c r="E72" s="53">
        <v>26.649923038482669</v>
      </c>
      <c r="F72" s="53">
        <v>36.183836889266971</v>
      </c>
      <c r="H72" s="52">
        <v>66</v>
      </c>
      <c r="I72" s="53">
        <f t="shared" ca="1" si="19"/>
        <v>0.72804035994951288</v>
      </c>
      <c r="J72" s="53">
        <f t="shared" ca="1" si="19"/>
        <v>0.14854868036186009</v>
      </c>
      <c r="K72" s="53">
        <f t="shared" ca="1" si="19"/>
        <v>0.4791842494691958</v>
      </c>
      <c r="L72" s="53">
        <f t="shared" ca="1" si="19"/>
        <v>0.70431532539481512</v>
      </c>
      <c r="M72" s="53">
        <f t="shared" ca="1" si="19"/>
        <v>0.96158545004666962</v>
      </c>
      <c r="N72" s="53">
        <f t="shared" ca="1" si="19"/>
        <v>0.13755000210602653</v>
      </c>
      <c r="O72" s="53">
        <f t="shared" ca="1" si="20"/>
        <v>3.15922406732808</v>
      </c>
      <c r="P72" s="53">
        <f t="shared" ref="P72:P135" ca="1" si="21">(O72-$P$1)/$P$2</f>
        <v>0.22517683547157757</v>
      </c>
      <c r="Q72" s="53">
        <f t="shared" ref="Q72:Q103" ca="1" si="22">Q71+P72</f>
        <v>-3.0010608423065679</v>
      </c>
      <c r="R72" s="53">
        <f t="shared" ref="R72:R135" ca="1" si="23">$M$1+$M$2*H72+$M$4*$M$3*Q72</f>
        <v>31.69946957884672</v>
      </c>
      <c r="T72" s="53">
        <f t="shared" ref="T72:T103" si="24">B72</f>
        <v>31.381729316711429</v>
      </c>
      <c r="U72" s="53">
        <f t="shared" ref="U72:U135" si="25">C72</f>
        <v>31.775115680694583</v>
      </c>
      <c r="V72" s="53">
        <f t="shared" ref="V72:V135" si="26">D72</f>
        <v>28.535568904876712</v>
      </c>
      <c r="W72" s="53">
        <f t="shared" ref="W72:W135" si="27">E72</f>
        <v>26.649923038482669</v>
      </c>
      <c r="X72" s="53">
        <f t="shared" ref="X72:X135" si="28">F72</f>
        <v>36.183836889266971</v>
      </c>
    </row>
    <row r="73" spans="1:24" ht="18.75">
      <c r="A73" s="52">
        <v>67</v>
      </c>
      <c r="B73" s="53">
        <v>31.454926395416258</v>
      </c>
      <c r="C73" s="53">
        <v>32.264416122436522</v>
      </c>
      <c r="D73" s="53">
        <v>27.802636528015135</v>
      </c>
      <c r="E73" s="53">
        <v>26.016123199462889</v>
      </c>
      <c r="F73" s="53">
        <v>37.078857088088988</v>
      </c>
      <c r="H73" s="52">
        <v>67</v>
      </c>
      <c r="I73" s="53">
        <f t="shared" ca="1" si="19"/>
        <v>0.45524177910593977</v>
      </c>
      <c r="J73" s="53">
        <f t="shared" ca="1" si="19"/>
        <v>0.16752420959995273</v>
      </c>
      <c r="K73" s="53">
        <f t="shared" ca="1" si="19"/>
        <v>0.8047459663934049</v>
      </c>
      <c r="L73" s="53">
        <f t="shared" ca="1" si="19"/>
        <v>0.14633697344692109</v>
      </c>
      <c r="M73" s="53">
        <f t="shared" ca="1" si="19"/>
        <v>0.65794351036224397</v>
      </c>
      <c r="N73" s="53">
        <f t="shared" ca="1" si="19"/>
        <v>0.88458402015564364</v>
      </c>
      <c r="O73" s="53">
        <f t="shared" ca="1" si="20"/>
        <v>3.1163764590641061</v>
      </c>
      <c r="P73" s="53">
        <f t="shared" ca="1" si="21"/>
        <v>0.16458116674941614</v>
      </c>
      <c r="Q73" s="53">
        <f t="shared" ca="1" si="22"/>
        <v>-2.8364796755571517</v>
      </c>
      <c r="R73" s="53">
        <f t="shared" ca="1" si="23"/>
        <v>31.981760162221423</v>
      </c>
      <c r="T73" s="53">
        <f t="shared" si="24"/>
        <v>31.454926395416258</v>
      </c>
      <c r="U73" s="53">
        <f t="shared" si="25"/>
        <v>32.264416122436522</v>
      </c>
      <c r="V73" s="53">
        <f t="shared" si="26"/>
        <v>27.802636528015135</v>
      </c>
      <c r="W73" s="53">
        <f t="shared" si="27"/>
        <v>26.016123199462889</v>
      </c>
      <c r="X73" s="53">
        <f t="shared" si="28"/>
        <v>37.078857088088988</v>
      </c>
    </row>
    <row r="74" spans="1:24" ht="18.75">
      <c r="A74" s="52">
        <v>68</v>
      </c>
      <c r="B74" s="53">
        <v>31.258389806747438</v>
      </c>
      <c r="C74" s="53">
        <v>32.977291679382326</v>
      </c>
      <c r="D74" s="53">
        <v>27.254125213623048</v>
      </c>
      <c r="E74" s="53">
        <v>26.378168678283693</v>
      </c>
      <c r="F74" s="53">
        <v>37.728611087799074</v>
      </c>
      <c r="H74" s="52">
        <v>68</v>
      </c>
      <c r="I74" s="53">
        <f t="shared" ca="1" si="19"/>
        <v>0.70792107285829076</v>
      </c>
      <c r="J74" s="53">
        <f t="shared" ca="1" si="19"/>
        <v>0.49806664927482736</v>
      </c>
      <c r="K74" s="53">
        <f t="shared" ca="1" si="19"/>
        <v>0.25978295353144176</v>
      </c>
      <c r="L74" s="53">
        <f t="shared" ca="1" si="19"/>
        <v>0.24668200334295554</v>
      </c>
      <c r="M74" s="53">
        <f t="shared" ca="1" si="19"/>
        <v>0.37768834211691527</v>
      </c>
      <c r="N74" s="53">
        <f t="shared" ca="1" si="19"/>
        <v>0.56161483851212335</v>
      </c>
      <c r="O74" s="53">
        <f t="shared" ca="1" si="20"/>
        <v>2.651755859636554</v>
      </c>
      <c r="P74" s="53">
        <f t="shared" ca="1" si="21"/>
        <v>-0.49249158631894502</v>
      </c>
      <c r="Q74" s="53">
        <f t="shared" ca="1" si="22"/>
        <v>-3.3289712618760969</v>
      </c>
      <c r="R74" s="53">
        <f t="shared" ca="1" si="23"/>
        <v>31.935514369061952</v>
      </c>
      <c r="T74" s="53">
        <f t="shared" si="24"/>
        <v>31.258389806747438</v>
      </c>
      <c r="U74" s="53">
        <f t="shared" si="25"/>
        <v>32.977291679382326</v>
      </c>
      <c r="V74" s="53">
        <f t="shared" si="26"/>
        <v>27.254125213623048</v>
      </c>
      <c r="W74" s="53">
        <f t="shared" si="27"/>
        <v>26.378168678283693</v>
      </c>
      <c r="X74" s="53">
        <f t="shared" si="28"/>
        <v>37.728611087799074</v>
      </c>
    </row>
    <row r="75" spans="1:24" ht="18.75">
      <c r="A75" s="52">
        <v>69</v>
      </c>
      <c r="B75" s="53">
        <v>31.316586542129514</v>
      </c>
      <c r="C75" s="53">
        <v>32.686012554168698</v>
      </c>
      <c r="D75" s="53">
        <v>28.803090381622312</v>
      </c>
      <c r="E75" s="53">
        <v>27.368849086761472</v>
      </c>
      <c r="F75" s="53">
        <v>37.241420555114743</v>
      </c>
      <c r="H75" s="52">
        <v>69</v>
      </c>
      <c r="I75" s="53">
        <f t="shared" ca="1" si="19"/>
        <v>0.28143284005832303</v>
      </c>
      <c r="J75" s="53">
        <f t="shared" ca="1" si="19"/>
        <v>0.25082863562840996</v>
      </c>
      <c r="K75" s="53">
        <f t="shared" ca="1" si="19"/>
        <v>0.84188128117738703</v>
      </c>
      <c r="L75" s="53">
        <f t="shared" ca="1" si="19"/>
        <v>0.32053811833229018</v>
      </c>
      <c r="M75" s="53">
        <f t="shared" ca="1" si="19"/>
        <v>8.5197562056756881E-2</v>
      </c>
      <c r="N75" s="53">
        <f t="shared" ca="1" si="19"/>
        <v>0.54730238895402827</v>
      </c>
      <c r="O75" s="53">
        <f t="shared" ca="1" si="20"/>
        <v>2.3271808262071954</v>
      </c>
      <c r="P75" s="53">
        <f t="shared" ca="1" si="21"/>
        <v>-0.95151000060244473</v>
      </c>
      <c r="Q75" s="53">
        <f t="shared" ca="1" si="22"/>
        <v>-4.280481262478542</v>
      </c>
      <c r="R75" s="53">
        <f t="shared" ca="1" si="23"/>
        <v>31.659759368760724</v>
      </c>
      <c r="T75" s="53">
        <f t="shared" si="24"/>
        <v>31.316586542129514</v>
      </c>
      <c r="U75" s="53">
        <f t="shared" si="25"/>
        <v>32.686012554168698</v>
      </c>
      <c r="V75" s="53">
        <f t="shared" si="26"/>
        <v>28.803090381622312</v>
      </c>
      <c r="W75" s="53">
        <f t="shared" si="27"/>
        <v>27.368849086761472</v>
      </c>
      <c r="X75" s="53">
        <f t="shared" si="28"/>
        <v>37.241420555114743</v>
      </c>
    </row>
    <row r="76" spans="1:24" ht="18.75">
      <c r="A76" s="52">
        <v>70</v>
      </c>
      <c r="B76" s="53">
        <v>31.737838983535767</v>
      </c>
      <c r="C76" s="53">
        <v>33.016677379608154</v>
      </c>
      <c r="D76" s="53">
        <v>29.480690956115723</v>
      </c>
      <c r="E76" s="53">
        <v>26.715894222259521</v>
      </c>
      <c r="F76" s="53">
        <v>36.610594749450684</v>
      </c>
      <c r="H76" s="52">
        <v>70</v>
      </c>
      <c r="I76" s="53">
        <f t="shared" ca="1" si="19"/>
        <v>0.59944357346804211</v>
      </c>
      <c r="J76" s="53">
        <f t="shared" ca="1" si="19"/>
        <v>0.50859148392698028</v>
      </c>
      <c r="K76" s="53">
        <f t="shared" ca="1" si="19"/>
        <v>0.89104091293955179</v>
      </c>
      <c r="L76" s="53">
        <f t="shared" ca="1" si="19"/>
        <v>0.9013109713166334</v>
      </c>
      <c r="M76" s="53">
        <f t="shared" ca="1" si="19"/>
        <v>0.57603410642522102</v>
      </c>
      <c r="N76" s="53">
        <f t="shared" ca="1" si="19"/>
        <v>2.5361130710173541E-2</v>
      </c>
      <c r="O76" s="53">
        <f t="shared" ca="1" si="20"/>
        <v>3.5017821787866024</v>
      </c>
      <c r="P76" s="53">
        <f t="shared" ca="1" si="21"/>
        <v>0.70962716259713421</v>
      </c>
      <c r="Q76" s="53">
        <f t="shared" ca="1" si="22"/>
        <v>-3.5708540998814078</v>
      </c>
      <c r="R76" s="53">
        <f t="shared" ca="1" si="23"/>
        <v>32.214572950059299</v>
      </c>
      <c r="T76" s="53">
        <f t="shared" si="24"/>
        <v>31.737838983535767</v>
      </c>
      <c r="U76" s="53">
        <f t="shared" si="25"/>
        <v>33.016677379608154</v>
      </c>
      <c r="V76" s="53">
        <f t="shared" si="26"/>
        <v>29.480690956115723</v>
      </c>
      <c r="W76" s="53">
        <f t="shared" si="27"/>
        <v>26.715894222259521</v>
      </c>
      <c r="X76" s="53">
        <f t="shared" si="28"/>
        <v>36.610594749450684</v>
      </c>
    </row>
    <row r="77" spans="1:24" ht="18.75">
      <c r="A77" s="52">
        <v>71</v>
      </c>
      <c r="B77" s="53">
        <v>31.435362768173221</v>
      </c>
      <c r="C77" s="53">
        <v>32.077608299255374</v>
      </c>
      <c r="D77" s="53">
        <v>29.147445392608645</v>
      </c>
      <c r="E77" s="53">
        <v>26.691574287414554</v>
      </c>
      <c r="F77" s="53">
        <v>36.873983097076419</v>
      </c>
      <c r="H77" s="52">
        <v>71</v>
      </c>
      <c r="I77" s="53">
        <f t="shared" ref="I77:N86" ca="1" si="29">RAND()</f>
        <v>0.29778343861704393</v>
      </c>
      <c r="J77" s="53">
        <f t="shared" ca="1" si="29"/>
        <v>0.11103907496664611</v>
      </c>
      <c r="K77" s="53">
        <f t="shared" ca="1" si="29"/>
        <v>0.8507058365558211</v>
      </c>
      <c r="L77" s="53">
        <f t="shared" ca="1" si="29"/>
        <v>0.74018392408824329</v>
      </c>
      <c r="M77" s="53">
        <f t="shared" ca="1" si="29"/>
        <v>0.69366744009941605</v>
      </c>
      <c r="N77" s="53">
        <f t="shared" ca="1" si="29"/>
        <v>0.12505262950041285</v>
      </c>
      <c r="O77" s="53">
        <f t="shared" ca="1" si="20"/>
        <v>2.8184323438275833</v>
      </c>
      <c r="P77" s="53">
        <f t="shared" ca="1" si="21"/>
        <v>-0.25677544184732665</v>
      </c>
      <c r="Q77" s="53">
        <f t="shared" ca="1" si="22"/>
        <v>-3.8276295417287343</v>
      </c>
      <c r="R77" s="53">
        <f t="shared" ca="1" si="23"/>
        <v>32.286185229135633</v>
      </c>
      <c r="T77" s="53">
        <f t="shared" si="24"/>
        <v>31.435362768173221</v>
      </c>
      <c r="U77" s="53">
        <f t="shared" si="25"/>
        <v>32.077608299255374</v>
      </c>
      <c r="V77" s="53">
        <f t="shared" si="26"/>
        <v>29.147445392608645</v>
      </c>
      <c r="W77" s="53">
        <f t="shared" si="27"/>
        <v>26.691574287414554</v>
      </c>
      <c r="X77" s="53">
        <f t="shared" si="28"/>
        <v>36.873983097076419</v>
      </c>
    </row>
    <row r="78" spans="1:24" ht="18.75">
      <c r="A78" s="52">
        <v>72</v>
      </c>
      <c r="B78" s="53">
        <v>31.474404478073119</v>
      </c>
      <c r="C78" s="53">
        <v>33.267174386978148</v>
      </c>
      <c r="D78" s="53">
        <v>29.07562437057495</v>
      </c>
      <c r="E78" s="53">
        <v>26.554777526855467</v>
      </c>
      <c r="F78" s="53">
        <v>37.064048671722411</v>
      </c>
      <c r="H78" s="52">
        <v>72</v>
      </c>
      <c r="I78" s="53">
        <f t="shared" ca="1" si="29"/>
        <v>0.87996304573871864</v>
      </c>
      <c r="J78" s="53">
        <f t="shared" ca="1" si="29"/>
        <v>0.75179465426843706</v>
      </c>
      <c r="K78" s="53">
        <f t="shared" ca="1" si="29"/>
        <v>0.65928797582634679</v>
      </c>
      <c r="L78" s="53">
        <f t="shared" ca="1" si="29"/>
        <v>0.67446205195726194</v>
      </c>
      <c r="M78" s="53">
        <f t="shared" ca="1" si="29"/>
        <v>0.27767732308937587</v>
      </c>
      <c r="N78" s="53">
        <f t="shared" ca="1" si="29"/>
        <v>0.67079509485608058</v>
      </c>
      <c r="O78" s="53">
        <f t="shared" ca="1" si="20"/>
        <v>3.9139801457362209</v>
      </c>
      <c r="P78" s="53">
        <f t="shared" ca="1" si="21"/>
        <v>1.2925631178399015</v>
      </c>
      <c r="Q78" s="53">
        <f t="shared" ca="1" si="22"/>
        <v>-2.535066423888833</v>
      </c>
      <c r="R78" s="53">
        <f t="shared" ca="1" si="23"/>
        <v>33.132466788055581</v>
      </c>
      <c r="T78" s="53">
        <f t="shared" si="24"/>
        <v>31.474404478073119</v>
      </c>
      <c r="U78" s="53">
        <f t="shared" si="25"/>
        <v>33.267174386978148</v>
      </c>
      <c r="V78" s="53">
        <f t="shared" si="26"/>
        <v>29.07562437057495</v>
      </c>
      <c r="W78" s="53">
        <f t="shared" si="27"/>
        <v>26.554777526855467</v>
      </c>
      <c r="X78" s="53">
        <f t="shared" si="28"/>
        <v>37.064048671722411</v>
      </c>
    </row>
    <row r="79" spans="1:24" ht="18.75">
      <c r="A79" s="52">
        <v>73</v>
      </c>
      <c r="B79" s="53">
        <v>31.656927919387819</v>
      </c>
      <c r="C79" s="53">
        <v>34.01620707511902</v>
      </c>
      <c r="D79" s="53">
        <v>28.992957687377931</v>
      </c>
      <c r="E79" s="53">
        <v>27.148246860504152</v>
      </c>
      <c r="F79" s="53">
        <v>37.382749176025392</v>
      </c>
      <c r="H79" s="52">
        <v>73</v>
      </c>
      <c r="I79" s="53">
        <f t="shared" ca="1" si="29"/>
        <v>0.77462555300329594</v>
      </c>
      <c r="J79" s="53">
        <f t="shared" ca="1" si="29"/>
        <v>0.96340988800973215</v>
      </c>
      <c r="K79" s="53">
        <f t="shared" ca="1" si="29"/>
        <v>0.65602682884919017</v>
      </c>
      <c r="L79" s="53">
        <f t="shared" ca="1" si="29"/>
        <v>0.336352527666681</v>
      </c>
      <c r="M79" s="53">
        <f t="shared" ca="1" si="29"/>
        <v>0.77773797175673942</v>
      </c>
      <c r="N79" s="53">
        <f t="shared" ca="1" si="29"/>
        <v>0.75224785413261674</v>
      </c>
      <c r="O79" s="53">
        <f t="shared" ca="1" si="20"/>
        <v>4.2604006234182554</v>
      </c>
      <c r="P79" s="53">
        <f t="shared" ca="1" si="21"/>
        <v>1.7824756556616008</v>
      </c>
      <c r="Q79" s="53">
        <f t="shared" ca="1" si="22"/>
        <v>-0.75259076822723214</v>
      </c>
      <c r="R79" s="53">
        <f t="shared" ca="1" si="23"/>
        <v>34.223704615886383</v>
      </c>
      <c r="T79" s="53">
        <f t="shared" si="24"/>
        <v>31.656927919387819</v>
      </c>
      <c r="U79" s="53">
        <f t="shared" si="25"/>
        <v>34.01620707511902</v>
      </c>
      <c r="V79" s="53">
        <f t="shared" si="26"/>
        <v>28.992957687377931</v>
      </c>
      <c r="W79" s="53">
        <f t="shared" si="27"/>
        <v>27.148246860504152</v>
      </c>
      <c r="X79" s="53">
        <f t="shared" si="28"/>
        <v>37.382749176025392</v>
      </c>
    </row>
    <row r="80" spans="1:24" ht="18.75">
      <c r="A80" s="52">
        <v>74</v>
      </c>
      <c r="B80" s="53">
        <v>31.7269745349884</v>
      </c>
      <c r="C80" s="53">
        <v>34.893874692916867</v>
      </c>
      <c r="D80" s="53">
        <v>28.773346710205075</v>
      </c>
      <c r="E80" s="53">
        <v>27.730871009826657</v>
      </c>
      <c r="F80" s="53">
        <v>38.823393630981442</v>
      </c>
      <c r="H80" s="52">
        <v>74</v>
      </c>
      <c r="I80" s="53">
        <f t="shared" ca="1" si="29"/>
        <v>0.27237408721077228</v>
      </c>
      <c r="J80" s="53">
        <f t="shared" ca="1" si="29"/>
        <v>0.55455166377646337</v>
      </c>
      <c r="K80" s="53">
        <f t="shared" ca="1" si="29"/>
        <v>0.75966564054227259</v>
      </c>
      <c r="L80" s="53">
        <f t="shared" ca="1" si="29"/>
        <v>0.66390429942142415</v>
      </c>
      <c r="M80" s="53">
        <f t="shared" ca="1" si="29"/>
        <v>0.79772755766012127</v>
      </c>
      <c r="N80" s="53">
        <f t="shared" ca="1" si="29"/>
        <v>0.24013979340150993</v>
      </c>
      <c r="O80" s="53">
        <f t="shared" ca="1" si="20"/>
        <v>3.2883630420125636</v>
      </c>
      <c r="P80" s="53">
        <f t="shared" ca="1" si="21"/>
        <v>0.40780692490132997</v>
      </c>
      <c r="Q80" s="53">
        <f t="shared" ca="1" si="22"/>
        <v>-0.34478384332590217</v>
      </c>
      <c r="R80" s="53">
        <f t="shared" ca="1" si="23"/>
        <v>34.627608078337047</v>
      </c>
      <c r="T80" s="53">
        <f t="shared" si="24"/>
        <v>31.7269745349884</v>
      </c>
      <c r="U80" s="53">
        <f t="shared" si="25"/>
        <v>34.893874692916867</v>
      </c>
      <c r="V80" s="53">
        <f t="shared" si="26"/>
        <v>28.773346710205075</v>
      </c>
      <c r="W80" s="53">
        <f t="shared" si="27"/>
        <v>27.730871009826657</v>
      </c>
      <c r="X80" s="53">
        <f t="shared" si="28"/>
        <v>38.823393630981442</v>
      </c>
    </row>
    <row r="81" spans="1:24" ht="18.75">
      <c r="A81" s="52">
        <v>75</v>
      </c>
      <c r="B81" s="53">
        <v>32.425656080245972</v>
      </c>
      <c r="C81" s="53">
        <v>34.893486261367798</v>
      </c>
      <c r="D81" s="53">
        <v>28.675679683685303</v>
      </c>
      <c r="E81" s="53">
        <v>28.176550388336182</v>
      </c>
      <c r="F81" s="53">
        <v>39.494304180145264</v>
      </c>
      <c r="H81" s="52">
        <v>75</v>
      </c>
      <c r="I81" s="53">
        <f t="shared" ca="1" si="29"/>
        <v>0.98519458318358843</v>
      </c>
      <c r="J81" s="53">
        <f t="shared" ca="1" si="29"/>
        <v>0.58689771940755586</v>
      </c>
      <c r="K81" s="53">
        <f t="shared" ca="1" si="29"/>
        <v>0.65987295097193233</v>
      </c>
      <c r="L81" s="53">
        <f t="shared" ca="1" si="29"/>
        <v>0.31729054561291559</v>
      </c>
      <c r="M81" s="53">
        <f t="shared" ca="1" si="29"/>
        <v>0.83608994257945302</v>
      </c>
      <c r="N81" s="53">
        <f t="shared" ca="1" si="29"/>
        <v>0.9501800926048265</v>
      </c>
      <c r="O81" s="53">
        <f t="shared" ca="1" si="20"/>
        <v>4.3355258343602721</v>
      </c>
      <c r="P81" s="53">
        <f t="shared" ca="1" si="21"/>
        <v>1.8887187478519403</v>
      </c>
      <c r="Q81" s="53">
        <f t="shared" ca="1" si="22"/>
        <v>1.5439349045260382</v>
      </c>
      <c r="R81" s="53">
        <f t="shared" ca="1" si="23"/>
        <v>35.77196745226302</v>
      </c>
      <c r="T81" s="53">
        <f t="shared" si="24"/>
        <v>32.425656080245972</v>
      </c>
      <c r="U81" s="53">
        <f t="shared" si="25"/>
        <v>34.893486261367798</v>
      </c>
      <c r="V81" s="53">
        <f t="shared" si="26"/>
        <v>28.675679683685303</v>
      </c>
      <c r="W81" s="53">
        <f t="shared" si="27"/>
        <v>28.176550388336182</v>
      </c>
      <c r="X81" s="53">
        <f t="shared" si="28"/>
        <v>39.494304180145264</v>
      </c>
    </row>
    <row r="82" spans="1:24" ht="18.75">
      <c r="A82" s="52">
        <v>76</v>
      </c>
      <c r="B82" s="53">
        <v>31.941388082504275</v>
      </c>
      <c r="C82" s="53">
        <v>34.521732759475711</v>
      </c>
      <c r="D82" s="53">
        <v>29.073858451843265</v>
      </c>
      <c r="E82" s="53">
        <v>28.376963806152347</v>
      </c>
      <c r="F82" s="53">
        <v>39.793850135803225</v>
      </c>
      <c r="H82" s="52">
        <v>76</v>
      </c>
      <c r="I82" s="53">
        <f t="shared" ca="1" si="29"/>
        <v>5.3400172308014859E-2</v>
      </c>
      <c r="J82" s="53">
        <f t="shared" ca="1" si="29"/>
        <v>0.95852718772173429</v>
      </c>
      <c r="K82" s="53">
        <f t="shared" ca="1" si="29"/>
        <v>0.48646185393076458</v>
      </c>
      <c r="L82" s="53">
        <f t="shared" ca="1" si="29"/>
        <v>0.11770551140536512</v>
      </c>
      <c r="M82" s="53">
        <f t="shared" ca="1" si="29"/>
        <v>0.13422564358861622</v>
      </c>
      <c r="N82" s="53">
        <f t="shared" ca="1" si="29"/>
        <v>0.68398666248290496</v>
      </c>
      <c r="O82" s="53">
        <f t="shared" ca="1" si="20"/>
        <v>2.4343070314373998</v>
      </c>
      <c r="P82" s="53">
        <f t="shared" ca="1" si="21"/>
        <v>-0.80001066828032608</v>
      </c>
      <c r="Q82" s="53">
        <f t="shared" ca="1" si="22"/>
        <v>0.74392423624571213</v>
      </c>
      <c r="R82" s="53">
        <f t="shared" ca="1" si="23"/>
        <v>35.571962118122862</v>
      </c>
      <c r="T82" s="53">
        <f t="shared" si="24"/>
        <v>31.941388082504275</v>
      </c>
      <c r="U82" s="53">
        <f t="shared" si="25"/>
        <v>34.521732759475711</v>
      </c>
      <c r="V82" s="53">
        <f t="shared" si="26"/>
        <v>29.073858451843265</v>
      </c>
      <c r="W82" s="53">
        <f t="shared" si="27"/>
        <v>28.376963806152347</v>
      </c>
      <c r="X82" s="53">
        <f t="shared" si="28"/>
        <v>39.793850135803225</v>
      </c>
    </row>
    <row r="83" spans="1:24" ht="18.75">
      <c r="A83" s="52">
        <v>77</v>
      </c>
      <c r="B83" s="53">
        <v>32.008751535415648</v>
      </c>
      <c r="C83" s="53">
        <v>33.873554372787474</v>
      </c>
      <c r="D83" s="53">
        <v>29.726770305633544</v>
      </c>
      <c r="E83" s="53">
        <v>27.870119953155516</v>
      </c>
      <c r="F83" s="53">
        <v>39.582549953460692</v>
      </c>
      <c r="H83" s="52">
        <v>77</v>
      </c>
      <c r="I83" s="53">
        <f t="shared" ca="1" si="29"/>
        <v>0.16449384953518109</v>
      </c>
      <c r="J83" s="53">
        <f t="shared" ca="1" si="29"/>
        <v>0.30034164042392608</v>
      </c>
      <c r="K83" s="53">
        <f t="shared" ca="1" si="29"/>
        <v>0.97562589379805131</v>
      </c>
      <c r="L83" s="53">
        <f t="shared" ca="1" si="29"/>
        <v>0.11559584268197476</v>
      </c>
      <c r="M83" s="53">
        <f t="shared" ca="1" si="29"/>
        <v>0.76449797050441681</v>
      </c>
      <c r="N83" s="53">
        <f t="shared" ca="1" si="29"/>
        <v>0.83550774317014764</v>
      </c>
      <c r="O83" s="53">
        <f t="shared" ca="1" si="20"/>
        <v>3.1560629401136975</v>
      </c>
      <c r="P83" s="53">
        <f t="shared" ca="1" si="21"/>
        <v>0.2207063264926111</v>
      </c>
      <c r="Q83" s="53">
        <f t="shared" ca="1" si="22"/>
        <v>0.96463056273832326</v>
      </c>
      <c r="R83" s="53">
        <f t="shared" ca="1" si="23"/>
        <v>35.882315281369159</v>
      </c>
      <c r="T83" s="53">
        <f t="shared" si="24"/>
        <v>32.008751535415648</v>
      </c>
      <c r="U83" s="53">
        <f t="shared" si="25"/>
        <v>33.873554372787474</v>
      </c>
      <c r="V83" s="53">
        <f t="shared" si="26"/>
        <v>29.726770305633544</v>
      </c>
      <c r="W83" s="53">
        <f t="shared" si="27"/>
        <v>27.870119953155516</v>
      </c>
      <c r="X83" s="53">
        <f t="shared" si="28"/>
        <v>39.582549953460692</v>
      </c>
    </row>
    <row r="84" spans="1:24" ht="18.75">
      <c r="A84" s="52">
        <v>78</v>
      </c>
      <c r="B84" s="53">
        <v>32.571960544586183</v>
      </c>
      <c r="C84" s="53">
        <v>33.854010915756227</v>
      </c>
      <c r="D84" s="53">
        <v>29.609948253631593</v>
      </c>
      <c r="E84" s="53">
        <v>28.219641304016115</v>
      </c>
      <c r="F84" s="53">
        <v>40.132674789428712</v>
      </c>
      <c r="H84" s="52">
        <v>78</v>
      </c>
      <c r="I84" s="53">
        <f t="shared" ca="1" si="29"/>
        <v>0.80378218099099907</v>
      </c>
      <c r="J84" s="53">
        <f t="shared" ca="1" si="29"/>
        <v>0.98026647708579273</v>
      </c>
      <c r="K84" s="53">
        <f t="shared" ca="1" si="29"/>
        <v>0.66251932610248399</v>
      </c>
      <c r="L84" s="53">
        <f t="shared" ca="1" si="29"/>
        <v>0.58087370645988745</v>
      </c>
      <c r="M84" s="53">
        <f t="shared" ca="1" si="29"/>
        <v>0.34766584714479887</v>
      </c>
      <c r="N84" s="53">
        <f t="shared" ca="1" si="29"/>
        <v>0.56808354203215305</v>
      </c>
      <c r="O84" s="53">
        <f t="shared" ca="1" si="20"/>
        <v>3.9431910798161152</v>
      </c>
      <c r="P84" s="53">
        <f t="shared" ca="1" si="21"/>
        <v>1.3338736169852743</v>
      </c>
      <c r="Q84" s="53">
        <f t="shared" ca="1" si="22"/>
        <v>2.2985041797235977</v>
      </c>
      <c r="R84" s="53">
        <f t="shared" ca="1" si="23"/>
        <v>36.749252089861798</v>
      </c>
      <c r="T84" s="53">
        <f t="shared" si="24"/>
        <v>32.571960544586183</v>
      </c>
      <c r="U84" s="53">
        <f t="shared" si="25"/>
        <v>33.854010915756227</v>
      </c>
      <c r="V84" s="53">
        <f t="shared" si="26"/>
        <v>29.609948253631593</v>
      </c>
      <c r="W84" s="53">
        <f t="shared" si="27"/>
        <v>28.219641304016115</v>
      </c>
      <c r="X84" s="53">
        <f t="shared" si="28"/>
        <v>40.132674789428712</v>
      </c>
    </row>
    <row r="85" spans="1:24" ht="18.75">
      <c r="A85" s="52">
        <v>79</v>
      </c>
      <c r="B85" s="53">
        <v>32.991534042358396</v>
      </c>
      <c r="C85" s="53">
        <v>34.323621797561643</v>
      </c>
      <c r="D85" s="53">
        <v>29.747859764099118</v>
      </c>
      <c r="E85" s="53">
        <v>28.463376331329343</v>
      </c>
      <c r="F85" s="53">
        <v>40.671953487396237</v>
      </c>
      <c r="H85" s="52">
        <v>79</v>
      </c>
      <c r="I85" s="53">
        <f t="shared" ca="1" si="29"/>
        <v>0.95914984502333711</v>
      </c>
      <c r="J85" s="53">
        <f t="shared" ca="1" si="29"/>
        <v>4.8584744431821036E-3</v>
      </c>
      <c r="K85" s="53">
        <f t="shared" ca="1" si="29"/>
        <v>0.80025365664418446</v>
      </c>
      <c r="L85" s="53">
        <f t="shared" ca="1" si="29"/>
        <v>2.2143570029955484E-3</v>
      </c>
      <c r="M85" s="53">
        <f t="shared" ca="1" si="29"/>
        <v>0.21754099679069139</v>
      </c>
      <c r="N85" s="53">
        <f t="shared" ca="1" si="29"/>
        <v>0.94266041919184662</v>
      </c>
      <c r="O85" s="53">
        <f t="shared" ca="1" si="20"/>
        <v>2.9266777490962372</v>
      </c>
      <c r="P85" s="53">
        <f t="shared" ca="1" si="21"/>
        <v>-0.10369332165182422</v>
      </c>
      <c r="Q85" s="53">
        <f t="shared" ca="1" si="22"/>
        <v>2.1948108580717736</v>
      </c>
      <c r="R85" s="53">
        <f t="shared" ca="1" si="23"/>
        <v>36.897405429035885</v>
      </c>
      <c r="T85" s="53">
        <f t="shared" si="24"/>
        <v>32.991534042358396</v>
      </c>
      <c r="U85" s="53">
        <f t="shared" si="25"/>
        <v>34.323621797561643</v>
      </c>
      <c r="V85" s="53">
        <f t="shared" si="26"/>
        <v>29.747859764099118</v>
      </c>
      <c r="W85" s="53">
        <f t="shared" si="27"/>
        <v>28.463376331329343</v>
      </c>
      <c r="X85" s="53">
        <f t="shared" si="28"/>
        <v>40.671953487396237</v>
      </c>
    </row>
    <row r="86" spans="1:24" ht="18.75">
      <c r="A86" s="52">
        <v>80</v>
      </c>
      <c r="B86" s="53">
        <v>33.039742469787598</v>
      </c>
      <c r="C86" s="53">
        <v>34.054657220840454</v>
      </c>
      <c r="D86" s="53">
        <v>30.147195816040039</v>
      </c>
      <c r="E86" s="53">
        <v>28.9373779296875</v>
      </c>
      <c r="F86" s="53">
        <v>41.574288368225098</v>
      </c>
      <c r="H86" s="52">
        <v>80</v>
      </c>
      <c r="I86" s="53">
        <f t="shared" ca="1" si="29"/>
        <v>0.76435394661780376</v>
      </c>
      <c r="J86" s="53">
        <f t="shared" ca="1" si="29"/>
        <v>0.85131414242906622</v>
      </c>
      <c r="K86" s="53">
        <f t="shared" ca="1" si="29"/>
        <v>0.72604489430794716</v>
      </c>
      <c r="L86" s="53">
        <f t="shared" ca="1" si="29"/>
        <v>0.83227729785932958</v>
      </c>
      <c r="M86" s="53">
        <f t="shared" ca="1" si="29"/>
        <v>0.13212688201193146</v>
      </c>
      <c r="N86" s="53">
        <f t="shared" ca="1" si="29"/>
        <v>0.52233009165719757</v>
      </c>
      <c r="O86" s="53">
        <f t="shared" ca="1" si="20"/>
        <v>3.828447254883276</v>
      </c>
      <c r="P86" s="53">
        <f t="shared" ca="1" si="21"/>
        <v>1.171601343566689</v>
      </c>
      <c r="Q86" s="53">
        <f t="shared" ca="1" si="22"/>
        <v>3.3664122016384628</v>
      </c>
      <c r="R86" s="53">
        <f t="shared" ca="1" si="23"/>
        <v>37.683206100819234</v>
      </c>
      <c r="T86" s="53">
        <f t="shared" si="24"/>
        <v>33.039742469787598</v>
      </c>
      <c r="U86" s="53">
        <f t="shared" si="25"/>
        <v>34.054657220840454</v>
      </c>
      <c r="V86" s="53">
        <f t="shared" si="26"/>
        <v>30.147195816040039</v>
      </c>
      <c r="W86" s="53">
        <f t="shared" si="27"/>
        <v>28.9373779296875</v>
      </c>
      <c r="X86" s="53">
        <f t="shared" si="28"/>
        <v>41.574288368225098</v>
      </c>
    </row>
    <row r="87" spans="1:24" ht="18.75">
      <c r="A87" s="52">
        <v>81</v>
      </c>
      <c r="B87" s="53">
        <v>33.231432628631595</v>
      </c>
      <c r="C87" s="53">
        <v>34.774846982955935</v>
      </c>
      <c r="D87" s="53">
        <v>30.973209095001224</v>
      </c>
      <c r="E87" s="53">
        <v>29.166112613677981</v>
      </c>
      <c r="F87" s="53">
        <v>41.598566722869876</v>
      </c>
      <c r="H87" s="52">
        <v>81</v>
      </c>
      <c r="I87" s="53">
        <f t="shared" ref="I87:N96" ca="1" si="30">RAND()</f>
        <v>0.14191693460161248</v>
      </c>
      <c r="J87" s="53">
        <f t="shared" ca="1" si="30"/>
        <v>0.80914570535229391</v>
      </c>
      <c r="K87" s="53">
        <f t="shared" ca="1" si="30"/>
        <v>9.7002090062782154E-2</v>
      </c>
      <c r="L87" s="53">
        <f t="shared" ca="1" si="30"/>
        <v>0.50002566302096607</v>
      </c>
      <c r="M87" s="53">
        <f t="shared" ca="1" si="30"/>
        <v>0.68315454666322961</v>
      </c>
      <c r="N87" s="53">
        <f t="shared" ca="1" si="30"/>
        <v>0.97804141115771936</v>
      </c>
      <c r="O87" s="53">
        <f t="shared" ca="1" si="20"/>
        <v>3.209286350858604</v>
      </c>
      <c r="P87" s="53">
        <f t="shared" ca="1" si="21"/>
        <v>0.29597559580381183</v>
      </c>
      <c r="Q87" s="53">
        <f t="shared" ca="1" si="22"/>
        <v>3.6623877974422747</v>
      </c>
      <c r="R87" s="53">
        <f t="shared" ca="1" si="23"/>
        <v>38.031193898721142</v>
      </c>
      <c r="T87" s="53">
        <f t="shared" si="24"/>
        <v>33.231432628631595</v>
      </c>
      <c r="U87" s="53">
        <f t="shared" si="25"/>
        <v>34.774846982955935</v>
      </c>
      <c r="V87" s="53">
        <f t="shared" si="26"/>
        <v>30.973209095001224</v>
      </c>
      <c r="W87" s="53">
        <f t="shared" si="27"/>
        <v>29.166112613677981</v>
      </c>
      <c r="X87" s="53">
        <f t="shared" si="28"/>
        <v>41.598566722869876</v>
      </c>
    </row>
    <row r="88" spans="1:24" ht="18.75">
      <c r="A88" s="52">
        <v>82</v>
      </c>
      <c r="B88" s="53">
        <v>33.397430562973028</v>
      </c>
      <c r="C88" s="53">
        <v>34.858092451095587</v>
      </c>
      <c r="D88" s="53">
        <v>31.662278556823736</v>
      </c>
      <c r="E88" s="53">
        <v>29.390692615509039</v>
      </c>
      <c r="F88" s="53">
        <v>41.61869039535523</v>
      </c>
      <c r="H88" s="52">
        <v>82</v>
      </c>
      <c r="I88" s="53">
        <f t="shared" ca="1" si="30"/>
        <v>0.59224653785708448</v>
      </c>
      <c r="J88" s="53">
        <f t="shared" ca="1" si="30"/>
        <v>6.8499834674679017E-2</v>
      </c>
      <c r="K88" s="53">
        <f t="shared" ca="1" si="30"/>
        <v>0.84557682212237339</v>
      </c>
      <c r="L88" s="53">
        <f t="shared" ca="1" si="30"/>
        <v>0.67533506358828088</v>
      </c>
      <c r="M88" s="53">
        <f t="shared" ca="1" si="30"/>
        <v>0.39379370815525849</v>
      </c>
      <c r="N88" s="53">
        <f t="shared" ca="1" si="30"/>
        <v>0.60322683233188013</v>
      </c>
      <c r="O88" s="53">
        <f t="shared" ca="1" si="20"/>
        <v>3.1786787987295564</v>
      </c>
      <c r="P88" s="53">
        <f t="shared" ca="1" si="21"/>
        <v>0.25268998047187119</v>
      </c>
      <c r="Q88" s="53">
        <f t="shared" ca="1" si="22"/>
        <v>3.9150777779141457</v>
      </c>
      <c r="R88" s="53">
        <f t="shared" ca="1" si="23"/>
        <v>38.35753888895708</v>
      </c>
      <c r="T88" s="53">
        <f t="shared" si="24"/>
        <v>33.397430562973028</v>
      </c>
      <c r="U88" s="53">
        <f t="shared" si="25"/>
        <v>34.858092451095587</v>
      </c>
      <c r="V88" s="53">
        <f t="shared" si="26"/>
        <v>31.662278556823736</v>
      </c>
      <c r="W88" s="53">
        <f t="shared" si="27"/>
        <v>29.390692615509039</v>
      </c>
      <c r="X88" s="53">
        <f t="shared" si="28"/>
        <v>41.61869039535523</v>
      </c>
    </row>
    <row r="89" spans="1:24" ht="18.75">
      <c r="A89" s="52">
        <v>83</v>
      </c>
      <c r="B89" s="53">
        <v>33.339699602127077</v>
      </c>
      <c r="C89" s="53">
        <v>35.063281869888307</v>
      </c>
      <c r="D89" s="53">
        <v>32.340501880645753</v>
      </c>
      <c r="E89" s="53">
        <v>29.471637344360353</v>
      </c>
      <c r="F89" s="53">
        <v>41.260758018493654</v>
      </c>
      <c r="H89" s="52">
        <v>83</v>
      </c>
      <c r="I89" s="53">
        <f t="shared" ca="1" si="30"/>
        <v>0.46704130919253384</v>
      </c>
      <c r="J89" s="53">
        <f t="shared" ca="1" si="30"/>
        <v>0.34996865985498538</v>
      </c>
      <c r="K89" s="53">
        <f t="shared" ca="1" si="30"/>
        <v>0.27875442510097259</v>
      </c>
      <c r="L89" s="53">
        <f t="shared" ca="1" si="30"/>
        <v>0.93086211285953802</v>
      </c>
      <c r="M89" s="53">
        <f t="shared" ca="1" si="30"/>
        <v>0.2032175310244515</v>
      </c>
      <c r="N89" s="53">
        <f t="shared" ca="1" si="30"/>
        <v>0.6980488064950765</v>
      </c>
      <c r="O89" s="53">
        <f t="shared" ca="1" si="20"/>
        <v>2.9278928445275576</v>
      </c>
      <c r="P89" s="53">
        <f t="shared" ca="1" si="21"/>
        <v>-0.10197491721327337</v>
      </c>
      <c r="Q89" s="53">
        <f t="shared" ca="1" si="22"/>
        <v>3.8131028607008721</v>
      </c>
      <c r="R89" s="53">
        <f t="shared" ca="1" si="23"/>
        <v>38.506551430350434</v>
      </c>
      <c r="T89" s="53">
        <f t="shared" si="24"/>
        <v>33.339699602127077</v>
      </c>
      <c r="U89" s="53">
        <f t="shared" si="25"/>
        <v>35.063281869888307</v>
      </c>
      <c r="V89" s="53">
        <f t="shared" si="26"/>
        <v>32.340501880645753</v>
      </c>
      <c r="W89" s="53">
        <f t="shared" si="27"/>
        <v>29.471637344360353</v>
      </c>
      <c r="X89" s="53">
        <f t="shared" si="28"/>
        <v>41.260758018493654</v>
      </c>
    </row>
    <row r="90" spans="1:24" ht="18.75">
      <c r="A90" s="52">
        <v>84</v>
      </c>
      <c r="B90" s="53">
        <v>34.036702203750608</v>
      </c>
      <c r="C90" s="53">
        <v>35.264316606521604</v>
      </c>
      <c r="D90" s="53">
        <v>32.647360134124753</v>
      </c>
      <c r="E90" s="53">
        <v>29.18121700286865</v>
      </c>
      <c r="F90" s="53">
        <v>40.765881347656247</v>
      </c>
      <c r="H90" s="52">
        <v>84</v>
      </c>
      <c r="I90" s="53">
        <f t="shared" ca="1" si="30"/>
        <v>0.89966691227557671</v>
      </c>
      <c r="J90" s="53">
        <f t="shared" ca="1" si="30"/>
        <v>2.6580470439268034E-2</v>
      </c>
      <c r="K90" s="53">
        <f t="shared" ca="1" si="30"/>
        <v>0.74637623145697463</v>
      </c>
      <c r="L90" s="53">
        <f t="shared" ca="1" si="30"/>
        <v>0.62571763415446657</v>
      </c>
      <c r="M90" s="53">
        <f t="shared" ca="1" si="30"/>
        <v>0.35862386209281572</v>
      </c>
      <c r="N90" s="53">
        <f t="shared" ca="1" si="30"/>
        <v>0.77723502014824186</v>
      </c>
      <c r="O90" s="53">
        <f t="shared" ca="1" si="20"/>
        <v>3.4342001305673437</v>
      </c>
      <c r="P90" s="53">
        <f t="shared" ca="1" si="21"/>
        <v>0.6140517134325062</v>
      </c>
      <c r="Q90" s="53">
        <f t="shared" ca="1" si="22"/>
        <v>4.427154574133378</v>
      </c>
      <c r="R90" s="53">
        <f t="shared" ca="1" si="23"/>
        <v>39.013577287066688</v>
      </c>
      <c r="T90" s="53">
        <f t="shared" si="24"/>
        <v>34.036702203750608</v>
      </c>
      <c r="U90" s="53">
        <f t="shared" si="25"/>
        <v>35.264316606521604</v>
      </c>
      <c r="V90" s="53">
        <f t="shared" si="26"/>
        <v>32.647360134124753</v>
      </c>
      <c r="W90" s="53">
        <f t="shared" si="27"/>
        <v>29.18121700286865</v>
      </c>
      <c r="X90" s="53">
        <f t="shared" si="28"/>
        <v>40.765881347656247</v>
      </c>
    </row>
    <row r="91" spans="1:24" ht="18.75">
      <c r="A91" s="52">
        <v>85</v>
      </c>
      <c r="B91" s="53">
        <v>34.831181287765503</v>
      </c>
      <c r="C91" s="53">
        <v>35.22008490562439</v>
      </c>
      <c r="D91" s="53">
        <v>31.94337272644043</v>
      </c>
      <c r="E91" s="53">
        <v>28.879951477050781</v>
      </c>
      <c r="F91" s="53">
        <v>41.721004962921143</v>
      </c>
      <c r="H91" s="52">
        <v>85</v>
      </c>
      <c r="I91" s="53">
        <f t="shared" ca="1" si="30"/>
        <v>0.90469258496079163</v>
      </c>
      <c r="J91" s="53">
        <f t="shared" ca="1" si="30"/>
        <v>0.61605410129283111</v>
      </c>
      <c r="K91" s="53">
        <f t="shared" ca="1" si="30"/>
        <v>0.51259112003642715</v>
      </c>
      <c r="L91" s="53">
        <f t="shared" ca="1" si="30"/>
        <v>0.923197954733469</v>
      </c>
      <c r="M91" s="53">
        <f t="shared" ca="1" si="30"/>
        <v>0.70800994894772651</v>
      </c>
      <c r="N91" s="53">
        <f t="shared" ca="1" si="30"/>
        <v>0.85651386003474039</v>
      </c>
      <c r="O91" s="53">
        <f t="shared" ca="1" si="20"/>
        <v>4.5210595700059848</v>
      </c>
      <c r="P91" s="53">
        <f t="shared" ca="1" si="21"/>
        <v>2.1511030730798519</v>
      </c>
      <c r="Q91" s="53">
        <f t="shared" ca="1" si="22"/>
        <v>6.5782576472132295</v>
      </c>
      <c r="R91" s="53">
        <f t="shared" ca="1" si="23"/>
        <v>40.289128823606617</v>
      </c>
      <c r="T91" s="53">
        <f t="shared" si="24"/>
        <v>34.831181287765503</v>
      </c>
      <c r="U91" s="53">
        <f t="shared" si="25"/>
        <v>35.22008490562439</v>
      </c>
      <c r="V91" s="53">
        <f t="shared" si="26"/>
        <v>31.94337272644043</v>
      </c>
      <c r="W91" s="53">
        <f t="shared" si="27"/>
        <v>28.879951477050781</v>
      </c>
      <c r="X91" s="53">
        <f t="shared" si="28"/>
        <v>41.721004962921143</v>
      </c>
    </row>
    <row r="92" spans="1:24" ht="18.75">
      <c r="A92" s="52">
        <v>86</v>
      </c>
      <c r="B92" s="53">
        <v>34.973869514465335</v>
      </c>
      <c r="C92" s="53">
        <v>36.335807037353518</v>
      </c>
      <c r="D92" s="53">
        <v>31.96965141296387</v>
      </c>
      <c r="E92" s="53">
        <v>29.840110015869143</v>
      </c>
      <c r="F92" s="53">
        <v>42.039184284210208</v>
      </c>
      <c r="H92" s="52">
        <v>86</v>
      </c>
      <c r="I92" s="53">
        <f t="shared" ca="1" si="30"/>
        <v>0.4293304249453993</v>
      </c>
      <c r="J92" s="53">
        <f t="shared" ca="1" si="30"/>
        <v>0.15333061209017451</v>
      </c>
      <c r="K92" s="53">
        <f t="shared" ca="1" si="30"/>
        <v>0.98171433159016264</v>
      </c>
      <c r="L92" s="53">
        <f t="shared" ca="1" si="30"/>
        <v>0.15808165876444669</v>
      </c>
      <c r="M92" s="53">
        <f t="shared" ca="1" si="30"/>
        <v>0.76259256728221203</v>
      </c>
      <c r="N92" s="53">
        <f t="shared" ca="1" si="30"/>
        <v>0.43763933526026499</v>
      </c>
      <c r="O92" s="53">
        <f t="shared" ca="1" si="20"/>
        <v>2.9226889299326597</v>
      </c>
      <c r="P92" s="53">
        <f t="shared" ca="1" si="21"/>
        <v>-0.10933436381080924</v>
      </c>
      <c r="Q92" s="53">
        <f t="shared" ca="1" si="22"/>
        <v>6.46892328340242</v>
      </c>
      <c r="R92" s="53">
        <f t="shared" ca="1" si="23"/>
        <v>40.434461641701212</v>
      </c>
      <c r="T92" s="53">
        <f t="shared" si="24"/>
        <v>34.973869514465335</v>
      </c>
      <c r="U92" s="53">
        <f t="shared" si="25"/>
        <v>36.335807037353518</v>
      </c>
      <c r="V92" s="53">
        <f t="shared" si="26"/>
        <v>31.96965141296387</v>
      </c>
      <c r="W92" s="53">
        <f t="shared" si="27"/>
        <v>29.840110015869143</v>
      </c>
      <c r="X92" s="53">
        <f t="shared" si="28"/>
        <v>42.039184284210208</v>
      </c>
    </row>
    <row r="93" spans="1:24" ht="18.75">
      <c r="A93" s="52">
        <v>87</v>
      </c>
      <c r="B93" s="53">
        <v>35.105711841583258</v>
      </c>
      <c r="C93" s="53">
        <v>36.706262493133551</v>
      </c>
      <c r="D93" s="53">
        <v>32.390144252777105</v>
      </c>
      <c r="E93" s="53">
        <v>29.789422893524176</v>
      </c>
      <c r="F93" s="53">
        <v>41.954840087890631</v>
      </c>
      <c r="H93" s="52">
        <v>87</v>
      </c>
      <c r="I93" s="53">
        <f t="shared" ca="1" si="30"/>
        <v>0.41013139903069473</v>
      </c>
      <c r="J93" s="53">
        <f t="shared" ca="1" si="30"/>
        <v>0.85600004164089083</v>
      </c>
      <c r="K93" s="53">
        <f t="shared" ca="1" si="30"/>
        <v>0.36607009983705407</v>
      </c>
      <c r="L93" s="53">
        <f t="shared" ca="1" si="30"/>
        <v>0.50350229201806052</v>
      </c>
      <c r="M93" s="53">
        <f t="shared" ca="1" si="30"/>
        <v>0.34888461577285401</v>
      </c>
      <c r="N93" s="53">
        <f t="shared" ca="1" si="30"/>
        <v>0.64662204288372527</v>
      </c>
      <c r="O93" s="53">
        <f t="shared" ca="1" si="20"/>
        <v>3.1312104911832797</v>
      </c>
      <c r="P93" s="53">
        <f t="shared" ca="1" si="21"/>
        <v>0.18555965615702949</v>
      </c>
      <c r="Q93" s="53">
        <f t="shared" ca="1" si="22"/>
        <v>6.6544829395594496</v>
      </c>
      <c r="R93" s="53">
        <f t="shared" ca="1" si="23"/>
        <v>40.727241469779727</v>
      </c>
      <c r="T93" s="53">
        <f t="shared" si="24"/>
        <v>35.105711841583258</v>
      </c>
      <c r="U93" s="53">
        <f t="shared" si="25"/>
        <v>36.706262493133551</v>
      </c>
      <c r="V93" s="53">
        <f t="shared" si="26"/>
        <v>32.390144252777105</v>
      </c>
      <c r="W93" s="53">
        <f t="shared" si="27"/>
        <v>29.789422893524176</v>
      </c>
      <c r="X93" s="53">
        <f t="shared" si="28"/>
        <v>41.954840087890631</v>
      </c>
    </row>
    <row r="94" spans="1:24" ht="18.75">
      <c r="A94" s="52">
        <v>88</v>
      </c>
      <c r="B94" s="53">
        <v>34.998978948593141</v>
      </c>
      <c r="C94" s="53">
        <v>36.838142490386964</v>
      </c>
      <c r="D94" s="53">
        <v>33.167002296447755</v>
      </c>
      <c r="E94" s="53">
        <v>30.601791954040529</v>
      </c>
      <c r="F94" s="53">
        <v>42.625229454040529</v>
      </c>
      <c r="H94" s="52">
        <v>88</v>
      </c>
      <c r="I94" s="53">
        <f t="shared" ca="1" si="30"/>
        <v>0.87269657973042847</v>
      </c>
      <c r="J94" s="53">
        <f t="shared" ca="1" si="30"/>
        <v>0.46934248267185819</v>
      </c>
      <c r="K94" s="53">
        <f t="shared" ca="1" si="30"/>
        <v>0.53928764713944388</v>
      </c>
      <c r="L94" s="53">
        <f t="shared" ca="1" si="30"/>
        <v>3.7615267279586639E-2</v>
      </c>
      <c r="M94" s="53">
        <f t="shared" ca="1" si="30"/>
        <v>0.97571799756853839</v>
      </c>
      <c r="N94" s="53">
        <f t="shared" ca="1" si="30"/>
        <v>0.12088768961228258</v>
      </c>
      <c r="O94" s="53">
        <f t="shared" ca="1" si="20"/>
        <v>3.0155476640021384</v>
      </c>
      <c r="P94" s="53">
        <f t="shared" ca="1" si="21"/>
        <v>2.1987717295044024E-2</v>
      </c>
      <c r="Q94" s="53">
        <f t="shared" ca="1" si="22"/>
        <v>6.6764706568544936</v>
      </c>
      <c r="R94" s="53">
        <f t="shared" ca="1" si="23"/>
        <v>40.938235328427247</v>
      </c>
      <c r="T94" s="53">
        <f t="shared" si="24"/>
        <v>34.998978948593141</v>
      </c>
      <c r="U94" s="53">
        <f t="shared" si="25"/>
        <v>36.838142490386964</v>
      </c>
      <c r="V94" s="53">
        <f t="shared" si="26"/>
        <v>33.167002296447755</v>
      </c>
      <c r="W94" s="53">
        <f t="shared" si="27"/>
        <v>30.601791954040529</v>
      </c>
      <c r="X94" s="53">
        <f t="shared" si="28"/>
        <v>42.625229454040529</v>
      </c>
    </row>
    <row r="95" spans="1:24" ht="18.75">
      <c r="A95" s="52">
        <v>89</v>
      </c>
      <c r="B95" s="53">
        <v>34.881400632858274</v>
      </c>
      <c r="C95" s="53">
        <v>36.200288581848142</v>
      </c>
      <c r="D95" s="53">
        <v>33.07249479293823</v>
      </c>
      <c r="E95" s="53">
        <v>30.5361044883728</v>
      </c>
      <c r="F95" s="53">
        <v>42.417562770843503</v>
      </c>
      <c r="H95" s="52">
        <v>89</v>
      </c>
      <c r="I95" s="53">
        <f t="shared" ca="1" si="30"/>
        <v>0.8701418621590582</v>
      </c>
      <c r="J95" s="53">
        <f t="shared" ca="1" si="30"/>
        <v>0.44828546698800942</v>
      </c>
      <c r="K95" s="53">
        <f t="shared" ca="1" si="30"/>
        <v>0.45360326185493527</v>
      </c>
      <c r="L95" s="53">
        <f t="shared" ca="1" si="30"/>
        <v>5.8754841521053258E-2</v>
      </c>
      <c r="M95" s="53">
        <f t="shared" ca="1" si="30"/>
        <v>0.96728374948134932</v>
      </c>
      <c r="N95" s="53">
        <f t="shared" ca="1" si="30"/>
        <v>0.49555409655272742</v>
      </c>
      <c r="O95" s="53">
        <f t="shared" ca="1" si="20"/>
        <v>3.2936232785571327</v>
      </c>
      <c r="P95" s="53">
        <f t="shared" ca="1" si="21"/>
        <v>0.41524602276395017</v>
      </c>
      <c r="Q95" s="53">
        <f t="shared" ca="1" si="22"/>
        <v>7.0917166796184441</v>
      </c>
      <c r="R95" s="53">
        <f t="shared" ca="1" si="23"/>
        <v>41.345858339809219</v>
      </c>
      <c r="T95" s="53">
        <f t="shared" si="24"/>
        <v>34.881400632858274</v>
      </c>
      <c r="U95" s="53">
        <f t="shared" si="25"/>
        <v>36.200288581848142</v>
      </c>
      <c r="V95" s="53">
        <f t="shared" si="26"/>
        <v>33.07249479293823</v>
      </c>
      <c r="W95" s="53">
        <f t="shared" si="27"/>
        <v>30.5361044883728</v>
      </c>
      <c r="X95" s="53">
        <f t="shared" si="28"/>
        <v>42.417562770843503</v>
      </c>
    </row>
    <row r="96" spans="1:24" ht="18.75">
      <c r="A96" s="52">
        <v>90</v>
      </c>
      <c r="B96" s="53">
        <v>35.197190284729004</v>
      </c>
      <c r="C96" s="53">
        <v>36.051589012145996</v>
      </c>
      <c r="D96" s="53">
        <v>33.099931240081787</v>
      </c>
      <c r="E96" s="53">
        <v>31.036574840545654</v>
      </c>
      <c r="F96" s="53">
        <v>41.572951793670654</v>
      </c>
      <c r="H96" s="52">
        <v>90</v>
      </c>
      <c r="I96" s="53">
        <f t="shared" ca="1" si="30"/>
        <v>0.73519232197781204</v>
      </c>
      <c r="J96" s="53">
        <f t="shared" ca="1" si="30"/>
        <v>8.6173739877814626E-2</v>
      </c>
      <c r="K96" s="53">
        <f t="shared" ca="1" si="30"/>
        <v>0.84095781970659877</v>
      </c>
      <c r="L96" s="53">
        <f t="shared" ca="1" si="30"/>
        <v>0.54737651576153468</v>
      </c>
      <c r="M96" s="53">
        <f t="shared" ca="1" si="30"/>
        <v>0.85727920289383119</v>
      </c>
      <c r="N96" s="53">
        <f t="shared" ca="1" si="30"/>
        <v>8.2154790814199075E-2</v>
      </c>
      <c r="O96" s="53">
        <f t="shared" ca="1" si="20"/>
        <v>3.1491343910317906</v>
      </c>
      <c r="P96" s="53">
        <f t="shared" ca="1" si="21"/>
        <v>0.21090787841341074</v>
      </c>
      <c r="Q96" s="53">
        <f t="shared" ca="1" si="22"/>
        <v>7.3026245580318552</v>
      </c>
      <c r="R96" s="53">
        <f t="shared" ca="1" si="23"/>
        <v>41.651312279015926</v>
      </c>
      <c r="T96" s="53">
        <f t="shared" si="24"/>
        <v>35.197190284729004</v>
      </c>
      <c r="U96" s="53">
        <f t="shared" si="25"/>
        <v>36.051589012145996</v>
      </c>
      <c r="V96" s="53">
        <f t="shared" si="26"/>
        <v>33.099931240081787</v>
      </c>
      <c r="W96" s="53">
        <f t="shared" si="27"/>
        <v>31.036574840545654</v>
      </c>
      <c r="X96" s="53">
        <f t="shared" si="28"/>
        <v>41.572951793670654</v>
      </c>
    </row>
    <row r="97" spans="1:24" ht="18.75">
      <c r="A97" s="52">
        <v>91</v>
      </c>
      <c r="B97" s="53">
        <v>34.789251041412356</v>
      </c>
      <c r="C97" s="53">
        <v>35.26594514846802</v>
      </c>
      <c r="D97" s="53">
        <v>33.357633781433108</v>
      </c>
      <c r="E97" s="53">
        <v>31.532890510559085</v>
      </c>
      <c r="F97" s="53">
        <v>42.217495155334475</v>
      </c>
      <c r="H97" s="52">
        <v>91</v>
      </c>
      <c r="I97" s="53">
        <f t="shared" ref="I97:N106" ca="1" si="31">RAND()</f>
        <v>0.92788772845160494</v>
      </c>
      <c r="J97" s="53">
        <f t="shared" ca="1" si="31"/>
        <v>0.92271615031885457</v>
      </c>
      <c r="K97" s="53">
        <f t="shared" ca="1" si="31"/>
        <v>0.8003048708567102</v>
      </c>
      <c r="L97" s="53">
        <f t="shared" ca="1" si="31"/>
        <v>4.117836170260647E-2</v>
      </c>
      <c r="M97" s="53">
        <f t="shared" ca="1" si="31"/>
        <v>0.56506427212715238</v>
      </c>
      <c r="N97" s="53">
        <f t="shared" ca="1" si="31"/>
        <v>0.34328307865430885</v>
      </c>
      <c r="O97" s="53">
        <f t="shared" ca="1" si="20"/>
        <v>3.6004344621112372</v>
      </c>
      <c r="P97" s="53">
        <f t="shared" ca="1" si="21"/>
        <v>0.84914255963390584</v>
      </c>
      <c r="Q97" s="53">
        <f t="shared" ca="1" si="22"/>
        <v>8.1517671176657611</v>
      </c>
      <c r="R97" s="53">
        <f t="shared" ca="1" si="23"/>
        <v>42.275883558832881</v>
      </c>
      <c r="T97" s="53">
        <f t="shared" si="24"/>
        <v>34.789251041412356</v>
      </c>
      <c r="U97" s="53">
        <f t="shared" si="25"/>
        <v>35.26594514846802</v>
      </c>
      <c r="V97" s="53">
        <f t="shared" si="26"/>
        <v>33.357633781433108</v>
      </c>
      <c r="W97" s="53">
        <f t="shared" si="27"/>
        <v>31.532890510559085</v>
      </c>
      <c r="X97" s="53">
        <f t="shared" si="28"/>
        <v>42.217495155334475</v>
      </c>
    </row>
    <row r="98" spans="1:24" ht="18.75">
      <c r="A98" s="52">
        <v>92</v>
      </c>
      <c r="B98" s="53">
        <v>34.22282972335816</v>
      </c>
      <c r="C98" s="53">
        <v>35.735034847259527</v>
      </c>
      <c r="D98" s="53">
        <v>33.370069885253912</v>
      </c>
      <c r="E98" s="53">
        <v>32.518360519409185</v>
      </c>
      <c r="F98" s="53">
        <v>42.490673446655279</v>
      </c>
      <c r="H98" s="52">
        <v>92</v>
      </c>
      <c r="I98" s="53">
        <f t="shared" ca="1" si="31"/>
        <v>7.7495237112589876E-2</v>
      </c>
      <c r="J98" s="53">
        <f t="shared" ca="1" si="31"/>
        <v>0.12933501464609343</v>
      </c>
      <c r="K98" s="53">
        <f t="shared" ca="1" si="31"/>
        <v>0.30734272281115516</v>
      </c>
      <c r="L98" s="53">
        <f t="shared" ca="1" si="31"/>
        <v>0.28551878963679034</v>
      </c>
      <c r="M98" s="53">
        <f t="shared" ca="1" si="31"/>
        <v>0.90090923407087087</v>
      </c>
      <c r="N98" s="53">
        <f t="shared" ca="1" si="31"/>
        <v>0.81216298505098106</v>
      </c>
      <c r="O98" s="53">
        <f t="shared" ca="1" si="20"/>
        <v>2.5127639833284805</v>
      </c>
      <c r="P98" s="53">
        <f t="shared" ca="1" si="21"/>
        <v>-0.68905578285350633</v>
      </c>
      <c r="Q98" s="53">
        <f t="shared" ca="1" si="22"/>
        <v>7.4627113348122549</v>
      </c>
      <c r="R98" s="53">
        <f t="shared" ca="1" si="23"/>
        <v>42.131355667406133</v>
      </c>
      <c r="T98" s="53">
        <f t="shared" si="24"/>
        <v>34.22282972335816</v>
      </c>
      <c r="U98" s="53">
        <f t="shared" si="25"/>
        <v>35.735034847259527</v>
      </c>
      <c r="V98" s="53">
        <f t="shared" si="26"/>
        <v>33.370069885253912</v>
      </c>
      <c r="W98" s="53">
        <f t="shared" si="27"/>
        <v>32.518360519409185</v>
      </c>
      <c r="X98" s="53">
        <f t="shared" si="28"/>
        <v>42.490673446655279</v>
      </c>
    </row>
    <row r="99" spans="1:24" ht="18.75">
      <c r="A99" s="52">
        <v>93</v>
      </c>
      <c r="B99" s="53">
        <v>35.065469360351564</v>
      </c>
      <c r="C99" s="53">
        <v>36.567180252075197</v>
      </c>
      <c r="D99" s="53">
        <v>33.245561695098878</v>
      </c>
      <c r="E99" s="53">
        <v>32.398044681549074</v>
      </c>
      <c r="F99" s="53">
        <v>43.126907444000246</v>
      </c>
      <c r="H99" s="52">
        <v>93</v>
      </c>
      <c r="I99" s="53">
        <f t="shared" ca="1" si="31"/>
        <v>0.8418380560355081</v>
      </c>
      <c r="J99" s="53">
        <f t="shared" ca="1" si="31"/>
        <v>0.14720783731903353</v>
      </c>
      <c r="K99" s="53">
        <f t="shared" ca="1" si="31"/>
        <v>0.28605987578408065</v>
      </c>
      <c r="L99" s="53">
        <f t="shared" ca="1" si="31"/>
        <v>0.5286506099831314</v>
      </c>
      <c r="M99" s="53">
        <f t="shared" ca="1" si="31"/>
        <v>0.51298236021296462</v>
      </c>
      <c r="N99" s="53">
        <f t="shared" ca="1" si="31"/>
        <v>0.83880302260001227</v>
      </c>
      <c r="O99" s="53">
        <f t="shared" ca="1" si="20"/>
        <v>3.1555417619347308</v>
      </c>
      <c r="P99" s="53">
        <f t="shared" ca="1" si="21"/>
        <v>0.21996926924350349</v>
      </c>
      <c r="Q99" s="53">
        <f t="shared" ca="1" si="22"/>
        <v>7.6826806040557587</v>
      </c>
      <c r="R99" s="53">
        <f t="shared" ca="1" si="23"/>
        <v>42.441340302027882</v>
      </c>
      <c r="T99" s="53">
        <f t="shared" si="24"/>
        <v>35.065469360351564</v>
      </c>
      <c r="U99" s="53">
        <f t="shared" si="25"/>
        <v>36.567180252075197</v>
      </c>
      <c r="V99" s="53">
        <f t="shared" si="26"/>
        <v>33.245561695098878</v>
      </c>
      <c r="W99" s="53">
        <f t="shared" si="27"/>
        <v>32.398044681549074</v>
      </c>
      <c r="X99" s="53">
        <f t="shared" si="28"/>
        <v>43.126907444000246</v>
      </c>
    </row>
    <row r="100" spans="1:24" ht="18.75">
      <c r="A100" s="52">
        <v>94</v>
      </c>
      <c r="B100" s="53">
        <v>34.264473724365232</v>
      </c>
      <c r="C100" s="53">
        <v>37.755690622329709</v>
      </c>
      <c r="D100" s="53">
        <v>34.438264656066892</v>
      </c>
      <c r="E100" s="53">
        <v>32.266883182525632</v>
      </c>
      <c r="F100" s="53">
        <v>42.517875003814694</v>
      </c>
      <c r="H100" s="52">
        <v>94</v>
      </c>
      <c r="I100" s="53">
        <f t="shared" ca="1" si="31"/>
        <v>0.64915993550007034</v>
      </c>
      <c r="J100" s="53">
        <f t="shared" ca="1" si="31"/>
        <v>0.30293136682499178</v>
      </c>
      <c r="K100" s="53">
        <f t="shared" ca="1" si="31"/>
        <v>0.5050482031279353</v>
      </c>
      <c r="L100" s="53">
        <f t="shared" ca="1" si="31"/>
        <v>0.6234001969606553</v>
      </c>
      <c r="M100" s="53">
        <f t="shared" ca="1" si="31"/>
        <v>0.39274904958036849</v>
      </c>
      <c r="N100" s="53">
        <f t="shared" ca="1" si="31"/>
        <v>0.77179378415002375</v>
      </c>
      <c r="O100" s="53">
        <f t="shared" ca="1" si="20"/>
        <v>3.2450825361440447</v>
      </c>
      <c r="P100" s="53">
        <f t="shared" ca="1" si="21"/>
        <v>0.34659904651570234</v>
      </c>
      <c r="Q100" s="53">
        <f t="shared" ca="1" si="22"/>
        <v>8.0292796505714605</v>
      </c>
      <c r="R100" s="53">
        <f t="shared" ca="1" si="23"/>
        <v>42.814639825285724</v>
      </c>
      <c r="T100" s="53">
        <f t="shared" si="24"/>
        <v>34.264473724365232</v>
      </c>
      <c r="U100" s="53">
        <f t="shared" si="25"/>
        <v>37.755690622329709</v>
      </c>
      <c r="V100" s="53">
        <f t="shared" si="26"/>
        <v>34.438264656066892</v>
      </c>
      <c r="W100" s="53">
        <f t="shared" si="27"/>
        <v>32.266883182525632</v>
      </c>
      <c r="X100" s="53">
        <f t="shared" si="28"/>
        <v>42.517875003814694</v>
      </c>
    </row>
    <row r="101" spans="1:24" ht="18.75">
      <c r="A101" s="52">
        <v>95</v>
      </c>
      <c r="B101" s="53">
        <v>34.592113018035889</v>
      </c>
      <c r="C101" s="53">
        <v>37.338414907455444</v>
      </c>
      <c r="D101" s="53">
        <v>34.494022846221924</v>
      </c>
      <c r="E101" s="53">
        <v>32.233198165893555</v>
      </c>
      <c r="F101" s="53">
        <v>43.037477493286133</v>
      </c>
      <c r="H101" s="52">
        <v>95</v>
      </c>
      <c r="I101" s="53">
        <f t="shared" ca="1" si="31"/>
        <v>0.77784935459974047</v>
      </c>
      <c r="J101" s="53">
        <f t="shared" ca="1" si="31"/>
        <v>0.36722409150417423</v>
      </c>
      <c r="K101" s="53">
        <f t="shared" ca="1" si="31"/>
        <v>0.90389230762755024</v>
      </c>
      <c r="L101" s="53">
        <f t="shared" ca="1" si="31"/>
        <v>4.9305084443271863E-2</v>
      </c>
      <c r="M101" s="53">
        <f t="shared" ca="1" si="31"/>
        <v>0.96008668493619975</v>
      </c>
      <c r="N101" s="53">
        <f t="shared" ca="1" si="31"/>
        <v>0.13326625435379746</v>
      </c>
      <c r="O101" s="53">
        <f t="shared" ca="1" si="20"/>
        <v>3.1916237774647338</v>
      </c>
      <c r="P101" s="53">
        <f t="shared" ca="1" si="21"/>
        <v>0.2709969449637904</v>
      </c>
      <c r="Q101" s="53">
        <f t="shared" ca="1" si="22"/>
        <v>8.3002765955352515</v>
      </c>
      <c r="R101" s="53">
        <f t="shared" ca="1" si="23"/>
        <v>43.150138297767626</v>
      </c>
      <c r="T101" s="53">
        <f t="shared" si="24"/>
        <v>34.592113018035889</v>
      </c>
      <c r="U101" s="53">
        <f t="shared" si="25"/>
        <v>37.338414907455444</v>
      </c>
      <c r="V101" s="53">
        <f t="shared" si="26"/>
        <v>34.494022846221924</v>
      </c>
      <c r="W101" s="53">
        <f t="shared" si="27"/>
        <v>32.233198165893555</v>
      </c>
      <c r="X101" s="53">
        <f t="shared" si="28"/>
        <v>43.037477493286133</v>
      </c>
    </row>
    <row r="102" spans="1:24" ht="18.75">
      <c r="A102" s="52">
        <v>96</v>
      </c>
      <c r="B102" s="53">
        <v>34.307275485992434</v>
      </c>
      <c r="C102" s="53">
        <v>37.777503919601443</v>
      </c>
      <c r="D102" s="53">
        <v>35.038935852050784</v>
      </c>
      <c r="E102" s="53">
        <v>31.95424671173096</v>
      </c>
      <c r="F102" s="53">
        <v>42.780655097961429</v>
      </c>
      <c r="H102" s="52">
        <v>96</v>
      </c>
      <c r="I102" s="53">
        <f t="shared" ca="1" si="31"/>
        <v>0.70797582195085051</v>
      </c>
      <c r="J102" s="53">
        <f t="shared" ca="1" si="31"/>
        <v>0.11015234301475729</v>
      </c>
      <c r="K102" s="53">
        <f t="shared" ca="1" si="31"/>
        <v>8.4535479347215947E-2</v>
      </c>
      <c r="L102" s="53">
        <f t="shared" ca="1" si="31"/>
        <v>0.29767378467679606</v>
      </c>
      <c r="M102" s="53">
        <f t="shared" ca="1" si="31"/>
        <v>0.61117362422213528</v>
      </c>
      <c r="N102" s="53">
        <f t="shared" ca="1" si="31"/>
        <v>0.90086511013439208</v>
      </c>
      <c r="O102" s="53">
        <f t="shared" ca="1" si="20"/>
        <v>2.7123761633461472</v>
      </c>
      <c r="P102" s="53">
        <f t="shared" ca="1" si="21"/>
        <v>-0.40676153065766235</v>
      </c>
      <c r="Q102" s="53">
        <f t="shared" ca="1" si="22"/>
        <v>7.8935150648775894</v>
      </c>
      <c r="R102" s="53">
        <f t="shared" ca="1" si="23"/>
        <v>43.146757532438798</v>
      </c>
      <c r="T102" s="53">
        <f t="shared" si="24"/>
        <v>34.307275485992434</v>
      </c>
      <c r="U102" s="53">
        <f t="shared" si="25"/>
        <v>37.777503919601443</v>
      </c>
      <c r="V102" s="53">
        <f t="shared" si="26"/>
        <v>35.038935852050784</v>
      </c>
      <c r="W102" s="53">
        <f t="shared" si="27"/>
        <v>31.95424671173096</v>
      </c>
      <c r="X102" s="53">
        <f t="shared" si="28"/>
        <v>42.780655097961429</v>
      </c>
    </row>
    <row r="103" spans="1:24" ht="18.75">
      <c r="A103" s="52">
        <v>97</v>
      </c>
      <c r="B103" s="53">
        <v>34.972278022766119</v>
      </c>
      <c r="C103" s="53">
        <v>38.345227861404425</v>
      </c>
      <c r="D103" s="53">
        <v>35.579693698883062</v>
      </c>
      <c r="E103" s="53">
        <v>31.671140575408941</v>
      </c>
      <c r="F103" s="53">
        <v>43.152467632293707</v>
      </c>
      <c r="H103" s="52">
        <v>97</v>
      </c>
      <c r="I103" s="53">
        <f t="shared" ca="1" si="31"/>
        <v>4.6709136699078613E-2</v>
      </c>
      <c r="J103" s="53">
        <f t="shared" ca="1" si="31"/>
        <v>0.85209341714354458</v>
      </c>
      <c r="K103" s="53">
        <f t="shared" ca="1" si="31"/>
        <v>0.73997992084305864</v>
      </c>
      <c r="L103" s="53">
        <f t="shared" ca="1" si="31"/>
        <v>0.54624211545714818</v>
      </c>
      <c r="M103" s="53">
        <f t="shared" ca="1" si="31"/>
        <v>0.5612718822961078</v>
      </c>
      <c r="N103" s="53">
        <f t="shared" ca="1" si="31"/>
        <v>0.98072422972291573</v>
      </c>
      <c r="O103" s="53">
        <f t="shared" ref="O103:O134" ca="1" si="32">SUM(I103:N103)</f>
        <v>3.7270207021618535</v>
      </c>
      <c r="P103" s="53">
        <f t="shared" ca="1" si="21"/>
        <v>1.0281625371233039</v>
      </c>
      <c r="Q103" s="53">
        <f t="shared" ca="1" si="22"/>
        <v>8.9216776020008925</v>
      </c>
      <c r="R103" s="53">
        <f t="shared" ca="1" si="23"/>
        <v>43.860838801000455</v>
      </c>
      <c r="T103" s="53">
        <f t="shared" si="24"/>
        <v>34.972278022766119</v>
      </c>
      <c r="U103" s="53">
        <f t="shared" si="25"/>
        <v>38.345227861404425</v>
      </c>
      <c r="V103" s="53">
        <f t="shared" si="26"/>
        <v>35.579693698883062</v>
      </c>
      <c r="W103" s="53">
        <f t="shared" si="27"/>
        <v>31.671140575408941</v>
      </c>
      <c r="X103" s="53">
        <f t="shared" si="28"/>
        <v>43.152467632293707</v>
      </c>
    </row>
    <row r="104" spans="1:24" ht="18.75">
      <c r="A104" s="52">
        <v>98</v>
      </c>
      <c r="B104" s="53">
        <v>35.126434898376466</v>
      </c>
      <c r="C104" s="53">
        <v>38.534895753860475</v>
      </c>
      <c r="D104" s="53">
        <v>35.74239549636841</v>
      </c>
      <c r="E104" s="53">
        <v>32.877188777923585</v>
      </c>
      <c r="F104" s="53">
        <v>43.083747243881227</v>
      </c>
      <c r="H104" s="52">
        <v>98</v>
      </c>
      <c r="I104" s="53">
        <f t="shared" ca="1" si="31"/>
        <v>0.69228010878297352</v>
      </c>
      <c r="J104" s="53">
        <f t="shared" ca="1" si="31"/>
        <v>0.33522106999430168</v>
      </c>
      <c r="K104" s="53">
        <f t="shared" ca="1" si="31"/>
        <v>0.59824430445475318</v>
      </c>
      <c r="L104" s="53">
        <f t="shared" ca="1" si="31"/>
        <v>0.48994137489008782</v>
      </c>
      <c r="M104" s="53">
        <f t="shared" ca="1" si="31"/>
        <v>2.753146865754541E-2</v>
      </c>
      <c r="N104" s="53">
        <f t="shared" ca="1" si="31"/>
        <v>0.4948781612388542</v>
      </c>
      <c r="O104" s="53">
        <f t="shared" ca="1" si="32"/>
        <v>2.6380964880185158</v>
      </c>
      <c r="P104" s="53">
        <f t="shared" ca="1" si="21"/>
        <v>-0.51180885491466876</v>
      </c>
      <c r="Q104" s="53">
        <f t="shared" ref="Q104:Q135" ca="1" si="33">Q103+P104</f>
        <v>8.4098687470862235</v>
      </c>
      <c r="R104" s="53">
        <f t="shared" ca="1" si="23"/>
        <v>43.804934373543112</v>
      </c>
      <c r="T104" s="53">
        <f t="shared" ref="T104:T135" si="34">B104</f>
        <v>35.126434898376466</v>
      </c>
      <c r="U104" s="53">
        <f t="shared" si="25"/>
        <v>38.534895753860475</v>
      </c>
      <c r="V104" s="53">
        <f t="shared" si="26"/>
        <v>35.74239549636841</v>
      </c>
      <c r="W104" s="53">
        <f t="shared" si="27"/>
        <v>32.877188777923585</v>
      </c>
      <c r="X104" s="53">
        <f t="shared" si="28"/>
        <v>43.083747243881227</v>
      </c>
    </row>
    <row r="105" spans="1:24" ht="18.75">
      <c r="A105" s="52">
        <v>99</v>
      </c>
      <c r="B105" s="53">
        <v>36.143647480010983</v>
      </c>
      <c r="C105" s="53">
        <v>39.025142240524289</v>
      </c>
      <c r="D105" s="53">
        <v>36.400942611694333</v>
      </c>
      <c r="E105" s="53">
        <v>33.4462926864624</v>
      </c>
      <c r="F105" s="53">
        <v>43.776451158523557</v>
      </c>
      <c r="H105" s="52">
        <v>99</v>
      </c>
      <c r="I105" s="53">
        <f t="shared" ca="1" si="31"/>
        <v>0.32802394054900308</v>
      </c>
      <c r="J105" s="53">
        <f t="shared" ca="1" si="31"/>
        <v>0.50525835152244536</v>
      </c>
      <c r="K105" s="53">
        <f t="shared" ca="1" si="31"/>
        <v>0.89163277660911877</v>
      </c>
      <c r="L105" s="53">
        <f t="shared" ca="1" si="31"/>
        <v>0.19057252883844678</v>
      </c>
      <c r="M105" s="53">
        <f t="shared" ca="1" si="31"/>
        <v>7.331846460281799E-2</v>
      </c>
      <c r="N105" s="53">
        <f t="shared" ca="1" si="31"/>
        <v>0.21073523167899921</v>
      </c>
      <c r="O105" s="53">
        <f t="shared" ca="1" si="32"/>
        <v>2.1995412938008312</v>
      </c>
      <c r="P105" s="53">
        <f t="shared" ca="1" si="21"/>
        <v>-1.1320195584264852</v>
      </c>
      <c r="Q105" s="53">
        <f t="shared" ca="1" si="33"/>
        <v>7.2778491886597383</v>
      </c>
      <c r="R105" s="53">
        <f t="shared" ca="1" si="23"/>
        <v>43.438924594329869</v>
      </c>
      <c r="T105" s="53">
        <f t="shared" si="34"/>
        <v>36.143647480010983</v>
      </c>
      <c r="U105" s="53">
        <f t="shared" si="25"/>
        <v>39.025142240524289</v>
      </c>
      <c r="V105" s="53">
        <f t="shared" si="26"/>
        <v>36.400942611694333</v>
      </c>
      <c r="W105" s="53">
        <f t="shared" si="27"/>
        <v>33.4462926864624</v>
      </c>
      <c r="X105" s="53">
        <f t="shared" si="28"/>
        <v>43.776451158523557</v>
      </c>
    </row>
    <row r="106" spans="1:24" ht="18.75">
      <c r="A106" s="52">
        <v>100</v>
      </c>
      <c r="B106" s="53">
        <v>36.41559362411499</v>
      </c>
      <c r="C106" s="53">
        <v>40.270122289657593</v>
      </c>
      <c r="D106" s="53">
        <v>37.548644304275513</v>
      </c>
      <c r="E106" s="53">
        <v>33.770130157470703</v>
      </c>
      <c r="F106" s="53">
        <v>44.325520038604736</v>
      </c>
      <c r="H106" s="52">
        <v>100</v>
      </c>
      <c r="I106" s="53">
        <f t="shared" ca="1" si="31"/>
        <v>1.8122422333392452E-2</v>
      </c>
      <c r="J106" s="53">
        <f t="shared" ca="1" si="31"/>
        <v>0.3769201544341616</v>
      </c>
      <c r="K106" s="53">
        <f t="shared" ca="1" si="31"/>
        <v>0.12891426146745344</v>
      </c>
      <c r="L106" s="53">
        <f t="shared" ca="1" si="31"/>
        <v>0.54254354969441287</v>
      </c>
      <c r="M106" s="53">
        <f t="shared" ca="1" si="31"/>
        <v>0.9668314822006514</v>
      </c>
      <c r="N106" s="53">
        <f t="shared" ca="1" si="31"/>
        <v>0.71049290472493709</v>
      </c>
      <c r="O106" s="53">
        <f t="shared" ca="1" si="32"/>
        <v>2.7438247748550086</v>
      </c>
      <c r="P106" s="53">
        <f t="shared" ca="1" si="21"/>
        <v>-0.36228647774402789</v>
      </c>
      <c r="Q106" s="53">
        <f t="shared" ca="1" si="33"/>
        <v>6.9155627109157107</v>
      </c>
      <c r="R106" s="53">
        <f t="shared" ca="1" si="23"/>
        <v>43.457781355457854</v>
      </c>
      <c r="T106" s="53">
        <f t="shared" si="34"/>
        <v>36.41559362411499</v>
      </c>
      <c r="U106" s="53">
        <f t="shared" si="25"/>
        <v>40.270122289657593</v>
      </c>
      <c r="V106" s="53">
        <f t="shared" si="26"/>
        <v>37.548644304275513</v>
      </c>
      <c r="W106" s="53">
        <f t="shared" si="27"/>
        <v>33.770130157470703</v>
      </c>
      <c r="X106" s="53">
        <f t="shared" si="28"/>
        <v>44.325520038604736</v>
      </c>
    </row>
    <row r="107" spans="1:24" ht="18.75">
      <c r="A107" s="52">
        <v>101</v>
      </c>
      <c r="B107" s="53">
        <v>35.050595474243167</v>
      </c>
      <c r="C107" s="53">
        <v>40.878158044815066</v>
      </c>
      <c r="D107" s="53">
        <v>37.590559911727908</v>
      </c>
      <c r="E107" s="53">
        <v>33.457023334503177</v>
      </c>
      <c r="F107" s="53">
        <v>44.003223609924319</v>
      </c>
      <c r="H107" s="52">
        <v>101</v>
      </c>
      <c r="I107" s="53">
        <f t="shared" ref="I107:N116" ca="1" si="35">RAND()</f>
        <v>0.98944347987921866</v>
      </c>
      <c r="J107" s="53">
        <f t="shared" ca="1" si="35"/>
        <v>0.91440960501196855</v>
      </c>
      <c r="K107" s="53">
        <f t="shared" ca="1" si="35"/>
        <v>0.32428416682979311</v>
      </c>
      <c r="L107" s="53">
        <f t="shared" ca="1" si="35"/>
        <v>9.6257836870028868E-2</v>
      </c>
      <c r="M107" s="53">
        <f t="shared" ca="1" si="35"/>
        <v>0.31874377014869681</v>
      </c>
      <c r="N107" s="53">
        <f t="shared" ca="1" si="35"/>
        <v>0.8169662096317174</v>
      </c>
      <c r="O107" s="53">
        <f t="shared" ca="1" si="32"/>
        <v>3.4601050683714236</v>
      </c>
      <c r="P107" s="53">
        <f t="shared" ca="1" si="21"/>
        <v>0.65068682780746745</v>
      </c>
      <c r="Q107" s="53">
        <f t="shared" ca="1" si="33"/>
        <v>7.5662495387231781</v>
      </c>
      <c r="R107" s="53">
        <f t="shared" ca="1" si="23"/>
        <v>43.983124769361595</v>
      </c>
      <c r="T107" s="53">
        <f t="shared" si="34"/>
        <v>35.050595474243167</v>
      </c>
      <c r="U107" s="53">
        <f t="shared" si="25"/>
        <v>40.878158044815066</v>
      </c>
      <c r="V107" s="53">
        <f t="shared" si="26"/>
        <v>37.590559911727908</v>
      </c>
      <c r="W107" s="53">
        <f t="shared" si="27"/>
        <v>33.457023334503177</v>
      </c>
      <c r="X107" s="53">
        <f t="shared" si="28"/>
        <v>44.003223609924319</v>
      </c>
    </row>
    <row r="108" spans="1:24" ht="18.75">
      <c r="A108" s="52">
        <v>102</v>
      </c>
      <c r="B108" s="53">
        <v>35.541962051391607</v>
      </c>
      <c r="C108" s="53">
        <v>40.373716974258429</v>
      </c>
      <c r="D108" s="53">
        <v>37.995531225204473</v>
      </c>
      <c r="E108" s="53">
        <v>34.398650550842291</v>
      </c>
      <c r="F108" s="53">
        <v>44.543982887268072</v>
      </c>
      <c r="H108" s="52">
        <v>102</v>
      </c>
      <c r="I108" s="53">
        <f t="shared" ca="1" si="35"/>
        <v>0.48894824790918356</v>
      </c>
      <c r="J108" s="53">
        <f t="shared" ca="1" si="35"/>
        <v>0.59513727517274173</v>
      </c>
      <c r="K108" s="53">
        <f t="shared" ca="1" si="35"/>
        <v>0.87237440337998917</v>
      </c>
      <c r="L108" s="53">
        <f t="shared" ca="1" si="35"/>
        <v>0.16324421933413813</v>
      </c>
      <c r="M108" s="53">
        <f t="shared" ca="1" si="35"/>
        <v>0.55849266303741674</v>
      </c>
      <c r="N108" s="53">
        <f t="shared" ca="1" si="35"/>
        <v>6.4563480266905948E-2</v>
      </c>
      <c r="O108" s="53">
        <f t="shared" ca="1" si="32"/>
        <v>2.7427602891003753</v>
      </c>
      <c r="P108" s="53">
        <f t="shared" ca="1" si="21"/>
        <v>-0.36379188793518336</v>
      </c>
      <c r="Q108" s="53">
        <f t="shared" ca="1" si="33"/>
        <v>7.2024576507879949</v>
      </c>
      <c r="R108" s="53">
        <f t="shared" ca="1" si="23"/>
        <v>44.001228825394001</v>
      </c>
      <c r="T108" s="53">
        <f t="shared" si="34"/>
        <v>35.541962051391607</v>
      </c>
      <c r="U108" s="53">
        <f t="shared" si="25"/>
        <v>40.373716974258429</v>
      </c>
      <c r="V108" s="53">
        <f t="shared" si="26"/>
        <v>37.995531225204473</v>
      </c>
      <c r="W108" s="53">
        <f t="shared" si="27"/>
        <v>34.398650550842291</v>
      </c>
      <c r="X108" s="53">
        <f t="shared" si="28"/>
        <v>44.543982887268072</v>
      </c>
    </row>
    <row r="109" spans="1:24" ht="18.75">
      <c r="A109" s="52">
        <v>103</v>
      </c>
      <c r="B109" s="53">
        <v>36.357230281829835</v>
      </c>
      <c r="C109" s="53">
        <v>41.232331609725954</v>
      </c>
      <c r="D109" s="53">
        <v>38.124077653884889</v>
      </c>
      <c r="E109" s="53">
        <v>34.398599720001222</v>
      </c>
      <c r="F109" s="53">
        <v>45.206686115264894</v>
      </c>
      <c r="H109" s="52">
        <v>103</v>
      </c>
      <c r="I109" s="53">
        <f t="shared" ca="1" si="35"/>
        <v>0.5684191957314928</v>
      </c>
      <c r="J109" s="53">
        <f t="shared" ca="1" si="35"/>
        <v>8.2155878368821655E-2</v>
      </c>
      <c r="K109" s="53">
        <f t="shared" ca="1" si="35"/>
        <v>0.62186304563383299</v>
      </c>
      <c r="L109" s="53">
        <f t="shared" ca="1" si="35"/>
        <v>0.83240763980987698</v>
      </c>
      <c r="M109" s="53">
        <f t="shared" ca="1" si="35"/>
        <v>0.62196232845260324</v>
      </c>
      <c r="N109" s="53">
        <f t="shared" ca="1" si="35"/>
        <v>0.60156724526856475</v>
      </c>
      <c r="O109" s="53">
        <f t="shared" ca="1" si="32"/>
        <v>3.3283753332651922</v>
      </c>
      <c r="P109" s="53">
        <f t="shared" ca="1" si="21"/>
        <v>0.46439284985241974</v>
      </c>
      <c r="Q109" s="53">
        <f t="shared" ca="1" si="33"/>
        <v>7.6668505006404146</v>
      </c>
      <c r="R109" s="53">
        <f t="shared" ca="1" si="23"/>
        <v>44.433425250320212</v>
      </c>
      <c r="T109" s="53">
        <f t="shared" si="34"/>
        <v>36.357230281829835</v>
      </c>
      <c r="U109" s="53">
        <f t="shared" si="25"/>
        <v>41.232331609725954</v>
      </c>
      <c r="V109" s="53">
        <f t="shared" si="26"/>
        <v>38.124077653884889</v>
      </c>
      <c r="W109" s="53">
        <f t="shared" si="27"/>
        <v>34.398599720001222</v>
      </c>
      <c r="X109" s="53">
        <f t="shared" si="28"/>
        <v>45.206686115264894</v>
      </c>
    </row>
    <row r="110" spans="1:24" ht="18.75">
      <c r="A110" s="52">
        <v>104</v>
      </c>
      <c r="B110" s="53">
        <v>36.68319110870361</v>
      </c>
      <c r="C110" s="53">
        <v>40.954001951217649</v>
      </c>
      <c r="D110" s="53">
        <v>37.881259012222287</v>
      </c>
      <c r="E110" s="53">
        <v>33.996025371551511</v>
      </c>
      <c r="F110" s="53">
        <v>45.86523513793945</v>
      </c>
      <c r="H110" s="52">
        <v>104</v>
      </c>
      <c r="I110" s="53">
        <f t="shared" ca="1" si="35"/>
        <v>0.80257017176357359</v>
      </c>
      <c r="J110" s="53">
        <f t="shared" ca="1" si="35"/>
        <v>0.67425812023821408</v>
      </c>
      <c r="K110" s="53">
        <f t="shared" ca="1" si="35"/>
        <v>0.51147120691157522</v>
      </c>
      <c r="L110" s="53">
        <f t="shared" ca="1" si="35"/>
        <v>0.18980159570410038</v>
      </c>
      <c r="M110" s="53">
        <f t="shared" ca="1" si="35"/>
        <v>0.48231631665385022</v>
      </c>
      <c r="N110" s="53">
        <f t="shared" ca="1" si="35"/>
        <v>0.97796017188698947</v>
      </c>
      <c r="O110" s="53">
        <f t="shared" ca="1" si="32"/>
        <v>3.6383775831583027</v>
      </c>
      <c r="P110" s="53">
        <f t="shared" ca="1" si="21"/>
        <v>0.90280223601742993</v>
      </c>
      <c r="Q110" s="53">
        <f t="shared" ca="1" si="33"/>
        <v>8.5696527366578437</v>
      </c>
      <c r="R110" s="53">
        <f t="shared" ca="1" si="23"/>
        <v>45.084826368328919</v>
      </c>
      <c r="T110" s="53">
        <f t="shared" si="34"/>
        <v>36.68319110870361</v>
      </c>
      <c r="U110" s="53">
        <f t="shared" si="25"/>
        <v>40.954001951217649</v>
      </c>
      <c r="V110" s="53">
        <f t="shared" si="26"/>
        <v>37.881259012222287</v>
      </c>
      <c r="W110" s="53">
        <f t="shared" si="27"/>
        <v>33.996025371551511</v>
      </c>
      <c r="X110" s="53">
        <f t="shared" si="28"/>
        <v>45.86523513793945</v>
      </c>
    </row>
    <row r="111" spans="1:24" ht="18.75">
      <c r="A111" s="52">
        <v>105</v>
      </c>
      <c r="B111" s="53">
        <v>36.483458995819092</v>
      </c>
      <c r="C111" s="53">
        <v>40.797616243362427</v>
      </c>
      <c r="D111" s="53">
        <v>37.760384321212769</v>
      </c>
      <c r="E111" s="53">
        <v>33.848184585571289</v>
      </c>
      <c r="F111" s="53">
        <v>46.512938022613525</v>
      </c>
      <c r="H111" s="52">
        <v>105</v>
      </c>
      <c r="I111" s="53">
        <f t="shared" ca="1" si="35"/>
        <v>6.9834944532669141E-2</v>
      </c>
      <c r="J111" s="53">
        <f t="shared" ca="1" si="35"/>
        <v>0.91085041367508435</v>
      </c>
      <c r="K111" s="53">
        <f t="shared" ca="1" si="35"/>
        <v>0.61653891258232818</v>
      </c>
      <c r="L111" s="53">
        <f t="shared" ca="1" si="35"/>
        <v>8.5164508034787367E-2</v>
      </c>
      <c r="M111" s="53">
        <f t="shared" ca="1" si="35"/>
        <v>0.27513469856610695</v>
      </c>
      <c r="N111" s="53">
        <f t="shared" ca="1" si="35"/>
        <v>0.53179836339538622</v>
      </c>
      <c r="O111" s="53">
        <f t="shared" ca="1" si="32"/>
        <v>2.4893218407863622</v>
      </c>
      <c r="P111" s="53">
        <f t="shared" ca="1" si="21"/>
        <v>-0.7222079787676533</v>
      </c>
      <c r="Q111" s="53">
        <f t="shared" ca="1" si="33"/>
        <v>7.84744475789019</v>
      </c>
      <c r="R111" s="53">
        <f t="shared" ca="1" si="23"/>
        <v>44.923722378945094</v>
      </c>
      <c r="T111" s="53">
        <f t="shared" si="34"/>
        <v>36.483458995819092</v>
      </c>
      <c r="U111" s="53">
        <f t="shared" si="25"/>
        <v>40.797616243362427</v>
      </c>
      <c r="V111" s="53">
        <f t="shared" si="26"/>
        <v>37.760384321212769</v>
      </c>
      <c r="W111" s="53">
        <f t="shared" si="27"/>
        <v>33.848184585571289</v>
      </c>
      <c r="X111" s="53">
        <f t="shared" si="28"/>
        <v>46.512938022613525</v>
      </c>
    </row>
    <row r="112" spans="1:24" ht="18.75">
      <c r="A112" s="52">
        <v>106</v>
      </c>
      <c r="B112" s="53">
        <v>36.559998226165774</v>
      </c>
      <c r="C112" s="53">
        <v>40.637075853347781</v>
      </c>
      <c r="D112" s="53">
        <v>39.50256533622742</v>
      </c>
      <c r="E112" s="53">
        <v>34.563399505615237</v>
      </c>
      <c r="F112" s="53">
        <v>46.422065925598147</v>
      </c>
      <c r="H112" s="52">
        <v>106</v>
      </c>
      <c r="I112" s="53">
        <f t="shared" ca="1" si="35"/>
        <v>0.11188817990675393</v>
      </c>
      <c r="J112" s="53">
        <f t="shared" ca="1" si="35"/>
        <v>0.67907462593323076</v>
      </c>
      <c r="K112" s="53">
        <f t="shared" ca="1" si="35"/>
        <v>0.98486651620862076</v>
      </c>
      <c r="L112" s="53">
        <f t="shared" ca="1" si="35"/>
        <v>0.91046112872084439</v>
      </c>
      <c r="M112" s="53">
        <f t="shared" ca="1" si="35"/>
        <v>0.32838960603120282</v>
      </c>
      <c r="N112" s="53">
        <f t="shared" ca="1" si="35"/>
        <v>7.4408031291148369E-2</v>
      </c>
      <c r="O112" s="53">
        <f t="shared" ca="1" si="32"/>
        <v>3.0890880880918008</v>
      </c>
      <c r="P112" s="53">
        <f t="shared" ca="1" si="21"/>
        <v>0.12598958242531372</v>
      </c>
      <c r="Q112" s="53">
        <f t="shared" ca="1" si="33"/>
        <v>7.9734343403155039</v>
      </c>
      <c r="R112" s="53">
        <f t="shared" ca="1" si="23"/>
        <v>45.186717170157756</v>
      </c>
      <c r="T112" s="53">
        <f t="shared" si="34"/>
        <v>36.559998226165774</v>
      </c>
      <c r="U112" s="53">
        <f t="shared" si="25"/>
        <v>40.637075853347781</v>
      </c>
      <c r="V112" s="53">
        <f t="shared" si="26"/>
        <v>39.50256533622742</v>
      </c>
      <c r="W112" s="53">
        <f t="shared" si="27"/>
        <v>34.563399505615237</v>
      </c>
      <c r="X112" s="53">
        <f t="shared" si="28"/>
        <v>46.422065925598147</v>
      </c>
    </row>
    <row r="113" spans="1:24" ht="18.75">
      <c r="A113" s="52">
        <v>107</v>
      </c>
      <c r="B113" s="53">
        <v>36.992902183532721</v>
      </c>
      <c r="C113" s="53">
        <v>40.598479413986212</v>
      </c>
      <c r="D113" s="53">
        <v>39.804213190078741</v>
      </c>
      <c r="E113" s="53">
        <v>34.666137599945074</v>
      </c>
      <c r="F113" s="53">
        <v>46.585926914215094</v>
      </c>
      <c r="H113" s="52">
        <v>107</v>
      </c>
      <c r="I113" s="53">
        <f t="shared" ca="1" si="35"/>
        <v>0.46811658350482066</v>
      </c>
      <c r="J113" s="53">
        <f t="shared" ca="1" si="35"/>
        <v>0.90727594812177981</v>
      </c>
      <c r="K113" s="53">
        <f t="shared" ca="1" si="35"/>
        <v>6.4053180150637878E-2</v>
      </c>
      <c r="L113" s="53">
        <f t="shared" ca="1" si="35"/>
        <v>0.79334740401425785</v>
      </c>
      <c r="M113" s="53">
        <f t="shared" ca="1" si="35"/>
        <v>0.56623731242082975</v>
      </c>
      <c r="N113" s="53">
        <f t="shared" ca="1" si="35"/>
        <v>0.78348884278966047</v>
      </c>
      <c r="O113" s="53">
        <f t="shared" ca="1" si="32"/>
        <v>3.5825192710019866</v>
      </c>
      <c r="P113" s="53">
        <f t="shared" ca="1" si="21"/>
        <v>0.82380665339469783</v>
      </c>
      <c r="Q113" s="53">
        <f t="shared" ca="1" si="33"/>
        <v>8.7972409937102025</v>
      </c>
      <c r="R113" s="53">
        <f t="shared" ca="1" si="23"/>
        <v>45.798620496855108</v>
      </c>
      <c r="T113" s="53">
        <f t="shared" si="34"/>
        <v>36.992902183532721</v>
      </c>
      <c r="U113" s="53">
        <f t="shared" si="25"/>
        <v>40.598479413986212</v>
      </c>
      <c r="V113" s="53">
        <f t="shared" si="26"/>
        <v>39.804213190078741</v>
      </c>
      <c r="W113" s="53">
        <f t="shared" si="27"/>
        <v>34.666137599945074</v>
      </c>
      <c r="X113" s="53">
        <f t="shared" si="28"/>
        <v>46.585926914215094</v>
      </c>
    </row>
    <row r="114" spans="1:24" ht="18.75">
      <c r="A114" s="52">
        <v>108</v>
      </c>
      <c r="B114" s="53">
        <v>37.274015045166017</v>
      </c>
      <c r="C114" s="53">
        <v>40.922938680648805</v>
      </c>
      <c r="D114" s="53">
        <v>40.734496212005617</v>
      </c>
      <c r="E114" s="53">
        <v>34.499141788482667</v>
      </c>
      <c r="F114" s="53">
        <v>46.84726438522339</v>
      </c>
      <c r="H114" s="52">
        <v>108</v>
      </c>
      <c r="I114" s="53">
        <f t="shared" ca="1" si="35"/>
        <v>0.4383607378477703</v>
      </c>
      <c r="J114" s="53">
        <f t="shared" ca="1" si="35"/>
        <v>0.95742042588083986</v>
      </c>
      <c r="K114" s="53">
        <f t="shared" ca="1" si="35"/>
        <v>3.1875252952885624E-2</v>
      </c>
      <c r="L114" s="53">
        <f t="shared" ca="1" si="35"/>
        <v>0.13974939426171029</v>
      </c>
      <c r="M114" s="53">
        <f t="shared" ca="1" si="35"/>
        <v>0.55908904627471934</v>
      </c>
      <c r="N114" s="53">
        <f t="shared" ca="1" si="35"/>
        <v>0.31465110542288111</v>
      </c>
      <c r="O114" s="53">
        <f t="shared" ca="1" si="32"/>
        <v>2.4411459626408063</v>
      </c>
      <c r="P114" s="53">
        <f t="shared" ca="1" si="21"/>
        <v>-0.79033895902033202</v>
      </c>
      <c r="Q114" s="53">
        <f t="shared" ca="1" si="33"/>
        <v>8.0069020346898707</v>
      </c>
      <c r="R114" s="53">
        <f t="shared" ca="1" si="23"/>
        <v>45.603451017344938</v>
      </c>
      <c r="T114" s="53">
        <f t="shared" si="34"/>
        <v>37.274015045166017</v>
      </c>
      <c r="U114" s="53">
        <f t="shared" si="25"/>
        <v>40.922938680648805</v>
      </c>
      <c r="V114" s="53">
        <f t="shared" si="26"/>
        <v>40.734496212005617</v>
      </c>
      <c r="W114" s="53">
        <f t="shared" si="27"/>
        <v>34.499141788482667</v>
      </c>
      <c r="X114" s="53">
        <f t="shared" si="28"/>
        <v>46.84726438522339</v>
      </c>
    </row>
    <row r="115" spans="1:24" ht="18.75">
      <c r="A115" s="52">
        <v>109</v>
      </c>
      <c r="B115" s="53">
        <v>36.918183612823483</v>
      </c>
      <c r="C115" s="53">
        <v>40.767710733413693</v>
      </c>
      <c r="D115" s="53">
        <v>40.653933334350583</v>
      </c>
      <c r="E115" s="53">
        <v>35.086879539489743</v>
      </c>
      <c r="F115" s="53">
        <v>46.730545806884763</v>
      </c>
      <c r="H115" s="52">
        <v>109</v>
      </c>
      <c r="I115" s="53">
        <f t="shared" ca="1" si="35"/>
        <v>0.30005960315486568</v>
      </c>
      <c r="J115" s="53">
        <f t="shared" ca="1" si="35"/>
        <v>0.201626728233256</v>
      </c>
      <c r="K115" s="53">
        <f t="shared" ca="1" si="35"/>
        <v>0.31539123954994186</v>
      </c>
      <c r="L115" s="53">
        <f t="shared" ca="1" si="35"/>
        <v>0.45755263580257832</v>
      </c>
      <c r="M115" s="53">
        <f t="shared" ca="1" si="35"/>
        <v>0.86955163378936984</v>
      </c>
      <c r="N115" s="53">
        <f t="shared" ca="1" si="35"/>
        <v>3.537659312657393E-2</v>
      </c>
      <c r="O115" s="53">
        <f t="shared" ca="1" si="32"/>
        <v>2.1795584336565854</v>
      </c>
      <c r="P115" s="53">
        <f t="shared" ca="1" si="21"/>
        <v>-1.1602795902574823</v>
      </c>
      <c r="Q115" s="53">
        <f t="shared" ca="1" si="33"/>
        <v>6.8466224444323887</v>
      </c>
      <c r="R115" s="53">
        <f t="shared" ca="1" si="23"/>
        <v>45.223311222216189</v>
      </c>
      <c r="T115" s="53">
        <f t="shared" si="34"/>
        <v>36.918183612823483</v>
      </c>
      <c r="U115" s="53">
        <f t="shared" si="25"/>
        <v>40.767710733413693</v>
      </c>
      <c r="V115" s="53">
        <f t="shared" si="26"/>
        <v>40.653933334350583</v>
      </c>
      <c r="W115" s="53">
        <f t="shared" si="27"/>
        <v>35.086879539489743</v>
      </c>
      <c r="X115" s="53">
        <f t="shared" si="28"/>
        <v>46.730545806884763</v>
      </c>
    </row>
    <row r="116" spans="1:24" ht="18.75">
      <c r="A116" s="52">
        <v>110</v>
      </c>
      <c r="B116" s="53">
        <v>37.449875831604004</v>
      </c>
      <c r="C116" s="53">
        <v>41.475538730621338</v>
      </c>
      <c r="D116" s="53">
        <v>41.202005624771118</v>
      </c>
      <c r="E116" s="53">
        <v>35.537672996520996</v>
      </c>
      <c r="F116" s="53">
        <v>47.109672546386719</v>
      </c>
      <c r="H116" s="52">
        <v>110</v>
      </c>
      <c r="I116" s="53">
        <f t="shared" ca="1" si="35"/>
        <v>0.35655370126186647</v>
      </c>
      <c r="J116" s="53">
        <f t="shared" ca="1" si="35"/>
        <v>8.2123393822720603E-2</v>
      </c>
      <c r="K116" s="53">
        <f t="shared" ca="1" si="35"/>
        <v>0.94985999828362067</v>
      </c>
      <c r="L116" s="53">
        <f t="shared" ca="1" si="35"/>
        <v>0.47524109137614046</v>
      </c>
      <c r="M116" s="53">
        <f t="shared" ca="1" si="35"/>
        <v>0.72961261094494656</v>
      </c>
      <c r="N116" s="53">
        <f t="shared" ca="1" si="35"/>
        <v>6.765444121616504E-3</v>
      </c>
      <c r="O116" s="53">
        <f t="shared" ca="1" si="32"/>
        <v>2.6001562398109113</v>
      </c>
      <c r="P116" s="53">
        <f t="shared" ca="1" si="21"/>
        <v>-0.5654644684896647</v>
      </c>
      <c r="Q116" s="53">
        <f t="shared" ca="1" si="33"/>
        <v>6.2811579759427243</v>
      </c>
      <c r="R116" s="53">
        <f t="shared" ca="1" si="23"/>
        <v>45.140578987971359</v>
      </c>
      <c r="T116" s="53">
        <f t="shared" si="34"/>
        <v>37.449875831604004</v>
      </c>
      <c r="U116" s="53">
        <f t="shared" si="25"/>
        <v>41.475538730621338</v>
      </c>
      <c r="V116" s="53">
        <f t="shared" si="26"/>
        <v>41.202005624771118</v>
      </c>
      <c r="W116" s="53">
        <f t="shared" si="27"/>
        <v>35.537672996520996</v>
      </c>
      <c r="X116" s="53">
        <f t="shared" si="28"/>
        <v>47.109672546386719</v>
      </c>
    </row>
    <row r="117" spans="1:24" ht="18.75">
      <c r="A117" s="52">
        <v>111</v>
      </c>
      <c r="B117" s="53">
        <v>37.344623279571536</v>
      </c>
      <c r="C117" s="53">
        <v>41.906941604614261</v>
      </c>
      <c r="D117" s="53">
        <v>41.504811239242557</v>
      </c>
      <c r="E117" s="53">
        <v>34.984311771392825</v>
      </c>
      <c r="F117" s="53">
        <v>48.274851512908938</v>
      </c>
      <c r="H117" s="52">
        <v>111</v>
      </c>
      <c r="I117" s="53">
        <f t="shared" ref="I117:N126" ca="1" si="36">RAND()</f>
        <v>0.97809601081172115</v>
      </c>
      <c r="J117" s="53">
        <f t="shared" ca="1" si="36"/>
        <v>0.84788637041478321</v>
      </c>
      <c r="K117" s="53">
        <f t="shared" ca="1" si="36"/>
        <v>0.98877857946617098</v>
      </c>
      <c r="L117" s="53">
        <f t="shared" ca="1" si="36"/>
        <v>0.45006198859410729</v>
      </c>
      <c r="M117" s="53">
        <f t="shared" ca="1" si="36"/>
        <v>0.99894366380419441</v>
      </c>
      <c r="N117" s="53">
        <f t="shared" ca="1" si="36"/>
        <v>0.23981306943232505</v>
      </c>
      <c r="O117" s="53">
        <f t="shared" ca="1" si="32"/>
        <v>4.5035796825233021</v>
      </c>
      <c r="P117" s="53">
        <f t="shared" ca="1" si="21"/>
        <v>2.126382779133086</v>
      </c>
      <c r="Q117" s="53">
        <f t="shared" ca="1" si="33"/>
        <v>8.4075407550758108</v>
      </c>
      <c r="R117" s="53">
        <f t="shared" ca="1" si="23"/>
        <v>46.40377037753791</v>
      </c>
      <c r="T117" s="53">
        <f t="shared" si="34"/>
        <v>37.344623279571536</v>
      </c>
      <c r="U117" s="53">
        <f t="shared" si="25"/>
        <v>41.906941604614261</v>
      </c>
      <c r="V117" s="53">
        <f t="shared" si="26"/>
        <v>41.504811239242557</v>
      </c>
      <c r="W117" s="53">
        <f t="shared" si="27"/>
        <v>34.984311771392825</v>
      </c>
      <c r="X117" s="53">
        <f t="shared" si="28"/>
        <v>48.274851512908938</v>
      </c>
    </row>
    <row r="118" spans="1:24" ht="18.75">
      <c r="A118" s="52">
        <v>112</v>
      </c>
      <c r="B118" s="53">
        <v>37.728525543212896</v>
      </c>
      <c r="C118" s="53">
        <v>41.896666908264166</v>
      </c>
      <c r="D118" s="53">
        <v>41.405093336105352</v>
      </c>
      <c r="E118" s="53">
        <v>35.55289449691773</v>
      </c>
      <c r="F118" s="53">
        <v>49.068665885925299</v>
      </c>
      <c r="H118" s="52">
        <v>112</v>
      </c>
      <c r="I118" s="53">
        <f t="shared" ca="1" si="36"/>
        <v>0.22457100281352727</v>
      </c>
      <c r="J118" s="53">
        <f t="shared" ca="1" si="36"/>
        <v>0.83851412636123079</v>
      </c>
      <c r="K118" s="53">
        <f t="shared" ca="1" si="36"/>
        <v>0.15462882145619661</v>
      </c>
      <c r="L118" s="53">
        <f t="shared" ca="1" si="36"/>
        <v>0.38945055995812194</v>
      </c>
      <c r="M118" s="53">
        <f t="shared" ca="1" si="36"/>
        <v>0.42269848811108446</v>
      </c>
      <c r="N118" s="53">
        <f t="shared" ca="1" si="36"/>
        <v>0.14404820102907645</v>
      </c>
      <c r="O118" s="53">
        <f t="shared" ca="1" si="32"/>
        <v>2.173911199729238</v>
      </c>
      <c r="P118" s="53">
        <f t="shared" ca="1" si="21"/>
        <v>-1.1682659850674304</v>
      </c>
      <c r="Q118" s="53">
        <f t="shared" ca="1" si="33"/>
        <v>7.2392747700083806</v>
      </c>
      <c r="R118" s="53">
        <f t="shared" ca="1" si="23"/>
        <v>46.019637385004195</v>
      </c>
      <c r="T118" s="53">
        <f t="shared" si="34"/>
        <v>37.728525543212896</v>
      </c>
      <c r="U118" s="53">
        <f t="shared" si="25"/>
        <v>41.896666908264166</v>
      </c>
      <c r="V118" s="53">
        <f t="shared" si="26"/>
        <v>41.405093336105352</v>
      </c>
      <c r="W118" s="53">
        <f t="shared" si="27"/>
        <v>35.55289449691773</v>
      </c>
      <c r="X118" s="53">
        <f t="shared" si="28"/>
        <v>49.068665885925299</v>
      </c>
    </row>
    <row r="119" spans="1:24" ht="18.75">
      <c r="A119" s="52">
        <v>113</v>
      </c>
      <c r="B119" s="53">
        <v>38.608272647857667</v>
      </c>
      <c r="C119" s="53">
        <v>42.38223752975464</v>
      </c>
      <c r="D119" s="53">
        <v>40.934010362625123</v>
      </c>
      <c r="E119" s="53">
        <v>36.110631561279298</v>
      </c>
      <c r="F119" s="53">
        <v>49.851634120941164</v>
      </c>
      <c r="H119" s="52">
        <v>113</v>
      </c>
      <c r="I119" s="53">
        <f t="shared" ca="1" si="36"/>
        <v>0.73827812795600067</v>
      </c>
      <c r="J119" s="53">
        <f t="shared" ca="1" si="36"/>
        <v>0.81981511626957726</v>
      </c>
      <c r="K119" s="53">
        <f t="shared" ca="1" si="36"/>
        <v>0.18268230406366204</v>
      </c>
      <c r="L119" s="53">
        <f t="shared" ca="1" si="36"/>
        <v>0.14252299406285562</v>
      </c>
      <c r="M119" s="53">
        <f t="shared" ca="1" si="36"/>
        <v>0.25130472109969748</v>
      </c>
      <c r="N119" s="53">
        <f t="shared" ca="1" si="36"/>
        <v>1.8419704615565191E-2</v>
      </c>
      <c r="O119" s="53">
        <f t="shared" ca="1" si="32"/>
        <v>2.1530229680673583</v>
      </c>
      <c r="P119" s="53">
        <f t="shared" ca="1" si="21"/>
        <v>-1.1978064055776518</v>
      </c>
      <c r="Q119" s="53">
        <f t="shared" ca="1" si="33"/>
        <v>6.0414683644307292</v>
      </c>
      <c r="R119" s="53">
        <f t="shared" ca="1" si="23"/>
        <v>45.620734182215365</v>
      </c>
      <c r="T119" s="53">
        <f t="shared" si="34"/>
        <v>38.608272647857667</v>
      </c>
      <c r="U119" s="53">
        <f t="shared" si="25"/>
        <v>42.38223752975464</v>
      </c>
      <c r="V119" s="53">
        <f t="shared" si="26"/>
        <v>40.934010362625123</v>
      </c>
      <c r="W119" s="53">
        <f t="shared" si="27"/>
        <v>36.110631561279298</v>
      </c>
      <c r="X119" s="53">
        <f t="shared" si="28"/>
        <v>49.851634120941164</v>
      </c>
    </row>
    <row r="120" spans="1:24" ht="18.75">
      <c r="A120" s="52">
        <v>114</v>
      </c>
      <c r="B120" s="53">
        <v>39.609963941574094</v>
      </c>
      <c r="C120" s="53">
        <v>42.356962490081784</v>
      </c>
      <c r="D120" s="53">
        <v>40.952081727981565</v>
      </c>
      <c r="E120" s="53">
        <v>36.429793167114255</v>
      </c>
      <c r="F120" s="53">
        <v>50.263237285614011</v>
      </c>
      <c r="H120" s="52">
        <v>114</v>
      </c>
      <c r="I120" s="53">
        <f t="shared" ca="1" si="36"/>
        <v>0.52190947679220123</v>
      </c>
      <c r="J120" s="53">
        <f t="shared" ca="1" si="36"/>
        <v>0.16104724662093073</v>
      </c>
      <c r="K120" s="53">
        <f t="shared" ca="1" si="36"/>
        <v>0.80339303374525928</v>
      </c>
      <c r="L120" s="53">
        <f t="shared" ca="1" si="36"/>
        <v>0.67014319638300002</v>
      </c>
      <c r="M120" s="53">
        <f t="shared" ca="1" si="36"/>
        <v>0.61269912659043002</v>
      </c>
      <c r="N120" s="53">
        <f t="shared" ca="1" si="36"/>
        <v>0.99441760227994491</v>
      </c>
      <c r="O120" s="53">
        <f t="shared" ca="1" si="32"/>
        <v>3.7636096824117664</v>
      </c>
      <c r="P120" s="53">
        <f t="shared" ca="1" si="21"/>
        <v>1.0799071692261319</v>
      </c>
      <c r="Q120" s="53">
        <f t="shared" ca="1" si="33"/>
        <v>7.1213755336568614</v>
      </c>
      <c r="R120" s="53">
        <f t="shared" ca="1" si="23"/>
        <v>46.360687766828427</v>
      </c>
      <c r="T120" s="53">
        <f t="shared" si="34"/>
        <v>39.609963941574094</v>
      </c>
      <c r="U120" s="53">
        <f t="shared" si="25"/>
        <v>42.356962490081784</v>
      </c>
      <c r="V120" s="53">
        <f t="shared" si="26"/>
        <v>40.952081727981565</v>
      </c>
      <c r="W120" s="53">
        <f t="shared" si="27"/>
        <v>36.429793167114255</v>
      </c>
      <c r="X120" s="53">
        <f t="shared" si="28"/>
        <v>50.263237285614011</v>
      </c>
    </row>
    <row r="121" spans="1:24" ht="18.75">
      <c r="A121" s="52">
        <v>115</v>
      </c>
      <c r="B121" s="53">
        <v>39.607500314712524</v>
      </c>
      <c r="C121" s="53">
        <v>42.194743156433105</v>
      </c>
      <c r="D121" s="53">
        <v>41.357676267623901</v>
      </c>
      <c r="E121" s="53">
        <v>35.877589702606201</v>
      </c>
      <c r="F121" s="53">
        <v>51.670685768127441</v>
      </c>
      <c r="H121" s="52">
        <v>115</v>
      </c>
      <c r="I121" s="53">
        <f t="shared" ca="1" si="36"/>
        <v>7.4089548453278198E-2</v>
      </c>
      <c r="J121" s="53">
        <f t="shared" ca="1" si="36"/>
        <v>0.11418070694929572</v>
      </c>
      <c r="K121" s="53">
        <f t="shared" ca="1" si="36"/>
        <v>0.78632595332803668</v>
      </c>
      <c r="L121" s="53">
        <f t="shared" ca="1" si="36"/>
        <v>0.14994209441060558</v>
      </c>
      <c r="M121" s="53">
        <f t="shared" ca="1" si="36"/>
        <v>6.4698599303124826E-2</v>
      </c>
      <c r="N121" s="53">
        <f t="shared" ca="1" si="36"/>
        <v>0.22592340481909656</v>
      </c>
      <c r="O121" s="53">
        <f t="shared" ca="1" si="32"/>
        <v>1.4151603072634376</v>
      </c>
      <c r="P121" s="53">
        <f t="shared" ca="1" si="21"/>
        <v>-2.2413017876552552</v>
      </c>
      <c r="Q121" s="53">
        <f t="shared" ca="1" si="33"/>
        <v>4.8800737460016066</v>
      </c>
      <c r="R121" s="53">
        <f t="shared" ca="1" si="23"/>
        <v>45.440036873000807</v>
      </c>
      <c r="T121" s="53">
        <f t="shared" si="34"/>
        <v>39.607500314712524</v>
      </c>
      <c r="U121" s="53">
        <f t="shared" si="25"/>
        <v>42.194743156433105</v>
      </c>
      <c r="V121" s="53">
        <f t="shared" si="26"/>
        <v>41.357676267623901</v>
      </c>
      <c r="W121" s="53">
        <f t="shared" si="27"/>
        <v>35.877589702606201</v>
      </c>
      <c r="X121" s="53">
        <f t="shared" si="28"/>
        <v>51.670685768127441</v>
      </c>
    </row>
    <row r="122" spans="1:24" ht="18.75">
      <c r="A122" s="52">
        <v>116</v>
      </c>
      <c r="B122" s="53">
        <v>40.748518657684329</v>
      </c>
      <c r="C122" s="53">
        <v>42.287257385253909</v>
      </c>
      <c r="D122" s="53">
        <v>41.493536901474002</v>
      </c>
      <c r="E122" s="53">
        <v>35.619273853302005</v>
      </c>
      <c r="F122" s="53">
        <v>52.332867813110354</v>
      </c>
      <c r="H122" s="52">
        <v>116</v>
      </c>
      <c r="I122" s="53">
        <f t="shared" ca="1" si="36"/>
        <v>0.31967519102641173</v>
      </c>
      <c r="J122" s="53">
        <f t="shared" ca="1" si="36"/>
        <v>7.3747767932179187E-2</v>
      </c>
      <c r="K122" s="53">
        <f t="shared" ca="1" si="36"/>
        <v>7.3236235365416125E-2</v>
      </c>
      <c r="L122" s="53">
        <f t="shared" ca="1" si="36"/>
        <v>0.92590801313852378</v>
      </c>
      <c r="M122" s="53">
        <f t="shared" ca="1" si="36"/>
        <v>0.76444878330544963</v>
      </c>
      <c r="N122" s="53">
        <f t="shared" ca="1" si="36"/>
        <v>0.73848412199900904</v>
      </c>
      <c r="O122" s="53">
        <f t="shared" ca="1" si="32"/>
        <v>2.8955001127669897</v>
      </c>
      <c r="P122" s="53">
        <f t="shared" ca="1" si="21"/>
        <v>-0.14778515779138218</v>
      </c>
      <c r="Q122" s="53">
        <f t="shared" ca="1" si="33"/>
        <v>4.7322885882102241</v>
      </c>
      <c r="R122" s="53">
        <f t="shared" ca="1" si="23"/>
        <v>45.566144294105115</v>
      </c>
      <c r="T122" s="53">
        <f t="shared" si="34"/>
        <v>40.748518657684329</v>
      </c>
      <c r="U122" s="53">
        <f t="shared" si="25"/>
        <v>42.287257385253909</v>
      </c>
      <c r="V122" s="53">
        <f t="shared" si="26"/>
        <v>41.493536901474002</v>
      </c>
      <c r="W122" s="53">
        <f t="shared" si="27"/>
        <v>35.619273853302005</v>
      </c>
      <c r="X122" s="53">
        <f t="shared" si="28"/>
        <v>52.332867813110354</v>
      </c>
    </row>
    <row r="123" spans="1:24" ht="18.75">
      <c r="A123" s="52">
        <v>117</v>
      </c>
      <c r="B123" s="53">
        <v>40.480162048339849</v>
      </c>
      <c r="C123" s="53">
        <v>41.742827320098883</v>
      </c>
      <c r="D123" s="53">
        <v>42.758032464981085</v>
      </c>
      <c r="E123" s="53">
        <v>36.356803321838385</v>
      </c>
      <c r="F123" s="53">
        <v>52.092525863647467</v>
      </c>
      <c r="H123" s="52">
        <v>117</v>
      </c>
      <c r="I123" s="53">
        <f t="shared" ca="1" si="36"/>
        <v>0.47653952993289206</v>
      </c>
      <c r="J123" s="53">
        <f t="shared" ca="1" si="36"/>
        <v>0.51302391389383395</v>
      </c>
      <c r="K123" s="53">
        <f t="shared" ca="1" si="36"/>
        <v>0.10935625874775123</v>
      </c>
      <c r="L123" s="53">
        <f t="shared" ca="1" si="36"/>
        <v>0.34075887929860382</v>
      </c>
      <c r="M123" s="53">
        <f t="shared" ca="1" si="36"/>
        <v>0.28037213415329121</v>
      </c>
      <c r="N123" s="53">
        <f t="shared" ca="1" si="36"/>
        <v>0.65172438121722287</v>
      </c>
      <c r="O123" s="53">
        <f t="shared" ca="1" si="32"/>
        <v>2.3717750972435949</v>
      </c>
      <c r="P123" s="53">
        <f t="shared" ca="1" si="21"/>
        <v>-0.88844417769862682</v>
      </c>
      <c r="Q123" s="53">
        <f t="shared" ca="1" si="33"/>
        <v>3.8438444105115974</v>
      </c>
      <c r="R123" s="53">
        <f t="shared" ca="1" si="23"/>
        <v>45.321922205255802</v>
      </c>
      <c r="T123" s="53">
        <f t="shared" si="34"/>
        <v>40.480162048339849</v>
      </c>
      <c r="U123" s="53">
        <f t="shared" si="25"/>
        <v>41.742827320098883</v>
      </c>
      <c r="V123" s="53">
        <f t="shared" si="26"/>
        <v>42.758032464981085</v>
      </c>
      <c r="W123" s="53">
        <f t="shared" si="27"/>
        <v>36.356803321838385</v>
      </c>
      <c r="X123" s="53">
        <f t="shared" si="28"/>
        <v>52.092525863647467</v>
      </c>
    </row>
    <row r="124" spans="1:24" ht="18.75">
      <c r="A124" s="52">
        <v>118</v>
      </c>
      <c r="B124" s="53">
        <v>41.294435119628908</v>
      </c>
      <c r="C124" s="53">
        <v>41.953131055831911</v>
      </c>
      <c r="D124" s="53">
        <v>43.011682367324831</v>
      </c>
      <c r="E124" s="53">
        <v>36.216276741027833</v>
      </c>
      <c r="F124" s="53">
        <v>51.106917953491212</v>
      </c>
      <c r="H124" s="52">
        <v>118</v>
      </c>
      <c r="I124" s="53">
        <f t="shared" ca="1" si="36"/>
        <v>0.19283041762502151</v>
      </c>
      <c r="J124" s="53">
        <f t="shared" ca="1" si="36"/>
        <v>0.72918007553851272</v>
      </c>
      <c r="K124" s="53">
        <f t="shared" ca="1" si="36"/>
        <v>0.62851655510417848</v>
      </c>
      <c r="L124" s="53">
        <f t="shared" ca="1" si="36"/>
        <v>0.55990484740755053</v>
      </c>
      <c r="M124" s="53">
        <f t="shared" ca="1" si="36"/>
        <v>8.3090839089621227E-3</v>
      </c>
      <c r="N124" s="53">
        <f t="shared" ca="1" si="36"/>
        <v>0.14306690058378102</v>
      </c>
      <c r="O124" s="53">
        <f t="shared" ca="1" si="32"/>
        <v>2.2618078801680062</v>
      </c>
      <c r="P124" s="53">
        <f t="shared" ca="1" si="21"/>
        <v>-1.0439613075033507</v>
      </c>
      <c r="Q124" s="53">
        <f t="shared" ca="1" si="33"/>
        <v>2.7998831030082467</v>
      </c>
      <c r="R124" s="53">
        <f t="shared" ca="1" si="23"/>
        <v>44.999941551504122</v>
      </c>
      <c r="T124" s="53">
        <f t="shared" si="34"/>
        <v>41.294435119628908</v>
      </c>
      <c r="U124" s="53">
        <f t="shared" si="25"/>
        <v>41.953131055831911</v>
      </c>
      <c r="V124" s="53">
        <f t="shared" si="26"/>
        <v>43.011682367324831</v>
      </c>
      <c r="W124" s="53">
        <f t="shared" si="27"/>
        <v>36.216276741027833</v>
      </c>
      <c r="X124" s="53">
        <f t="shared" si="28"/>
        <v>51.106917953491212</v>
      </c>
    </row>
    <row r="125" spans="1:24" ht="18.75">
      <c r="A125" s="52">
        <v>119</v>
      </c>
      <c r="B125" s="53">
        <v>41.112709331512448</v>
      </c>
      <c r="C125" s="53">
        <v>41.292069482803342</v>
      </c>
      <c r="D125" s="53">
        <v>42.261177587509152</v>
      </c>
      <c r="E125" s="53">
        <v>36.306016254425046</v>
      </c>
      <c r="F125" s="53">
        <v>50.984365749359128</v>
      </c>
      <c r="H125" s="52">
        <v>119</v>
      </c>
      <c r="I125" s="53">
        <f t="shared" ca="1" si="36"/>
        <v>0.42701029928112977</v>
      </c>
      <c r="J125" s="53">
        <f t="shared" ca="1" si="36"/>
        <v>0.3368166462932225</v>
      </c>
      <c r="K125" s="53">
        <f t="shared" ca="1" si="36"/>
        <v>0.41304892858307451</v>
      </c>
      <c r="L125" s="53">
        <f t="shared" ca="1" si="36"/>
        <v>0.62962039059260233</v>
      </c>
      <c r="M125" s="53">
        <f t="shared" ca="1" si="36"/>
        <v>0.70671367749730774</v>
      </c>
      <c r="N125" s="53">
        <f t="shared" ca="1" si="36"/>
        <v>4.1405147328061886E-3</v>
      </c>
      <c r="O125" s="53">
        <f t="shared" ca="1" si="32"/>
        <v>2.517350456980143</v>
      </c>
      <c r="P125" s="53">
        <f t="shared" ca="1" si="21"/>
        <v>-0.68256952961185824</v>
      </c>
      <c r="Q125" s="53">
        <f t="shared" ca="1" si="33"/>
        <v>2.1173135733963884</v>
      </c>
      <c r="R125" s="53">
        <f t="shared" ca="1" si="23"/>
        <v>44.858656786698191</v>
      </c>
      <c r="T125" s="53">
        <f t="shared" si="34"/>
        <v>41.112709331512448</v>
      </c>
      <c r="U125" s="53">
        <f t="shared" si="25"/>
        <v>41.292069482803342</v>
      </c>
      <c r="V125" s="53">
        <f t="shared" si="26"/>
        <v>42.261177587509152</v>
      </c>
      <c r="W125" s="53">
        <f t="shared" si="27"/>
        <v>36.306016254425046</v>
      </c>
      <c r="X125" s="53">
        <f t="shared" si="28"/>
        <v>50.984365749359128</v>
      </c>
    </row>
    <row r="126" spans="1:24" ht="18.75">
      <c r="A126" s="52">
        <v>120</v>
      </c>
      <c r="B126" s="53">
        <v>41.279192447662354</v>
      </c>
      <c r="C126" s="53">
        <v>42.228484630584717</v>
      </c>
      <c r="D126" s="53">
        <v>43.062304258346558</v>
      </c>
      <c r="E126" s="53">
        <v>36.650489330291748</v>
      </c>
      <c r="F126" s="53">
        <v>51.249336719512939</v>
      </c>
      <c r="H126" s="52">
        <v>120</v>
      </c>
      <c r="I126" s="53">
        <f t="shared" ca="1" si="36"/>
        <v>0.23103666877155593</v>
      </c>
      <c r="J126" s="53">
        <f t="shared" ca="1" si="36"/>
        <v>0.99213903050578223</v>
      </c>
      <c r="K126" s="53">
        <f t="shared" ca="1" si="36"/>
        <v>0.61139439175011745</v>
      </c>
      <c r="L126" s="53">
        <f t="shared" ca="1" si="36"/>
        <v>2.4301075707400921E-2</v>
      </c>
      <c r="M126" s="53">
        <f t="shared" ca="1" si="36"/>
        <v>0.47092734372727385</v>
      </c>
      <c r="N126" s="53">
        <f t="shared" ca="1" si="36"/>
        <v>9.6661164387509046E-2</v>
      </c>
      <c r="O126" s="53">
        <f t="shared" ca="1" si="32"/>
        <v>2.4264596748496396</v>
      </c>
      <c r="P126" s="53">
        <f t="shared" ca="1" si="21"/>
        <v>-0.81110850639551435</v>
      </c>
      <c r="Q126" s="53">
        <f t="shared" ca="1" si="33"/>
        <v>1.306205067000874</v>
      </c>
      <c r="R126" s="53">
        <f t="shared" ca="1" si="23"/>
        <v>44.653102533500437</v>
      </c>
      <c r="T126" s="53">
        <f t="shared" si="34"/>
        <v>41.279192447662354</v>
      </c>
      <c r="U126" s="53">
        <f t="shared" si="25"/>
        <v>42.228484630584717</v>
      </c>
      <c r="V126" s="53">
        <f t="shared" si="26"/>
        <v>43.062304258346558</v>
      </c>
      <c r="W126" s="53">
        <f t="shared" si="27"/>
        <v>36.650489330291748</v>
      </c>
      <c r="X126" s="53">
        <f t="shared" si="28"/>
        <v>51.249336719512939</v>
      </c>
    </row>
    <row r="127" spans="1:24" ht="18.75">
      <c r="A127" s="52">
        <v>121</v>
      </c>
      <c r="B127" s="53">
        <v>41.567619514465335</v>
      </c>
      <c r="C127" s="53">
        <v>43.419633102416995</v>
      </c>
      <c r="D127" s="53">
        <v>43.226486635208133</v>
      </c>
      <c r="E127" s="53">
        <v>36.35801811218262</v>
      </c>
      <c r="F127" s="53">
        <v>51.377363395690921</v>
      </c>
      <c r="H127" s="52">
        <v>121</v>
      </c>
      <c r="I127" s="53">
        <f t="shared" ref="I127:N136" ca="1" si="37">RAND()</f>
        <v>0.33083384126928017</v>
      </c>
      <c r="J127" s="53">
        <f t="shared" ca="1" si="37"/>
        <v>0.92437323766684987</v>
      </c>
      <c r="K127" s="53">
        <f t="shared" ca="1" si="37"/>
        <v>0.84366271707186336</v>
      </c>
      <c r="L127" s="53">
        <f t="shared" ca="1" si="37"/>
        <v>0.58138785281807026</v>
      </c>
      <c r="M127" s="53">
        <f t="shared" ca="1" si="37"/>
        <v>0.77677594761034641</v>
      </c>
      <c r="N127" s="53">
        <f t="shared" ca="1" si="37"/>
        <v>0.46810136065916907</v>
      </c>
      <c r="O127" s="53">
        <f t="shared" ca="1" si="32"/>
        <v>3.9251349570955791</v>
      </c>
      <c r="P127" s="53">
        <f t="shared" ca="1" si="21"/>
        <v>1.3083384033500194</v>
      </c>
      <c r="Q127" s="53">
        <f t="shared" ca="1" si="33"/>
        <v>2.6145434703508936</v>
      </c>
      <c r="R127" s="53">
        <f t="shared" ca="1" si="23"/>
        <v>45.507271735175451</v>
      </c>
      <c r="T127" s="53">
        <f t="shared" si="34"/>
        <v>41.567619514465335</v>
      </c>
      <c r="U127" s="53">
        <f t="shared" si="25"/>
        <v>43.419633102416995</v>
      </c>
      <c r="V127" s="53">
        <f t="shared" si="26"/>
        <v>43.226486635208133</v>
      </c>
      <c r="W127" s="53">
        <f t="shared" si="27"/>
        <v>36.35801811218262</v>
      </c>
      <c r="X127" s="53">
        <f t="shared" si="28"/>
        <v>51.377363395690921</v>
      </c>
    </row>
    <row r="128" spans="1:24" ht="18.75">
      <c r="A128" s="52">
        <v>122</v>
      </c>
      <c r="B128" s="53">
        <v>41.219102287292486</v>
      </c>
      <c r="C128" s="53">
        <v>43.473837280273443</v>
      </c>
      <c r="D128" s="53">
        <v>43.152093553543097</v>
      </c>
      <c r="E128" s="53">
        <v>36.320280456542974</v>
      </c>
      <c r="F128" s="53">
        <v>51.994544410705572</v>
      </c>
      <c r="H128" s="52">
        <v>122</v>
      </c>
      <c r="I128" s="53">
        <f t="shared" ca="1" si="37"/>
        <v>0.1547671655421603</v>
      </c>
      <c r="J128" s="53">
        <f t="shared" ca="1" si="37"/>
        <v>0.21042858892204785</v>
      </c>
      <c r="K128" s="53">
        <f t="shared" ca="1" si="37"/>
        <v>0.1512921234000304</v>
      </c>
      <c r="L128" s="53">
        <f t="shared" ca="1" si="37"/>
        <v>5.5928580303254982E-2</v>
      </c>
      <c r="M128" s="53">
        <f t="shared" ca="1" si="37"/>
        <v>0.90633463885376297</v>
      </c>
      <c r="N128" s="53">
        <f t="shared" ca="1" si="37"/>
        <v>0.93528523332309721</v>
      </c>
      <c r="O128" s="53">
        <f t="shared" ca="1" si="32"/>
        <v>2.4140363303443539</v>
      </c>
      <c r="P128" s="53">
        <f t="shared" ca="1" si="21"/>
        <v>-0.8286777686849226</v>
      </c>
      <c r="Q128" s="53">
        <f t="shared" ca="1" si="33"/>
        <v>1.7858657016659709</v>
      </c>
      <c r="R128" s="53">
        <f t="shared" ca="1" si="23"/>
        <v>45.29293285083299</v>
      </c>
      <c r="T128" s="53">
        <f t="shared" si="34"/>
        <v>41.219102287292486</v>
      </c>
      <c r="U128" s="53">
        <f t="shared" si="25"/>
        <v>43.473837280273443</v>
      </c>
      <c r="V128" s="53">
        <f t="shared" si="26"/>
        <v>43.152093553543097</v>
      </c>
      <c r="W128" s="53">
        <f t="shared" si="27"/>
        <v>36.320280456542974</v>
      </c>
      <c r="X128" s="53">
        <f t="shared" si="28"/>
        <v>51.994544410705572</v>
      </c>
    </row>
    <row r="129" spans="1:24" ht="18.75">
      <c r="A129" s="52">
        <v>123</v>
      </c>
      <c r="B129" s="53">
        <v>41.8597393989563</v>
      </c>
      <c r="C129" s="53">
        <v>43.915564632415773</v>
      </c>
      <c r="D129" s="53">
        <v>42.832434034347536</v>
      </c>
      <c r="E129" s="53">
        <v>36.278388595581056</v>
      </c>
      <c r="F129" s="53">
        <v>52.107570743560792</v>
      </c>
      <c r="H129" s="52">
        <v>123</v>
      </c>
      <c r="I129" s="53">
        <f t="shared" ca="1" si="37"/>
        <v>0.93009724201383559</v>
      </c>
      <c r="J129" s="53">
        <f t="shared" ca="1" si="37"/>
        <v>0.48873513354209375</v>
      </c>
      <c r="K129" s="53">
        <f t="shared" ca="1" si="37"/>
        <v>0.22211561617407138</v>
      </c>
      <c r="L129" s="53">
        <f t="shared" ca="1" si="37"/>
        <v>0.29149802057526863</v>
      </c>
      <c r="M129" s="53">
        <f t="shared" ca="1" si="37"/>
        <v>3.715698189393013E-2</v>
      </c>
      <c r="N129" s="53">
        <f t="shared" ca="1" si="37"/>
        <v>0.45775827277152192</v>
      </c>
      <c r="O129" s="53">
        <f t="shared" ca="1" si="32"/>
        <v>2.4273612669707214</v>
      </c>
      <c r="P129" s="53">
        <f t="shared" ca="1" si="21"/>
        <v>-0.80983346259015176</v>
      </c>
      <c r="Q129" s="53">
        <f t="shared" ca="1" si="33"/>
        <v>0.97603223907581915</v>
      </c>
      <c r="R129" s="53">
        <f t="shared" ca="1" si="23"/>
        <v>45.088016119537912</v>
      </c>
      <c r="T129" s="53">
        <f t="shared" si="34"/>
        <v>41.8597393989563</v>
      </c>
      <c r="U129" s="53">
        <f t="shared" si="25"/>
        <v>43.915564632415773</v>
      </c>
      <c r="V129" s="53">
        <f t="shared" si="26"/>
        <v>42.832434034347536</v>
      </c>
      <c r="W129" s="53">
        <f t="shared" si="27"/>
        <v>36.278388595581056</v>
      </c>
      <c r="X129" s="53">
        <f t="shared" si="28"/>
        <v>52.107570743560792</v>
      </c>
    </row>
    <row r="130" spans="1:24" ht="18.75">
      <c r="A130" s="52">
        <v>124</v>
      </c>
      <c r="B130" s="53">
        <v>42.129011678695676</v>
      </c>
      <c r="C130" s="53">
        <v>44.087558078765866</v>
      </c>
      <c r="D130" s="53">
        <v>42.610250997543332</v>
      </c>
      <c r="E130" s="53">
        <v>35.991229820251462</v>
      </c>
      <c r="F130" s="53">
        <v>51.912854003906247</v>
      </c>
      <c r="H130" s="52">
        <v>124</v>
      </c>
      <c r="I130" s="53">
        <f t="shared" ca="1" si="37"/>
        <v>0.94570878339826336</v>
      </c>
      <c r="J130" s="53">
        <f t="shared" ca="1" si="37"/>
        <v>9.1046315576845949E-3</v>
      </c>
      <c r="K130" s="53">
        <f t="shared" ca="1" si="37"/>
        <v>0.41165357054525709</v>
      </c>
      <c r="L130" s="53">
        <f t="shared" ca="1" si="37"/>
        <v>0.8578332205602901</v>
      </c>
      <c r="M130" s="53">
        <f t="shared" ca="1" si="37"/>
        <v>0.38723526850716539</v>
      </c>
      <c r="N130" s="53">
        <f t="shared" ca="1" si="37"/>
        <v>0.17802990181831002</v>
      </c>
      <c r="O130" s="53">
        <f t="shared" ca="1" si="32"/>
        <v>2.789565376386971</v>
      </c>
      <c r="P130" s="53">
        <f t="shared" ca="1" si="21"/>
        <v>-0.29759949870642316</v>
      </c>
      <c r="Q130" s="53">
        <f t="shared" ca="1" si="33"/>
        <v>0.67843274036939594</v>
      </c>
      <c r="R130" s="53">
        <f t="shared" ca="1" si="23"/>
        <v>45.139216370184698</v>
      </c>
      <c r="T130" s="53">
        <f t="shared" si="34"/>
        <v>42.129011678695676</v>
      </c>
      <c r="U130" s="53">
        <f t="shared" si="25"/>
        <v>44.087558078765866</v>
      </c>
      <c r="V130" s="53">
        <f t="shared" si="26"/>
        <v>42.610250997543332</v>
      </c>
      <c r="W130" s="53">
        <f t="shared" si="27"/>
        <v>35.991229820251462</v>
      </c>
      <c r="X130" s="53">
        <f t="shared" si="28"/>
        <v>51.912854003906247</v>
      </c>
    </row>
    <row r="131" spans="1:24" ht="18.75">
      <c r="A131" s="52">
        <v>125</v>
      </c>
      <c r="B131" s="53">
        <v>42.887438058853149</v>
      </c>
      <c r="C131" s="53">
        <v>43.084597587585449</v>
      </c>
      <c r="D131" s="53">
        <v>43.510011911392212</v>
      </c>
      <c r="E131" s="53">
        <v>36.801548004150391</v>
      </c>
      <c r="F131" s="53">
        <v>51.346771717071533</v>
      </c>
      <c r="H131" s="52">
        <v>125</v>
      </c>
      <c r="I131" s="53">
        <f t="shared" ca="1" si="37"/>
        <v>0.31867650839248896</v>
      </c>
      <c r="J131" s="53">
        <f t="shared" ca="1" si="37"/>
        <v>0.36367178572701797</v>
      </c>
      <c r="K131" s="53">
        <f t="shared" ca="1" si="37"/>
        <v>0.80594089047435924</v>
      </c>
      <c r="L131" s="53">
        <f t="shared" ca="1" si="37"/>
        <v>0.11129423084309087</v>
      </c>
      <c r="M131" s="53">
        <f t="shared" ca="1" si="37"/>
        <v>0.90153660983970307</v>
      </c>
      <c r="N131" s="53">
        <f t="shared" ca="1" si="37"/>
        <v>0.91817769583739839</v>
      </c>
      <c r="O131" s="53">
        <f t="shared" ca="1" si="32"/>
        <v>3.4192977211140585</v>
      </c>
      <c r="P131" s="53">
        <f t="shared" ca="1" si="21"/>
        <v>0.59297652387163313</v>
      </c>
      <c r="Q131" s="53">
        <f t="shared" ca="1" si="33"/>
        <v>1.2714092642410291</v>
      </c>
      <c r="R131" s="53">
        <f t="shared" ca="1" si="23"/>
        <v>45.635704632120515</v>
      </c>
      <c r="T131" s="53">
        <f t="shared" si="34"/>
        <v>42.887438058853149</v>
      </c>
      <c r="U131" s="53">
        <f t="shared" si="25"/>
        <v>43.084597587585449</v>
      </c>
      <c r="V131" s="53">
        <f t="shared" si="26"/>
        <v>43.510011911392212</v>
      </c>
      <c r="W131" s="53">
        <f t="shared" si="27"/>
        <v>36.801548004150391</v>
      </c>
      <c r="X131" s="53">
        <f t="shared" si="28"/>
        <v>51.346771717071533</v>
      </c>
    </row>
    <row r="132" spans="1:24" ht="18.75">
      <c r="A132" s="52">
        <v>126</v>
      </c>
      <c r="B132" s="53">
        <v>42.774499368667605</v>
      </c>
      <c r="C132" s="53">
        <v>42.944693040847781</v>
      </c>
      <c r="D132" s="53">
        <v>42.905618143081668</v>
      </c>
      <c r="E132" s="53">
        <v>36.740500640869143</v>
      </c>
      <c r="F132" s="53">
        <v>51.637054157257083</v>
      </c>
      <c r="H132" s="52">
        <v>126</v>
      </c>
      <c r="I132" s="53">
        <f t="shared" ca="1" si="37"/>
        <v>0.77839452173208645</v>
      </c>
      <c r="J132" s="53">
        <f t="shared" ca="1" si="37"/>
        <v>0.51515473766711328</v>
      </c>
      <c r="K132" s="53">
        <f t="shared" ca="1" si="37"/>
        <v>0.52802601004288818</v>
      </c>
      <c r="L132" s="53">
        <f t="shared" ca="1" si="37"/>
        <v>0.26268670923778137</v>
      </c>
      <c r="M132" s="53">
        <f t="shared" ca="1" si="37"/>
        <v>0.32847377012544121</v>
      </c>
      <c r="N132" s="53">
        <f t="shared" ca="1" si="37"/>
        <v>0.54749203502926513</v>
      </c>
      <c r="O132" s="53">
        <f t="shared" ca="1" si="32"/>
        <v>2.9602277838345756</v>
      </c>
      <c r="P132" s="53">
        <f t="shared" ca="1" si="21"/>
        <v>-5.624640750677759E-2</v>
      </c>
      <c r="Q132" s="53">
        <f t="shared" ca="1" si="33"/>
        <v>1.2151628567342514</v>
      </c>
      <c r="R132" s="53">
        <f t="shared" ca="1" si="23"/>
        <v>45.807581428367129</v>
      </c>
      <c r="T132" s="53">
        <f t="shared" si="34"/>
        <v>42.774499368667605</v>
      </c>
      <c r="U132" s="53">
        <f t="shared" si="25"/>
        <v>42.944693040847781</v>
      </c>
      <c r="V132" s="53">
        <f t="shared" si="26"/>
        <v>42.905618143081668</v>
      </c>
      <c r="W132" s="53">
        <f t="shared" si="27"/>
        <v>36.740500640869143</v>
      </c>
      <c r="X132" s="53">
        <f t="shared" si="28"/>
        <v>51.637054157257083</v>
      </c>
    </row>
    <row r="133" spans="1:24" ht="18.75">
      <c r="A133" s="52">
        <v>127</v>
      </c>
      <c r="B133" s="53">
        <v>42.916294240951544</v>
      </c>
      <c r="C133" s="53">
        <v>43.80063357353211</v>
      </c>
      <c r="D133" s="53">
        <v>43.157589101791388</v>
      </c>
      <c r="E133" s="53">
        <v>37.168608093261724</v>
      </c>
      <c r="F133" s="53">
        <v>52.055971527099615</v>
      </c>
      <c r="H133" s="52">
        <v>127</v>
      </c>
      <c r="I133" s="53">
        <f t="shared" ca="1" si="37"/>
        <v>0.47833517593074237</v>
      </c>
      <c r="J133" s="53">
        <f t="shared" ca="1" si="37"/>
        <v>0.2691471463464099</v>
      </c>
      <c r="K133" s="53">
        <f t="shared" ca="1" si="37"/>
        <v>0.18938040610543205</v>
      </c>
      <c r="L133" s="53">
        <f t="shared" ca="1" si="37"/>
        <v>4.2864125247380702E-2</v>
      </c>
      <c r="M133" s="53">
        <f t="shared" ca="1" si="37"/>
        <v>0.56987524172005832</v>
      </c>
      <c r="N133" s="53">
        <f t="shared" ca="1" si="37"/>
        <v>0.8302859942341092</v>
      </c>
      <c r="O133" s="53">
        <f t="shared" ca="1" si="32"/>
        <v>2.3798880895841323</v>
      </c>
      <c r="P133" s="53">
        <f t="shared" ca="1" si="21"/>
        <v>-0.87697067389920969</v>
      </c>
      <c r="Q133" s="53">
        <f t="shared" ca="1" si="33"/>
        <v>0.33819218283504171</v>
      </c>
      <c r="R133" s="53">
        <f t="shared" ca="1" si="23"/>
        <v>45.569096091417528</v>
      </c>
      <c r="T133" s="53">
        <f t="shared" si="34"/>
        <v>42.916294240951544</v>
      </c>
      <c r="U133" s="53">
        <f t="shared" si="25"/>
        <v>43.80063357353211</v>
      </c>
      <c r="V133" s="53">
        <f t="shared" si="26"/>
        <v>43.157589101791388</v>
      </c>
      <c r="W133" s="53">
        <f t="shared" si="27"/>
        <v>37.168608093261724</v>
      </c>
      <c r="X133" s="53">
        <f t="shared" si="28"/>
        <v>52.055971527099615</v>
      </c>
    </row>
    <row r="134" spans="1:24" ht="18.75">
      <c r="A134" s="52">
        <v>128</v>
      </c>
      <c r="B134" s="53">
        <v>42.655565595626832</v>
      </c>
      <c r="C134" s="53">
        <v>43.778518056869508</v>
      </c>
      <c r="D134" s="53">
        <v>43.538194990158082</v>
      </c>
      <c r="E134" s="53">
        <v>37.358139610290529</v>
      </c>
      <c r="F134" s="53">
        <v>52.362412071228029</v>
      </c>
      <c r="H134" s="52">
        <v>128</v>
      </c>
      <c r="I134" s="53">
        <f t="shared" ca="1" si="37"/>
        <v>0.82124617724817917</v>
      </c>
      <c r="J134" s="53">
        <f t="shared" ca="1" si="37"/>
        <v>0.75847924096475339</v>
      </c>
      <c r="K134" s="53">
        <f t="shared" ca="1" si="37"/>
        <v>0.68953096911560685</v>
      </c>
      <c r="L134" s="53">
        <f t="shared" ca="1" si="37"/>
        <v>0.31591593472820922</v>
      </c>
      <c r="M134" s="53">
        <f t="shared" ca="1" si="37"/>
        <v>0.37577435117028485</v>
      </c>
      <c r="N134" s="53">
        <f t="shared" ca="1" si="37"/>
        <v>0.28084523281637619</v>
      </c>
      <c r="O134" s="53">
        <f t="shared" ca="1" si="32"/>
        <v>3.2417919060434093</v>
      </c>
      <c r="P134" s="53">
        <f t="shared" ca="1" si="21"/>
        <v>0.34194539279863051</v>
      </c>
      <c r="Q134" s="53">
        <f t="shared" ca="1" si="33"/>
        <v>0.68013757563367228</v>
      </c>
      <c r="R134" s="53">
        <f t="shared" ca="1" si="23"/>
        <v>45.940068787816834</v>
      </c>
      <c r="T134" s="53">
        <f t="shared" si="34"/>
        <v>42.655565595626832</v>
      </c>
      <c r="U134" s="53">
        <f t="shared" si="25"/>
        <v>43.778518056869508</v>
      </c>
      <c r="V134" s="53">
        <f t="shared" si="26"/>
        <v>43.538194990158082</v>
      </c>
      <c r="W134" s="53">
        <f t="shared" si="27"/>
        <v>37.358139610290529</v>
      </c>
      <c r="X134" s="53">
        <f t="shared" si="28"/>
        <v>52.362412071228029</v>
      </c>
    </row>
    <row r="135" spans="1:24" ht="18.75">
      <c r="A135" s="52">
        <v>129</v>
      </c>
      <c r="B135" s="53">
        <v>42.079258012771604</v>
      </c>
      <c r="C135" s="53">
        <v>44.119458246231076</v>
      </c>
      <c r="D135" s="53">
        <v>43.407955217361447</v>
      </c>
      <c r="E135" s="53">
        <v>37.466513442993161</v>
      </c>
      <c r="F135" s="53">
        <v>52.399118709564206</v>
      </c>
      <c r="H135" s="52">
        <v>129</v>
      </c>
      <c r="I135" s="53">
        <f t="shared" ca="1" si="37"/>
        <v>0.20324973714448369</v>
      </c>
      <c r="J135" s="53">
        <f t="shared" ca="1" si="37"/>
        <v>3.1333015609137149E-2</v>
      </c>
      <c r="K135" s="53">
        <f t="shared" ca="1" si="37"/>
        <v>0.7776575733843929</v>
      </c>
      <c r="L135" s="53">
        <f t="shared" ca="1" si="37"/>
        <v>7.5816491949100007E-2</v>
      </c>
      <c r="M135" s="53">
        <f t="shared" ca="1" si="37"/>
        <v>0.54637504905937329</v>
      </c>
      <c r="N135" s="53">
        <f t="shared" ca="1" si="37"/>
        <v>0.9934308161461054</v>
      </c>
      <c r="O135" s="53">
        <f t="shared" ref="O135:O166" ca="1" si="38">SUM(I135:N135)</f>
        <v>2.6278626832925926</v>
      </c>
      <c r="P135" s="53">
        <f t="shared" ca="1" si="21"/>
        <v>-0.52628164035274727</v>
      </c>
      <c r="Q135" s="53">
        <f t="shared" ca="1" si="33"/>
        <v>0.153855935280925</v>
      </c>
      <c r="R135" s="53">
        <f t="shared" ca="1" si="23"/>
        <v>45.876927967640462</v>
      </c>
      <c r="T135" s="53">
        <f t="shared" si="34"/>
        <v>42.079258012771604</v>
      </c>
      <c r="U135" s="53">
        <f t="shared" si="25"/>
        <v>44.119458246231076</v>
      </c>
      <c r="V135" s="53">
        <f t="shared" si="26"/>
        <v>43.407955217361447</v>
      </c>
      <c r="W135" s="53">
        <f t="shared" si="27"/>
        <v>37.466513442993161</v>
      </c>
      <c r="X135" s="53">
        <f t="shared" si="28"/>
        <v>52.399118709564206</v>
      </c>
    </row>
    <row r="136" spans="1:24" ht="18.75">
      <c r="A136" s="52">
        <v>130</v>
      </c>
      <c r="B136" s="53">
        <v>43.646432161331177</v>
      </c>
      <c r="C136" s="53">
        <v>44.847921848297119</v>
      </c>
      <c r="D136" s="53">
        <v>43.906350612640381</v>
      </c>
      <c r="E136" s="53">
        <v>37.937942504882813</v>
      </c>
      <c r="F136" s="53">
        <v>52.924979686737061</v>
      </c>
      <c r="H136" s="52">
        <v>130</v>
      </c>
      <c r="I136" s="53">
        <f t="shared" ca="1" si="37"/>
        <v>0.98372111540912766</v>
      </c>
      <c r="J136" s="53">
        <f t="shared" ca="1" si="37"/>
        <v>0.44136984202351059</v>
      </c>
      <c r="K136" s="53">
        <f t="shared" ca="1" si="37"/>
        <v>0.2044573119164339</v>
      </c>
      <c r="L136" s="53">
        <f t="shared" ca="1" si="37"/>
        <v>0.20273947585148377</v>
      </c>
      <c r="M136" s="53">
        <f t="shared" ca="1" si="37"/>
        <v>0.57092623398638764</v>
      </c>
      <c r="N136" s="53">
        <f t="shared" ca="1" si="37"/>
        <v>0.14325181181312097</v>
      </c>
      <c r="O136" s="53">
        <f t="shared" ca="1" si="38"/>
        <v>2.5464657910000645</v>
      </c>
      <c r="P136" s="53">
        <f t="shared" ref="P136:P199" ca="1" si="39">(O136-$P$1)/$P$2</f>
        <v>-0.6413942293678625</v>
      </c>
      <c r="Q136" s="53">
        <f t="shared" ref="Q136:Q167" ca="1" si="40">Q135+P136</f>
        <v>-0.4875382940869375</v>
      </c>
      <c r="R136" s="53">
        <f t="shared" ref="R136:R199" ca="1" si="41">$M$1+$M$2*H136+$M$4*$M$3*Q136</f>
        <v>45.756230852956534</v>
      </c>
      <c r="T136" s="53">
        <f t="shared" ref="T136:T167" si="42">B136</f>
        <v>43.646432161331177</v>
      </c>
      <c r="U136" s="53">
        <f t="shared" ref="U136:U199" si="43">C136</f>
        <v>44.847921848297119</v>
      </c>
      <c r="V136" s="53">
        <f t="shared" ref="V136:V199" si="44">D136</f>
        <v>43.906350612640381</v>
      </c>
      <c r="W136" s="53">
        <f t="shared" ref="W136:W199" si="45">E136</f>
        <v>37.937942504882813</v>
      </c>
      <c r="X136" s="53">
        <f t="shared" ref="X136:X199" si="46">F136</f>
        <v>52.924979686737061</v>
      </c>
    </row>
    <row r="137" spans="1:24" ht="18.75">
      <c r="A137" s="52">
        <v>131</v>
      </c>
      <c r="B137" s="53">
        <v>43.694604825973514</v>
      </c>
      <c r="C137" s="53">
        <v>45.205020141601565</v>
      </c>
      <c r="D137" s="53">
        <v>44.400591087341311</v>
      </c>
      <c r="E137" s="53">
        <v>38.031315994262698</v>
      </c>
      <c r="F137" s="53">
        <v>52.313896369934085</v>
      </c>
      <c r="H137" s="52">
        <v>131</v>
      </c>
      <c r="I137" s="53">
        <f t="shared" ref="I137:N146" ca="1" si="47">RAND()</f>
        <v>0.45902317800316705</v>
      </c>
      <c r="J137" s="53">
        <f t="shared" ca="1" si="47"/>
        <v>0.81133990706697556</v>
      </c>
      <c r="K137" s="53">
        <f t="shared" ca="1" si="47"/>
        <v>0.87292792905092575</v>
      </c>
      <c r="L137" s="53">
        <f t="shared" ca="1" si="47"/>
        <v>0.92571604540560326</v>
      </c>
      <c r="M137" s="53">
        <f t="shared" ca="1" si="47"/>
        <v>0.66323431586486969</v>
      </c>
      <c r="N137" s="53">
        <f t="shared" ca="1" si="47"/>
        <v>0.65454617481429</v>
      </c>
      <c r="O137" s="53">
        <f t="shared" ca="1" si="38"/>
        <v>4.3867875502058311</v>
      </c>
      <c r="P137" s="53">
        <f t="shared" ca="1" si="39"/>
        <v>1.9612137616312457</v>
      </c>
      <c r="Q137" s="53">
        <f t="shared" ca="1" si="40"/>
        <v>1.4736754675443082</v>
      </c>
      <c r="R137" s="53">
        <f t="shared" ca="1" si="41"/>
        <v>46.936837733772158</v>
      </c>
      <c r="T137" s="53">
        <f t="shared" si="42"/>
        <v>43.694604825973514</v>
      </c>
      <c r="U137" s="53">
        <f t="shared" si="43"/>
        <v>45.205020141601565</v>
      </c>
      <c r="V137" s="53">
        <f t="shared" si="44"/>
        <v>44.400591087341311</v>
      </c>
      <c r="W137" s="53">
        <f t="shared" si="45"/>
        <v>38.031315994262698</v>
      </c>
      <c r="X137" s="53">
        <f t="shared" si="46"/>
        <v>52.313896369934085</v>
      </c>
    </row>
    <row r="138" spans="1:24" ht="18.75">
      <c r="A138" s="52">
        <v>132</v>
      </c>
      <c r="B138" s="53">
        <v>43.379568243026739</v>
      </c>
      <c r="C138" s="53">
        <v>45.785693788528448</v>
      </c>
      <c r="D138" s="53">
        <v>44.649565124511724</v>
      </c>
      <c r="E138" s="53">
        <v>37.620534324646002</v>
      </c>
      <c r="F138" s="53">
        <v>52.331447982788092</v>
      </c>
      <c r="H138" s="52">
        <v>132</v>
      </c>
      <c r="I138" s="53">
        <f t="shared" ca="1" si="47"/>
        <v>0.52928772856020845</v>
      </c>
      <c r="J138" s="53">
        <f t="shared" ca="1" si="47"/>
        <v>0.32836430963665375</v>
      </c>
      <c r="K138" s="53">
        <f t="shared" ca="1" si="47"/>
        <v>0.35376384572522857</v>
      </c>
      <c r="L138" s="53">
        <f t="shared" ca="1" si="47"/>
        <v>0.73328056419414356</v>
      </c>
      <c r="M138" s="53">
        <f t="shared" ca="1" si="47"/>
        <v>0.13832870348823434</v>
      </c>
      <c r="N138" s="53">
        <f t="shared" ca="1" si="47"/>
        <v>0.58112414977053017</v>
      </c>
      <c r="O138" s="53">
        <f t="shared" ca="1" si="38"/>
        <v>2.6641493013749988</v>
      </c>
      <c r="P138" s="53">
        <f t="shared" ca="1" si="39"/>
        <v>-0.47496461292795561</v>
      </c>
      <c r="Q138" s="53">
        <f t="shared" ca="1" si="40"/>
        <v>0.99871085461635256</v>
      </c>
      <c r="R138" s="53">
        <f t="shared" ca="1" si="41"/>
        <v>46.89935542730818</v>
      </c>
      <c r="T138" s="53">
        <f t="shared" si="42"/>
        <v>43.379568243026739</v>
      </c>
      <c r="U138" s="53">
        <f t="shared" si="43"/>
        <v>45.785693788528448</v>
      </c>
      <c r="V138" s="53">
        <f t="shared" si="44"/>
        <v>44.649565124511724</v>
      </c>
      <c r="W138" s="53">
        <f t="shared" si="45"/>
        <v>37.620534324646002</v>
      </c>
      <c r="X138" s="53">
        <f t="shared" si="46"/>
        <v>52.331447982788092</v>
      </c>
    </row>
    <row r="139" spans="1:24" ht="18.75">
      <c r="A139" s="52">
        <v>133</v>
      </c>
      <c r="B139" s="53">
        <v>44.412740564346315</v>
      </c>
      <c r="C139" s="53">
        <v>46.862212514877321</v>
      </c>
      <c r="D139" s="53">
        <v>44.496015644073488</v>
      </c>
      <c r="E139" s="53">
        <v>37.964486694335939</v>
      </c>
      <c r="F139" s="53">
        <v>52.838153934478761</v>
      </c>
      <c r="H139" s="52">
        <v>133</v>
      </c>
      <c r="I139" s="53">
        <f t="shared" ca="1" si="47"/>
        <v>0.51996668946426627</v>
      </c>
      <c r="J139" s="53">
        <f t="shared" ca="1" si="47"/>
        <v>0.94814853434761659</v>
      </c>
      <c r="K139" s="53">
        <f t="shared" ca="1" si="47"/>
        <v>0.19706565955187028</v>
      </c>
      <c r="L139" s="53">
        <f t="shared" ca="1" si="47"/>
        <v>2.1349818989653047E-2</v>
      </c>
      <c r="M139" s="53">
        <f t="shared" ca="1" si="47"/>
        <v>0.74960803719511748</v>
      </c>
      <c r="N139" s="53">
        <f t="shared" ca="1" si="47"/>
        <v>0.19140365445065921</v>
      </c>
      <c r="O139" s="53">
        <f t="shared" ca="1" si="38"/>
        <v>2.6275423939991827</v>
      </c>
      <c r="P139" s="53">
        <f t="shared" ca="1" si="39"/>
        <v>-0.52673459781537058</v>
      </c>
      <c r="Q139" s="53">
        <f t="shared" ca="1" si="40"/>
        <v>0.47197625680098199</v>
      </c>
      <c r="R139" s="53">
        <f t="shared" ca="1" si="41"/>
        <v>46.835988128400494</v>
      </c>
      <c r="T139" s="53">
        <f t="shared" si="42"/>
        <v>44.412740564346315</v>
      </c>
      <c r="U139" s="53">
        <f t="shared" si="43"/>
        <v>46.862212514877321</v>
      </c>
      <c r="V139" s="53">
        <f t="shared" si="44"/>
        <v>44.496015644073488</v>
      </c>
      <c r="W139" s="53">
        <f t="shared" si="45"/>
        <v>37.964486694335939</v>
      </c>
      <c r="X139" s="53">
        <f t="shared" si="46"/>
        <v>52.838153934478761</v>
      </c>
    </row>
    <row r="140" spans="1:24" ht="18.75">
      <c r="A140" s="52">
        <v>134</v>
      </c>
      <c r="B140" s="53">
        <v>43.935067224502561</v>
      </c>
      <c r="C140" s="53">
        <v>47.560675430297849</v>
      </c>
      <c r="D140" s="53">
        <v>44.167512226104733</v>
      </c>
      <c r="E140" s="53">
        <v>38.038704681396482</v>
      </c>
      <c r="F140" s="53">
        <v>53.575126457214353</v>
      </c>
      <c r="H140" s="52">
        <v>134</v>
      </c>
      <c r="I140" s="53">
        <f t="shared" ca="1" si="47"/>
        <v>0.33133813476833529</v>
      </c>
      <c r="J140" s="53">
        <f t="shared" ca="1" si="47"/>
        <v>0.25604724361771147</v>
      </c>
      <c r="K140" s="53">
        <f t="shared" ca="1" si="47"/>
        <v>0.71080477163868339</v>
      </c>
      <c r="L140" s="53">
        <f t="shared" ca="1" si="47"/>
        <v>0.7116210312401865</v>
      </c>
      <c r="M140" s="53">
        <f t="shared" ca="1" si="47"/>
        <v>0.48633344439629345</v>
      </c>
      <c r="N140" s="53">
        <f t="shared" ca="1" si="47"/>
        <v>0.70994831346051401</v>
      </c>
      <c r="O140" s="53">
        <f t="shared" ca="1" si="38"/>
        <v>3.2060929391217243</v>
      </c>
      <c r="P140" s="53">
        <f t="shared" ca="1" si="39"/>
        <v>0.29145942961527516</v>
      </c>
      <c r="Q140" s="53">
        <f t="shared" ca="1" si="40"/>
        <v>0.76343568641625714</v>
      </c>
      <c r="R140" s="53">
        <f t="shared" ca="1" si="41"/>
        <v>47.181717843208126</v>
      </c>
      <c r="T140" s="53">
        <f t="shared" si="42"/>
        <v>43.935067224502561</v>
      </c>
      <c r="U140" s="53">
        <f t="shared" si="43"/>
        <v>47.560675430297849</v>
      </c>
      <c r="V140" s="53">
        <f t="shared" si="44"/>
        <v>44.167512226104733</v>
      </c>
      <c r="W140" s="53">
        <f t="shared" si="45"/>
        <v>38.038704681396482</v>
      </c>
      <c r="X140" s="53">
        <f t="shared" si="46"/>
        <v>53.575126457214353</v>
      </c>
    </row>
    <row r="141" spans="1:24" ht="18.75">
      <c r="A141" s="52">
        <v>135</v>
      </c>
      <c r="B141" s="53">
        <v>43.95323920249939</v>
      </c>
      <c r="C141" s="53">
        <v>47.489404201507568</v>
      </c>
      <c r="D141" s="53">
        <v>45.202064514160156</v>
      </c>
      <c r="E141" s="53">
        <v>37.367656707763672</v>
      </c>
      <c r="F141" s="53">
        <v>53.832411289215088</v>
      </c>
      <c r="H141" s="52">
        <v>135</v>
      </c>
      <c r="I141" s="53">
        <f t="shared" ca="1" si="47"/>
        <v>0.72407749131208909</v>
      </c>
      <c r="J141" s="53">
        <f t="shared" ca="1" si="47"/>
        <v>0.89022561786711041</v>
      </c>
      <c r="K141" s="53">
        <f t="shared" ca="1" si="47"/>
        <v>0.7935918649747411</v>
      </c>
      <c r="L141" s="53">
        <f t="shared" ca="1" si="47"/>
        <v>0.30349276403085845</v>
      </c>
      <c r="M141" s="53">
        <f t="shared" ca="1" si="47"/>
        <v>0.82235024847426819</v>
      </c>
      <c r="N141" s="53">
        <f t="shared" ca="1" si="47"/>
        <v>0.57634574476350409</v>
      </c>
      <c r="O141" s="53">
        <f t="shared" ca="1" si="38"/>
        <v>4.1100837314225709</v>
      </c>
      <c r="P141" s="53">
        <f t="shared" ca="1" si="39"/>
        <v>1.5698954683475319</v>
      </c>
      <c r="Q141" s="53">
        <f t="shared" ca="1" si="40"/>
        <v>2.3333311547637892</v>
      </c>
      <c r="R141" s="53">
        <f t="shared" ca="1" si="41"/>
        <v>48.166665577381892</v>
      </c>
      <c r="T141" s="53">
        <f t="shared" si="42"/>
        <v>43.95323920249939</v>
      </c>
      <c r="U141" s="53">
        <f t="shared" si="43"/>
        <v>47.489404201507568</v>
      </c>
      <c r="V141" s="53">
        <f t="shared" si="44"/>
        <v>45.202064514160156</v>
      </c>
      <c r="W141" s="53">
        <f t="shared" si="45"/>
        <v>37.367656707763672</v>
      </c>
      <c r="X141" s="53">
        <f t="shared" si="46"/>
        <v>53.832411289215088</v>
      </c>
    </row>
    <row r="142" spans="1:24" ht="18.75">
      <c r="A142" s="52">
        <v>136</v>
      </c>
      <c r="B142" s="53">
        <v>44.093355131149295</v>
      </c>
      <c r="C142" s="53">
        <v>47.67286653518677</v>
      </c>
      <c r="D142" s="53">
        <v>45.624140214920047</v>
      </c>
      <c r="E142" s="53">
        <v>38.458032798767093</v>
      </c>
      <c r="F142" s="53">
        <v>53.819962215423587</v>
      </c>
      <c r="H142" s="52">
        <v>136</v>
      </c>
      <c r="I142" s="53">
        <f t="shared" ca="1" si="47"/>
        <v>0.73503865675150348</v>
      </c>
      <c r="J142" s="53">
        <f t="shared" ca="1" si="47"/>
        <v>0.74959642711494667</v>
      </c>
      <c r="K142" s="53">
        <f t="shared" ca="1" si="47"/>
        <v>0.97220676973981446</v>
      </c>
      <c r="L142" s="53">
        <f t="shared" ca="1" si="47"/>
        <v>0.92067650212797059</v>
      </c>
      <c r="M142" s="53">
        <f t="shared" ca="1" si="47"/>
        <v>0.85167693542858203</v>
      </c>
      <c r="N142" s="53">
        <f t="shared" ca="1" si="47"/>
        <v>0.28454660645702878</v>
      </c>
      <c r="O142" s="53">
        <f t="shared" ca="1" si="38"/>
        <v>4.5137418976198465</v>
      </c>
      <c r="P142" s="53">
        <f t="shared" ca="1" si="39"/>
        <v>2.140754321546372</v>
      </c>
      <c r="Q142" s="53">
        <f t="shared" ca="1" si="40"/>
        <v>4.4740854763101616</v>
      </c>
      <c r="R142" s="53">
        <f t="shared" ca="1" si="41"/>
        <v>49.437042738155085</v>
      </c>
      <c r="T142" s="53">
        <f t="shared" si="42"/>
        <v>44.093355131149295</v>
      </c>
      <c r="U142" s="53">
        <f t="shared" si="43"/>
        <v>47.67286653518677</v>
      </c>
      <c r="V142" s="53">
        <f t="shared" si="44"/>
        <v>45.624140214920047</v>
      </c>
      <c r="W142" s="53">
        <f t="shared" si="45"/>
        <v>38.458032798767093</v>
      </c>
      <c r="X142" s="53">
        <f t="shared" si="46"/>
        <v>53.819962215423587</v>
      </c>
    </row>
    <row r="143" spans="1:24" ht="18.75">
      <c r="A143" s="52">
        <v>137</v>
      </c>
      <c r="B143" s="53">
        <v>45.09652676582337</v>
      </c>
      <c r="C143" s="53">
        <v>47.219384574890142</v>
      </c>
      <c r="D143" s="53">
        <v>45.409271383285528</v>
      </c>
      <c r="E143" s="53">
        <v>39.404773616790777</v>
      </c>
      <c r="F143" s="53">
        <v>53.491934204101568</v>
      </c>
      <c r="H143" s="52">
        <v>137</v>
      </c>
      <c r="I143" s="53">
        <f t="shared" ca="1" si="47"/>
        <v>0.59732727646042871</v>
      </c>
      <c r="J143" s="53">
        <f t="shared" ca="1" si="47"/>
        <v>1.0233705280937144E-2</v>
      </c>
      <c r="K143" s="53">
        <f t="shared" ca="1" si="47"/>
        <v>0.99904154204918605</v>
      </c>
      <c r="L143" s="53">
        <f t="shared" ca="1" si="47"/>
        <v>0.68681424047436246</v>
      </c>
      <c r="M143" s="53">
        <f t="shared" ca="1" si="47"/>
        <v>0.16356692706163756</v>
      </c>
      <c r="N143" s="53">
        <f t="shared" ca="1" si="47"/>
        <v>0.63270474864587078</v>
      </c>
      <c r="O143" s="53">
        <f t="shared" ca="1" si="38"/>
        <v>3.0896884399724227</v>
      </c>
      <c r="P143" s="53">
        <f t="shared" ca="1" si="39"/>
        <v>0.1268386081970854</v>
      </c>
      <c r="Q143" s="53">
        <f t="shared" ca="1" si="40"/>
        <v>4.6009240845072474</v>
      </c>
      <c r="R143" s="53">
        <f t="shared" ca="1" si="41"/>
        <v>49.700462042253626</v>
      </c>
      <c r="T143" s="53">
        <f t="shared" si="42"/>
        <v>45.09652676582337</v>
      </c>
      <c r="U143" s="53">
        <f t="shared" si="43"/>
        <v>47.219384574890142</v>
      </c>
      <c r="V143" s="53">
        <f t="shared" si="44"/>
        <v>45.409271383285528</v>
      </c>
      <c r="W143" s="53">
        <f t="shared" si="45"/>
        <v>39.404773616790777</v>
      </c>
      <c r="X143" s="53">
        <f t="shared" si="46"/>
        <v>53.491934204101568</v>
      </c>
    </row>
    <row r="144" spans="1:24" ht="18.75">
      <c r="A144" s="52">
        <v>138</v>
      </c>
      <c r="B144" s="53">
        <v>44.987221574783327</v>
      </c>
      <c r="C144" s="53">
        <v>46.95032367706299</v>
      </c>
      <c r="D144" s="53">
        <v>45.683556890487672</v>
      </c>
      <c r="E144" s="53">
        <v>39.714570140838624</v>
      </c>
      <c r="F144" s="53">
        <v>53.659751510620119</v>
      </c>
      <c r="H144" s="52">
        <v>138</v>
      </c>
      <c r="I144" s="53">
        <f t="shared" ca="1" si="47"/>
        <v>6.2257148352523828E-2</v>
      </c>
      <c r="J144" s="53">
        <f t="shared" ca="1" si="47"/>
        <v>0.79770498920987887</v>
      </c>
      <c r="K144" s="53">
        <f t="shared" ca="1" si="47"/>
        <v>0.54959597745221456</v>
      </c>
      <c r="L144" s="53">
        <f t="shared" ca="1" si="47"/>
        <v>0.49030291738470311</v>
      </c>
      <c r="M144" s="53">
        <f t="shared" ca="1" si="47"/>
        <v>0.31548712493046538</v>
      </c>
      <c r="N144" s="53">
        <f t="shared" ca="1" si="47"/>
        <v>0.64287742973768336</v>
      </c>
      <c r="O144" s="53">
        <f t="shared" ca="1" si="38"/>
        <v>2.8582255870674693</v>
      </c>
      <c r="P144" s="53">
        <f t="shared" ca="1" si="39"/>
        <v>-0.2004992975666684</v>
      </c>
      <c r="Q144" s="53">
        <f t="shared" ca="1" si="40"/>
        <v>4.4004247869405795</v>
      </c>
      <c r="R144" s="53">
        <f t="shared" ca="1" si="41"/>
        <v>49.800212393470289</v>
      </c>
      <c r="T144" s="53">
        <f t="shared" si="42"/>
        <v>44.987221574783327</v>
      </c>
      <c r="U144" s="53">
        <f t="shared" si="43"/>
        <v>46.95032367706299</v>
      </c>
      <c r="V144" s="53">
        <f t="shared" si="44"/>
        <v>45.683556890487672</v>
      </c>
      <c r="W144" s="53">
        <f t="shared" si="45"/>
        <v>39.714570140838624</v>
      </c>
      <c r="X144" s="53">
        <f t="shared" si="46"/>
        <v>53.659751510620119</v>
      </c>
    </row>
    <row r="145" spans="1:24" ht="18.75">
      <c r="A145" s="52">
        <v>139</v>
      </c>
      <c r="B145" s="53">
        <v>45.006551313400266</v>
      </c>
      <c r="C145" s="53">
        <v>47.177108097076413</v>
      </c>
      <c r="D145" s="53">
        <v>45.453687715530393</v>
      </c>
      <c r="E145" s="53">
        <v>40.887422370910642</v>
      </c>
      <c r="F145" s="53">
        <v>54.183933544158933</v>
      </c>
      <c r="H145" s="52">
        <v>139</v>
      </c>
      <c r="I145" s="53">
        <f t="shared" ca="1" si="47"/>
        <v>0.89469484476747851</v>
      </c>
      <c r="J145" s="53">
        <f t="shared" ca="1" si="47"/>
        <v>9.9434382738511795E-2</v>
      </c>
      <c r="K145" s="53">
        <f t="shared" ca="1" si="47"/>
        <v>0.85354359185478557</v>
      </c>
      <c r="L145" s="53">
        <f t="shared" ca="1" si="47"/>
        <v>0.41468544879350677</v>
      </c>
      <c r="M145" s="53">
        <f t="shared" ca="1" si="47"/>
        <v>0.61697298159947511</v>
      </c>
      <c r="N145" s="53">
        <f t="shared" ca="1" si="47"/>
        <v>0.95344105817772951</v>
      </c>
      <c r="O145" s="53">
        <f t="shared" ca="1" si="38"/>
        <v>3.8327723079314873</v>
      </c>
      <c r="P145" s="53">
        <f t="shared" ca="1" si="39"/>
        <v>1.1777178922454525</v>
      </c>
      <c r="Q145" s="53">
        <f t="shared" ca="1" si="40"/>
        <v>5.5781426791860316</v>
      </c>
      <c r="R145" s="53">
        <f t="shared" ca="1" si="41"/>
        <v>50.589071339593012</v>
      </c>
      <c r="T145" s="53">
        <f t="shared" si="42"/>
        <v>45.006551313400266</v>
      </c>
      <c r="U145" s="53">
        <f t="shared" si="43"/>
        <v>47.177108097076413</v>
      </c>
      <c r="V145" s="53">
        <f t="shared" si="44"/>
        <v>45.453687715530393</v>
      </c>
      <c r="W145" s="53">
        <f t="shared" si="45"/>
        <v>40.887422370910642</v>
      </c>
      <c r="X145" s="53">
        <f t="shared" si="46"/>
        <v>54.183933544158933</v>
      </c>
    </row>
    <row r="146" spans="1:24" ht="18.75">
      <c r="A146" s="52">
        <v>140</v>
      </c>
      <c r="B146" s="53">
        <v>44.749456167221069</v>
      </c>
      <c r="C146" s="53">
        <v>48.032527685165405</v>
      </c>
      <c r="D146" s="53">
        <v>45.345762491226196</v>
      </c>
      <c r="E146" s="53">
        <v>41.315008163452148</v>
      </c>
      <c r="F146" s="53">
        <v>55.336750984191895</v>
      </c>
      <c r="H146" s="52">
        <v>140</v>
      </c>
      <c r="I146" s="53">
        <f t="shared" ca="1" si="47"/>
        <v>0.73124740039570235</v>
      </c>
      <c r="J146" s="53">
        <f t="shared" ca="1" si="47"/>
        <v>0.98097782207160833</v>
      </c>
      <c r="K146" s="53">
        <f t="shared" ca="1" si="47"/>
        <v>0.12789770238147113</v>
      </c>
      <c r="L146" s="53">
        <f t="shared" ca="1" si="47"/>
        <v>0.62485191016454511</v>
      </c>
      <c r="M146" s="53">
        <f t="shared" ca="1" si="47"/>
        <v>0.48780317980015564</v>
      </c>
      <c r="N146" s="53">
        <f t="shared" ca="1" si="47"/>
        <v>0.7609349794443574</v>
      </c>
      <c r="O146" s="53">
        <f t="shared" ca="1" si="38"/>
        <v>3.7137129942578397</v>
      </c>
      <c r="P146" s="53">
        <f t="shared" ca="1" si="39"/>
        <v>1.0093425961213478</v>
      </c>
      <c r="Q146" s="53">
        <f t="shared" ca="1" si="40"/>
        <v>6.5874852753073796</v>
      </c>
      <c r="R146" s="53">
        <f t="shared" ca="1" si="41"/>
        <v>51.293742637653693</v>
      </c>
      <c r="T146" s="53">
        <f t="shared" si="42"/>
        <v>44.749456167221069</v>
      </c>
      <c r="U146" s="53">
        <f t="shared" si="43"/>
        <v>48.032527685165405</v>
      </c>
      <c r="V146" s="53">
        <f t="shared" si="44"/>
        <v>45.345762491226196</v>
      </c>
      <c r="W146" s="53">
        <f t="shared" si="45"/>
        <v>41.315008163452148</v>
      </c>
      <c r="X146" s="53">
        <f t="shared" si="46"/>
        <v>55.336750984191895</v>
      </c>
    </row>
    <row r="147" spans="1:24" ht="18.75">
      <c r="A147" s="52">
        <v>141</v>
      </c>
      <c r="B147" s="53">
        <v>44.988206338882449</v>
      </c>
      <c r="C147" s="53">
        <v>48.111522150039676</v>
      </c>
      <c r="D147" s="53">
        <v>45.866472196578982</v>
      </c>
      <c r="E147" s="53">
        <v>40.105649185180667</v>
      </c>
      <c r="F147" s="53">
        <v>56.352624130249026</v>
      </c>
      <c r="H147" s="52">
        <v>141</v>
      </c>
      <c r="I147" s="53">
        <f t="shared" ref="I147:N156" ca="1" si="48">RAND()</f>
        <v>0.54414350158800406</v>
      </c>
      <c r="J147" s="53">
        <f t="shared" ca="1" si="48"/>
        <v>0.24620368830864292</v>
      </c>
      <c r="K147" s="53">
        <f t="shared" ca="1" si="48"/>
        <v>0.36878642516388682</v>
      </c>
      <c r="L147" s="53">
        <f t="shared" ca="1" si="48"/>
        <v>0.36718305349180547</v>
      </c>
      <c r="M147" s="53">
        <f t="shared" ca="1" si="48"/>
        <v>0.52428052781733525</v>
      </c>
      <c r="N147" s="53">
        <f t="shared" ca="1" si="48"/>
        <v>0.64214598084009955</v>
      </c>
      <c r="O147" s="53">
        <f t="shared" ca="1" si="38"/>
        <v>2.6927431772097741</v>
      </c>
      <c r="P147" s="53">
        <f t="shared" ca="1" si="39"/>
        <v>-0.43452676592160416</v>
      </c>
      <c r="Q147" s="53">
        <f t="shared" ca="1" si="40"/>
        <v>6.1529585093857753</v>
      </c>
      <c r="R147" s="53">
        <f t="shared" ca="1" si="41"/>
        <v>51.276479254692887</v>
      </c>
      <c r="T147" s="53">
        <f t="shared" si="42"/>
        <v>44.988206338882449</v>
      </c>
      <c r="U147" s="53">
        <f t="shared" si="43"/>
        <v>48.111522150039676</v>
      </c>
      <c r="V147" s="53">
        <f t="shared" si="44"/>
        <v>45.866472196578982</v>
      </c>
      <c r="W147" s="53">
        <f t="shared" si="45"/>
        <v>40.105649185180667</v>
      </c>
      <c r="X147" s="53">
        <f t="shared" si="46"/>
        <v>56.352624130249026</v>
      </c>
    </row>
    <row r="148" spans="1:24" ht="18.75">
      <c r="A148" s="52">
        <v>142</v>
      </c>
      <c r="B148" s="53">
        <v>44.419212961196905</v>
      </c>
      <c r="C148" s="53">
        <v>48.819151544570929</v>
      </c>
      <c r="D148" s="53">
        <v>46.243546628952032</v>
      </c>
      <c r="E148" s="53">
        <v>40.322967910766607</v>
      </c>
      <c r="F148" s="53">
        <v>55.256019973754888</v>
      </c>
      <c r="H148" s="52">
        <v>142</v>
      </c>
      <c r="I148" s="53">
        <f t="shared" ca="1" si="48"/>
        <v>0.59518265050991292</v>
      </c>
      <c r="J148" s="53">
        <f t="shared" ca="1" si="48"/>
        <v>0.86718351624540535</v>
      </c>
      <c r="K148" s="53">
        <f t="shared" ca="1" si="48"/>
        <v>0.45541209744842526</v>
      </c>
      <c r="L148" s="53">
        <f t="shared" ca="1" si="48"/>
        <v>0.6120275090038334</v>
      </c>
      <c r="M148" s="53">
        <f t="shared" ca="1" si="48"/>
        <v>0.9736995910689501</v>
      </c>
      <c r="N148" s="53">
        <f t="shared" ca="1" si="48"/>
        <v>0.30181414897789782</v>
      </c>
      <c r="O148" s="53">
        <f t="shared" ca="1" si="38"/>
        <v>3.8053195132544246</v>
      </c>
      <c r="P148" s="53">
        <f t="shared" ca="1" si="39"/>
        <v>1.1388937776881067</v>
      </c>
      <c r="Q148" s="53">
        <f t="shared" ca="1" si="40"/>
        <v>7.2918522870738816</v>
      </c>
      <c r="R148" s="53">
        <f t="shared" ca="1" si="41"/>
        <v>52.045926143536946</v>
      </c>
      <c r="T148" s="53">
        <f t="shared" si="42"/>
        <v>44.419212961196905</v>
      </c>
      <c r="U148" s="53">
        <f t="shared" si="43"/>
        <v>48.819151544570929</v>
      </c>
      <c r="V148" s="53">
        <f t="shared" si="44"/>
        <v>46.243546628952032</v>
      </c>
      <c r="W148" s="53">
        <f t="shared" si="45"/>
        <v>40.322967910766607</v>
      </c>
      <c r="X148" s="53">
        <f t="shared" si="46"/>
        <v>55.256019973754888</v>
      </c>
    </row>
    <row r="149" spans="1:24" ht="18.75">
      <c r="A149" s="52">
        <v>143</v>
      </c>
      <c r="B149" s="53">
        <v>44.360911941528322</v>
      </c>
      <c r="C149" s="53">
        <v>48.515935277938844</v>
      </c>
      <c r="D149" s="53">
        <v>45.749255990982057</v>
      </c>
      <c r="E149" s="53">
        <v>39.934501266479494</v>
      </c>
      <c r="F149" s="53">
        <v>55.522471523284914</v>
      </c>
      <c r="H149" s="52">
        <v>143</v>
      </c>
      <c r="I149" s="53">
        <f t="shared" ca="1" si="48"/>
        <v>0.67804505560694217</v>
      </c>
      <c r="J149" s="53">
        <f t="shared" ca="1" si="48"/>
        <v>0.21591632892330925</v>
      </c>
      <c r="K149" s="53">
        <f t="shared" ca="1" si="48"/>
        <v>0.45013834252365315</v>
      </c>
      <c r="L149" s="53">
        <f t="shared" ca="1" si="48"/>
        <v>0.1215025826657401</v>
      </c>
      <c r="M149" s="53">
        <f t="shared" ca="1" si="48"/>
        <v>0.45418831436690721</v>
      </c>
      <c r="N149" s="53">
        <f t="shared" ca="1" si="48"/>
        <v>0.83770345846244543</v>
      </c>
      <c r="O149" s="53">
        <f t="shared" ca="1" si="38"/>
        <v>2.7574940825489973</v>
      </c>
      <c r="P149" s="53">
        <f t="shared" ca="1" si="39"/>
        <v>-0.34295515741493821</v>
      </c>
      <c r="Q149" s="53">
        <f t="shared" ca="1" si="40"/>
        <v>6.9488971296589437</v>
      </c>
      <c r="R149" s="53">
        <f t="shared" ca="1" si="41"/>
        <v>52.074448564829474</v>
      </c>
      <c r="T149" s="53">
        <f t="shared" si="42"/>
        <v>44.360911941528322</v>
      </c>
      <c r="U149" s="53">
        <f t="shared" si="43"/>
        <v>48.515935277938844</v>
      </c>
      <c r="V149" s="53">
        <f t="shared" si="44"/>
        <v>45.749255990982057</v>
      </c>
      <c r="W149" s="53">
        <f t="shared" si="45"/>
        <v>39.934501266479494</v>
      </c>
      <c r="X149" s="53">
        <f t="shared" si="46"/>
        <v>55.522471523284914</v>
      </c>
    </row>
    <row r="150" spans="1:24" ht="18.75">
      <c r="A150" s="52">
        <v>144</v>
      </c>
      <c r="B150" s="53">
        <v>45.276918458938596</v>
      </c>
      <c r="C150" s="53">
        <v>48.474143552780149</v>
      </c>
      <c r="D150" s="53">
        <v>46.64248876571655</v>
      </c>
      <c r="E150" s="53">
        <v>39.902398872375485</v>
      </c>
      <c r="F150" s="53">
        <v>55.278077411651608</v>
      </c>
      <c r="H150" s="52">
        <v>144</v>
      </c>
      <c r="I150" s="53">
        <f t="shared" ca="1" si="48"/>
        <v>0.1633197608517829</v>
      </c>
      <c r="J150" s="53">
        <f t="shared" ca="1" si="48"/>
        <v>2.5005719864287457E-2</v>
      </c>
      <c r="K150" s="53">
        <f t="shared" ca="1" si="48"/>
        <v>0.20643741387553671</v>
      </c>
      <c r="L150" s="53">
        <f t="shared" ca="1" si="48"/>
        <v>0.7859681424486169</v>
      </c>
      <c r="M150" s="53">
        <f t="shared" ca="1" si="48"/>
        <v>2.6785800598245757E-2</v>
      </c>
      <c r="N150" s="53">
        <f t="shared" ca="1" si="48"/>
        <v>0.86341830781068118</v>
      </c>
      <c r="O150" s="53">
        <f t="shared" ca="1" si="38"/>
        <v>2.0709351454491509</v>
      </c>
      <c r="P150" s="53">
        <f t="shared" ca="1" si="39"/>
        <v>-1.3138961176299977</v>
      </c>
      <c r="Q150" s="53">
        <f t="shared" ca="1" si="40"/>
        <v>5.6350010120289458</v>
      </c>
      <c r="R150" s="53">
        <f t="shared" ca="1" si="41"/>
        <v>51.617500506014473</v>
      </c>
      <c r="T150" s="53">
        <f t="shared" si="42"/>
        <v>45.276918458938596</v>
      </c>
      <c r="U150" s="53">
        <f t="shared" si="43"/>
        <v>48.474143552780149</v>
      </c>
      <c r="V150" s="53">
        <f t="shared" si="44"/>
        <v>46.64248876571655</v>
      </c>
      <c r="W150" s="53">
        <f t="shared" si="45"/>
        <v>39.902398872375485</v>
      </c>
      <c r="X150" s="53">
        <f t="shared" si="46"/>
        <v>55.278077411651608</v>
      </c>
    </row>
    <row r="151" spans="1:24" ht="18.75">
      <c r="A151" s="52">
        <v>145</v>
      </c>
      <c r="B151" s="53">
        <v>44.836406707763672</v>
      </c>
      <c r="C151" s="53">
        <v>49.42150616645813</v>
      </c>
      <c r="D151" s="53">
        <v>46.765987396240234</v>
      </c>
      <c r="E151" s="53">
        <v>39.998931884765625</v>
      </c>
      <c r="F151" s="53">
        <v>55.029528617858887</v>
      </c>
      <c r="H151" s="52">
        <v>145</v>
      </c>
      <c r="I151" s="53">
        <f t="shared" ca="1" si="48"/>
        <v>0.95702712117897359</v>
      </c>
      <c r="J151" s="53">
        <f t="shared" ca="1" si="48"/>
        <v>0.51043543604142627</v>
      </c>
      <c r="K151" s="53">
        <f t="shared" ca="1" si="48"/>
        <v>0.57240380907697652</v>
      </c>
      <c r="L151" s="53">
        <f t="shared" ca="1" si="48"/>
        <v>0.61692958531177422</v>
      </c>
      <c r="M151" s="53">
        <f t="shared" ca="1" si="48"/>
        <v>0.50012637135101023</v>
      </c>
      <c r="N151" s="53">
        <f t="shared" ca="1" si="48"/>
        <v>0.57081085033614443</v>
      </c>
      <c r="O151" s="53">
        <f t="shared" ca="1" si="38"/>
        <v>3.727733173296305</v>
      </c>
      <c r="P151" s="53">
        <f t="shared" ca="1" si="39"/>
        <v>1.0291701234644444</v>
      </c>
      <c r="Q151" s="53">
        <f t="shared" ca="1" si="40"/>
        <v>6.6641711354933904</v>
      </c>
      <c r="R151" s="53">
        <f t="shared" ca="1" si="41"/>
        <v>52.332085567746695</v>
      </c>
      <c r="T151" s="53">
        <f t="shared" si="42"/>
        <v>44.836406707763672</v>
      </c>
      <c r="U151" s="53">
        <f t="shared" si="43"/>
        <v>49.42150616645813</v>
      </c>
      <c r="V151" s="53">
        <f t="shared" si="44"/>
        <v>46.765987396240234</v>
      </c>
      <c r="W151" s="53">
        <f t="shared" si="45"/>
        <v>39.998931884765625</v>
      </c>
      <c r="X151" s="53">
        <f t="shared" si="46"/>
        <v>55.029528617858887</v>
      </c>
    </row>
    <row r="152" spans="1:24" ht="18.75">
      <c r="A152" s="52">
        <v>146</v>
      </c>
      <c r="B152" s="53">
        <v>44.744103622436526</v>
      </c>
      <c r="C152" s="53">
        <v>49.731924486160281</v>
      </c>
      <c r="D152" s="53">
        <v>47.252541732788089</v>
      </c>
      <c r="E152" s="53">
        <v>40.717408370971683</v>
      </c>
      <c r="F152" s="53">
        <v>55.402923774719241</v>
      </c>
      <c r="H152" s="52">
        <v>146</v>
      </c>
      <c r="I152" s="53">
        <f t="shared" ca="1" si="48"/>
        <v>0.46155435077913776</v>
      </c>
      <c r="J152" s="53">
        <f t="shared" ca="1" si="48"/>
        <v>0.19367866974535453</v>
      </c>
      <c r="K152" s="53">
        <f t="shared" ca="1" si="48"/>
        <v>1.7360704184156139E-2</v>
      </c>
      <c r="L152" s="53">
        <f t="shared" ca="1" si="48"/>
        <v>0.44124358661553575</v>
      </c>
      <c r="M152" s="53">
        <f t="shared" ca="1" si="48"/>
        <v>0.40934035606190999</v>
      </c>
      <c r="N152" s="53">
        <f t="shared" ca="1" si="48"/>
        <v>0.55225768192209923</v>
      </c>
      <c r="O152" s="53">
        <f t="shared" ca="1" si="38"/>
        <v>2.0754353493081936</v>
      </c>
      <c r="P152" s="53">
        <f t="shared" ca="1" si="39"/>
        <v>-1.3075318682990957</v>
      </c>
      <c r="Q152" s="53">
        <f t="shared" ca="1" si="40"/>
        <v>5.3566392671942946</v>
      </c>
      <c r="R152" s="53">
        <f t="shared" ca="1" si="41"/>
        <v>51.878319633597151</v>
      </c>
      <c r="T152" s="53">
        <f t="shared" si="42"/>
        <v>44.744103622436526</v>
      </c>
      <c r="U152" s="53">
        <f t="shared" si="43"/>
        <v>49.731924486160281</v>
      </c>
      <c r="V152" s="53">
        <f t="shared" si="44"/>
        <v>47.252541732788089</v>
      </c>
      <c r="W152" s="53">
        <f t="shared" si="45"/>
        <v>40.717408370971683</v>
      </c>
      <c r="X152" s="53">
        <f t="shared" si="46"/>
        <v>55.402923774719241</v>
      </c>
    </row>
    <row r="153" spans="1:24" ht="18.75">
      <c r="A153" s="52">
        <v>147</v>
      </c>
      <c r="B153" s="53">
        <v>45.773744487762457</v>
      </c>
      <c r="C153" s="53">
        <v>50.164286756515509</v>
      </c>
      <c r="D153" s="53">
        <v>48.657937908172613</v>
      </c>
      <c r="E153" s="53">
        <v>41.166151428222662</v>
      </c>
      <c r="F153" s="53">
        <v>55.272164249420172</v>
      </c>
      <c r="H153" s="52">
        <v>147</v>
      </c>
      <c r="I153" s="53">
        <f t="shared" ca="1" si="48"/>
        <v>0.15476357224652659</v>
      </c>
      <c r="J153" s="53">
        <f t="shared" ca="1" si="48"/>
        <v>0.79157859395809838</v>
      </c>
      <c r="K153" s="53">
        <f t="shared" ca="1" si="48"/>
        <v>0.73589165627318209</v>
      </c>
      <c r="L153" s="53">
        <f t="shared" ca="1" si="48"/>
        <v>0.15206029609514182</v>
      </c>
      <c r="M153" s="53">
        <f t="shared" ca="1" si="48"/>
        <v>0.45238052063479284</v>
      </c>
      <c r="N153" s="53">
        <f t="shared" ca="1" si="48"/>
        <v>0.3715606532209117</v>
      </c>
      <c r="O153" s="53">
        <f t="shared" ca="1" si="38"/>
        <v>2.6582352924286532</v>
      </c>
      <c r="P153" s="53">
        <f t="shared" ca="1" si="39"/>
        <v>-0.48332828458787341</v>
      </c>
      <c r="Q153" s="53">
        <f t="shared" ca="1" si="40"/>
        <v>4.8733109826064211</v>
      </c>
      <c r="R153" s="53">
        <f t="shared" ca="1" si="41"/>
        <v>51.836655491303219</v>
      </c>
      <c r="T153" s="53">
        <f t="shared" si="42"/>
        <v>45.773744487762457</v>
      </c>
      <c r="U153" s="53">
        <f t="shared" si="43"/>
        <v>50.164286756515509</v>
      </c>
      <c r="V153" s="53">
        <f t="shared" si="44"/>
        <v>48.657937908172613</v>
      </c>
      <c r="W153" s="53">
        <f t="shared" si="45"/>
        <v>41.166151428222662</v>
      </c>
      <c r="X153" s="53">
        <f t="shared" si="46"/>
        <v>55.272164249420172</v>
      </c>
    </row>
    <row r="154" spans="1:24" ht="18.75">
      <c r="A154" s="52">
        <v>148</v>
      </c>
      <c r="B154" s="53">
        <v>46.432020521163942</v>
      </c>
      <c r="C154" s="53">
        <v>51.092494583129884</v>
      </c>
      <c r="D154" s="53">
        <v>49.191969251632692</v>
      </c>
      <c r="E154" s="53">
        <v>41.369627571105958</v>
      </c>
      <c r="F154" s="53">
        <v>55.630559062957765</v>
      </c>
      <c r="H154" s="52">
        <v>148</v>
      </c>
      <c r="I154" s="53">
        <f t="shared" ca="1" si="48"/>
        <v>0.66924324258631285</v>
      </c>
      <c r="J154" s="53">
        <f t="shared" ca="1" si="48"/>
        <v>0.83419656914766493</v>
      </c>
      <c r="K154" s="53">
        <f t="shared" ca="1" si="48"/>
        <v>0.39664192788995001</v>
      </c>
      <c r="L154" s="53">
        <f t="shared" ca="1" si="48"/>
        <v>0.26182575376972328</v>
      </c>
      <c r="M154" s="53">
        <f t="shared" ca="1" si="48"/>
        <v>0.62183457951553445</v>
      </c>
      <c r="N154" s="53">
        <f t="shared" ca="1" si="48"/>
        <v>0.16629859344123443</v>
      </c>
      <c r="O154" s="53">
        <f t="shared" ca="1" si="38"/>
        <v>2.9500406663504197</v>
      </c>
      <c r="P154" s="53">
        <f t="shared" ca="1" si="39"/>
        <v>-7.065316721435895E-2</v>
      </c>
      <c r="Q154" s="53">
        <f t="shared" ca="1" si="40"/>
        <v>4.8026578153920623</v>
      </c>
      <c r="R154" s="53">
        <f t="shared" ca="1" si="41"/>
        <v>52.001328907696035</v>
      </c>
      <c r="T154" s="53">
        <f t="shared" si="42"/>
        <v>46.432020521163942</v>
      </c>
      <c r="U154" s="53">
        <f t="shared" si="43"/>
        <v>51.092494583129884</v>
      </c>
      <c r="V154" s="53">
        <f t="shared" si="44"/>
        <v>49.191969251632692</v>
      </c>
      <c r="W154" s="53">
        <f t="shared" si="45"/>
        <v>41.369627571105958</v>
      </c>
      <c r="X154" s="53">
        <f t="shared" si="46"/>
        <v>55.630559062957765</v>
      </c>
    </row>
    <row r="155" spans="1:24" ht="18.75">
      <c r="A155" s="52">
        <v>149</v>
      </c>
      <c r="B155" s="53">
        <v>46.313871431350705</v>
      </c>
      <c r="C155" s="53">
        <v>51.775435733795163</v>
      </c>
      <c r="D155" s="53">
        <v>48.215154695510861</v>
      </c>
      <c r="E155" s="53">
        <v>40.936159896850583</v>
      </c>
      <c r="F155" s="53">
        <v>55.383168029785153</v>
      </c>
      <c r="H155" s="52">
        <v>149</v>
      </c>
      <c r="I155" s="53">
        <f t="shared" ca="1" si="48"/>
        <v>0.19882125080350921</v>
      </c>
      <c r="J155" s="53">
        <f t="shared" ca="1" si="48"/>
        <v>0.81965748835604213</v>
      </c>
      <c r="K155" s="53">
        <f t="shared" ca="1" si="48"/>
        <v>0.94835211210553982</v>
      </c>
      <c r="L155" s="53">
        <f t="shared" ca="1" si="48"/>
        <v>0.60918978613275154</v>
      </c>
      <c r="M155" s="53">
        <f t="shared" ca="1" si="48"/>
        <v>0.9973431237571222</v>
      </c>
      <c r="N155" s="53">
        <f t="shared" ca="1" si="48"/>
        <v>0.10631018304173345</v>
      </c>
      <c r="O155" s="53">
        <f t="shared" ca="1" si="38"/>
        <v>3.6796739441966984</v>
      </c>
      <c r="P155" s="53">
        <f t="shared" ca="1" si="39"/>
        <v>0.96120410987458493</v>
      </c>
      <c r="Q155" s="53">
        <f t="shared" ca="1" si="40"/>
        <v>5.7638619252666476</v>
      </c>
      <c r="R155" s="53">
        <f t="shared" ca="1" si="41"/>
        <v>52.681930962633324</v>
      </c>
      <c r="T155" s="53">
        <f t="shared" si="42"/>
        <v>46.313871431350705</v>
      </c>
      <c r="U155" s="53">
        <f t="shared" si="43"/>
        <v>51.775435733795163</v>
      </c>
      <c r="V155" s="53">
        <f t="shared" si="44"/>
        <v>48.215154695510861</v>
      </c>
      <c r="W155" s="53">
        <f t="shared" si="45"/>
        <v>40.936159896850583</v>
      </c>
      <c r="X155" s="53">
        <f t="shared" si="46"/>
        <v>55.383168029785153</v>
      </c>
    </row>
    <row r="156" spans="1:24" ht="18.75">
      <c r="A156" s="52">
        <v>150</v>
      </c>
      <c r="B156" s="53">
        <v>46.824357509613037</v>
      </c>
      <c r="C156" s="53">
        <v>51.688642978668213</v>
      </c>
      <c r="D156" s="53">
        <v>47.468606233596802</v>
      </c>
      <c r="E156" s="53">
        <v>41.264116287231445</v>
      </c>
      <c r="F156" s="53">
        <v>55.195243835449219</v>
      </c>
      <c r="H156" s="52">
        <v>150</v>
      </c>
      <c r="I156" s="53">
        <f t="shared" ca="1" si="48"/>
        <v>0.66497438858494995</v>
      </c>
      <c r="J156" s="53">
        <f t="shared" ca="1" si="48"/>
        <v>0.91224451575839915</v>
      </c>
      <c r="K156" s="53">
        <f t="shared" ca="1" si="48"/>
        <v>0.36567321970074351</v>
      </c>
      <c r="L156" s="53">
        <f t="shared" ca="1" si="48"/>
        <v>0.15988407482101508</v>
      </c>
      <c r="M156" s="53">
        <f t="shared" ca="1" si="48"/>
        <v>0.22251980185479092</v>
      </c>
      <c r="N156" s="53">
        <f t="shared" ca="1" si="48"/>
        <v>0.57151015339374389</v>
      </c>
      <c r="O156" s="53">
        <f t="shared" ca="1" si="38"/>
        <v>2.8968061541136425</v>
      </c>
      <c r="P156" s="53">
        <f t="shared" ca="1" si="39"/>
        <v>-0.14593813640592579</v>
      </c>
      <c r="Q156" s="53">
        <f t="shared" ca="1" si="40"/>
        <v>5.6179237888607219</v>
      </c>
      <c r="R156" s="53">
        <f t="shared" ca="1" si="41"/>
        <v>52.808961894430361</v>
      </c>
      <c r="T156" s="53">
        <f t="shared" si="42"/>
        <v>46.824357509613037</v>
      </c>
      <c r="U156" s="53">
        <f t="shared" si="43"/>
        <v>51.688642978668213</v>
      </c>
      <c r="V156" s="53">
        <f t="shared" si="44"/>
        <v>47.468606233596802</v>
      </c>
      <c r="W156" s="53">
        <f t="shared" si="45"/>
        <v>41.264116287231445</v>
      </c>
      <c r="X156" s="53">
        <f t="shared" si="46"/>
        <v>55.195243835449219</v>
      </c>
    </row>
    <row r="157" spans="1:24" ht="18.75">
      <c r="A157" s="52">
        <v>151</v>
      </c>
      <c r="B157" s="53">
        <v>47.19789905548096</v>
      </c>
      <c r="C157" s="53">
        <v>52.300797653198245</v>
      </c>
      <c r="D157" s="53">
        <v>47.242370557785037</v>
      </c>
      <c r="E157" s="53">
        <v>41.081227493286136</v>
      </c>
      <c r="F157" s="53">
        <v>55.604796123504642</v>
      </c>
      <c r="H157" s="52">
        <v>151</v>
      </c>
      <c r="I157" s="53">
        <f t="shared" ref="I157:N166" ca="1" si="49">RAND()</f>
        <v>0.20219952078560688</v>
      </c>
      <c r="J157" s="53">
        <f t="shared" ca="1" si="49"/>
        <v>4.6846539914022323E-2</v>
      </c>
      <c r="K157" s="53">
        <f t="shared" ca="1" si="49"/>
        <v>0.43078903376105226</v>
      </c>
      <c r="L157" s="53">
        <f t="shared" ca="1" si="49"/>
        <v>0.18857810481383686</v>
      </c>
      <c r="M157" s="53">
        <f t="shared" ca="1" si="49"/>
        <v>0.54367045756566523</v>
      </c>
      <c r="N157" s="53">
        <f t="shared" ca="1" si="49"/>
        <v>0.75822117024143787</v>
      </c>
      <c r="O157" s="53">
        <f t="shared" ca="1" si="38"/>
        <v>2.1703048270816216</v>
      </c>
      <c r="P157" s="53">
        <f t="shared" ca="1" si="39"/>
        <v>-1.1733661661766608</v>
      </c>
      <c r="Q157" s="53">
        <f t="shared" ca="1" si="40"/>
        <v>4.4445576226840613</v>
      </c>
      <c r="R157" s="53">
        <f t="shared" ca="1" si="41"/>
        <v>52.422278811342032</v>
      </c>
      <c r="T157" s="53">
        <f t="shared" si="42"/>
        <v>47.19789905548096</v>
      </c>
      <c r="U157" s="53">
        <f t="shared" si="43"/>
        <v>52.300797653198245</v>
      </c>
      <c r="V157" s="53">
        <f t="shared" si="44"/>
        <v>47.242370557785037</v>
      </c>
      <c r="W157" s="53">
        <f t="shared" si="45"/>
        <v>41.081227493286136</v>
      </c>
      <c r="X157" s="53">
        <f t="shared" si="46"/>
        <v>55.604796123504642</v>
      </c>
    </row>
    <row r="158" spans="1:24" ht="18.75">
      <c r="A158" s="52">
        <v>152</v>
      </c>
      <c r="B158" s="53">
        <v>47.45896401405335</v>
      </c>
      <c r="C158" s="53">
        <v>52.300475502014166</v>
      </c>
      <c r="D158" s="53">
        <v>47.246400976181036</v>
      </c>
      <c r="E158" s="53">
        <v>41.387492561340338</v>
      </c>
      <c r="F158" s="53">
        <v>56.142983341217047</v>
      </c>
      <c r="H158" s="52">
        <v>152</v>
      </c>
      <c r="I158" s="53">
        <f t="shared" ca="1" si="49"/>
        <v>0.72636727759293418</v>
      </c>
      <c r="J158" s="53">
        <f t="shared" ca="1" si="49"/>
        <v>0.74674912091086032</v>
      </c>
      <c r="K158" s="53">
        <f t="shared" ca="1" si="49"/>
        <v>0.36930698149657726</v>
      </c>
      <c r="L158" s="53">
        <f t="shared" ca="1" si="49"/>
        <v>1.7964573076505452E-2</v>
      </c>
      <c r="M158" s="53">
        <f t="shared" ca="1" si="49"/>
        <v>0.75866443906253256</v>
      </c>
      <c r="N158" s="53">
        <f t="shared" ca="1" si="49"/>
        <v>0.72888915447999292</v>
      </c>
      <c r="O158" s="53">
        <f t="shared" ca="1" si="38"/>
        <v>3.3479415466194027</v>
      </c>
      <c r="P158" s="53">
        <f t="shared" ca="1" si="39"/>
        <v>0.49206365414222974</v>
      </c>
      <c r="Q158" s="53">
        <f t="shared" ca="1" si="40"/>
        <v>4.9366212768262914</v>
      </c>
      <c r="R158" s="53">
        <f t="shared" ca="1" si="41"/>
        <v>52.868310638413149</v>
      </c>
      <c r="T158" s="53">
        <f t="shared" si="42"/>
        <v>47.45896401405335</v>
      </c>
      <c r="U158" s="53">
        <f t="shared" si="43"/>
        <v>52.300475502014166</v>
      </c>
      <c r="V158" s="53">
        <f t="shared" si="44"/>
        <v>47.246400976181036</v>
      </c>
      <c r="W158" s="53">
        <f t="shared" si="45"/>
        <v>41.387492561340338</v>
      </c>
      <c r="X158" s="53">
        <f t="shared" si="46"/>
        <v>56.142983341217047</v>
      </c>
    </row>
    <row r="159" spans="1:24" ht="18.75">
      <c r="A159" s="52">
        <v>153</v>
      </c>
      <c r="B159" s="53">
        <v>47.36351046562195</v>
      </c>
      <c r="C159" s="53">
        <v>52.030419445037843</v>
      </c>
      <c r="D159" s="53">
        <v>47.00516495704651</v>
      </c>
      <c r="E159" s="53">
        <v>42.189603424072267</v>
      </c>
      <c r="F159" s="53">
        <v>56.803114509582521</v>
      </c>
      <c r="H159" s="52">
        <v>153</v>
      </c>
      <c r="I159" s="53">
        <f t="shared" ca="1" si="49"/>
        <v>0.65548353566018402</v>
      </c>
      <c r="J159" s="53">
        <f t="shared" ca="1" si="49"/>
        <v>7.6399102148810627E-2</v>
      </c>
      <c r="K159" s="53">
        <f t="shared" ca="1" si="49"/>
        <v>7.3346277674449123E-2</v>
      </c>
      <c r="L159" s="53">
        <f t="shared" ca="1" si="49"/>
        <v>4.2197120075395667E-2</v>
      </c>
      <c r="M159" s="53">
        <f t="shared" ca="1" si="49"/>
        <v>0.68637354814107887</v>
      </c>
      <c r="N159" s="53">
        <f t="shared" ca="1" si="49"/>
        <v>0.63018291043631525</v>
      </c>
      <c r="O159" s="53">
        <f t="shared" ca="1" si="38"/>
        <v>2.1639824941362336</v>
      </c>
      <c r="P159" s="53">
        <f t="shared" ca="1" si="39"/>
        <v>-1.1823072951738669</v>
      </c>
      <c r="Q159" s="53">
        <f t="shared" ca="1" si="40"/>
        <v>3.7543139816524245</v>
      </c>
      <c r="R159" s="53">
        <f t="shared" ca="1" si="41"/>
        <v>52.477156990826217</v>
      </c>
      <c r="T159" s="53">
        <f t="shared" si="42"/>
        <v>47.36351046562195</v>
      </c>
      <c r="U159" s="53">
        <f t="shared" si="43"/>
        <v>52.030419445037843</v>
      </c>
      <c r="V159" s="53">
        <f t="shared" si="44"/>
        <v>47.00516495704651</v>
      </c>
      <c r="W159" s="53">
        <f t="shared" si="45"/>
        <v>42.189603424072267</v>
      </c>
      <c r="X159" s="53">
        <f t="shared" si="46"/>
        <v>56.803114509582521</v>
      </c>
    </row>
    <row r="160" spans="1:24" ht="18.75">
      <c r="A160" s="52">
        <v>154</v>
      </c>
      <c r="B160" s="53">
        <v>47.976785469055173</v>
      </c>
      <c r="C160" s="53">
        <v>51.749517726898191</v>
      </c>
      <c r="D160" s="53">
        <v>48.259774255752561</v>
      </c>
      <c r="E160" s="53">
        <v>43.487559127807614</v>
      </c>
      <c r="F160" s="53">
        <v>56.326301383972165</v>
      </c>
      <c r="H160" s="52">
        <v>154</v>
      </c>
      <c r="I160" s="53">
        <f t="shared" ca="1" si="49"/>
        <v>0.15336650836035548</v>
      </c>
      <c r="J160" s="53">
        <f t="shared" ca="1" si="49"/>
        <v>0.66594948422779998</v>
      </c>
      <c r="K160" s="53">
        <f t="shared" ca="1" si="49"/>
        <v>0.52160479437725948</v>
      </c>
      <c r="L160" s="53">
        <f t="shared" ca="1" si="49"/>
        <v>0.61215713869199395</v>
      </c>
      <c r="M160" s="53">
        <f t="shared" ca="1" si="49"/>
        <v>0.74192079093057783</v>
      </c>
      <c r="N160" s="53">
        <f t="shared" ca="1" si="49"/>
        <v>0.65856627508668808</v>
      </c>
      <c r="O160" s="53">
        <f t="shared" ca="1" si="38"/>
        <v>3.3535649916746748</v>
      </c>
      <c r="P160" s="53">
        <f t="shared" ca="1" si="39"/>
        <v>0.50001640640665557</v>
      </c>
      <c r="Q160" s="53">
        <f t="shared" ca="1" si="40"/>
        <v>4.2543303880590804</v>
      </c>
      <c r="R160" s="53">
        <f t="shared" ca="1" si="41"/>
        <v>52.927165194029534</v>
      </c>
      <c r="T160" s="53">
        <f t="shared" si="42"/>
        <v>47.976785469055173</v>
      </c>
      <c r="U160" s="53">
        <f t="shared" si="43"/>
        <v>51.749517726898191</v>
      </c>
      <c r="V160" s="53">
        <f t="shared" si="44"/>
        <v>48.259774255752561</v>
      </c>
      <c r="W160" s="53">
        <f t="shared" si="45"/>
        <v>43.487559127807614</v>
      </c>
      <c r="X160" s="53">
        <f t="shared" si="46"/>
        <v>56.326301383972165</v>
      </c>
    </row>
    <row r="161" spans="1:24" ht="18.75">
      <c r="A161" s="52">
        <v>155</v>
      </c>
      <c r="B161" s="53">
        <v>47.866331577301025</v>
      </c>
      <c r="C161" s="53">
        <v>51.331671714782715</v>
      </c>
      <c r="D161" s="53">
        <v>48.870748281478882</v>
      </c>
      <c r="E161" s="53">
        <v>43.337146282196045</v>
      </c>
      <c r="F161" s="53">
        <v>55.338642597198486</v>
      </c>
      <c r="H161" s="52">
        <v>155</v>
      </c>
      <c r="I161" s="53">
        <f t="shared" ca="1" si="49"/>
        <v>0.30599885218011025</v>
      </c>
      <c r="J161" s="53">
        <f t="shared" ca="1" si="49"/>
        <v>0.66772772459323826</v>
      </c>
      <c r="K161" s="53">
        <f t="shared" ca="1" si="49"/>
        <v>0.76732374224820643</v>
      </c>
      <c r="L161" s="53">
        <f t="shared" ca="1" si="49"/>
        <v>0.56517008592400297</v>
      </c>
      <c r="M161" s="53">
        <f t="shared" ca="1" si="49"/>
        <v>0.77336321790140072</v>
      </c>
      <c r="N161" s="53">
        <f t="shared" ca="1" si="49"/>
        <v>0.79879390365159209</v>
      </c>
      <c r="O161" s="53">
        <f t="shared" ca="1" si="38"/>
        <v>3.8783775264985505</v>
      </c>
      <c r="P161" s="53">
        <f t="shared" ca="1" si="39"/>
        <v>1.2422134108579828</v>
      </c>
      <c r="Q161" s="53">
        <f t="shared" ca="1" si="40"/>
        <v>5.4965437989170631</v>
      </c>
      <c r="R161" s="53">
        <f t="shared" ca="1" si="41"/>
        <v>53.74827189945853</v>
      </c>
      <c r="T161" s="53">
        <f t="shared" si="42"/>
        <v>47.866331577301025</v>
      </c>
      <c r="U161" s="53">
        <f t="shared" si="43"/>
        <v>51.331671714782715</v>
      </c>
      <c r="V161" s="53">
        <f t="shared" si="44"/>
        <v>48.870748281478882</v>
      </c>
      <c r="W161" s="53">
        <f t="shared" si="45"/>
        <v>43.337146282196045</v>
      </c>
      <c r="X161" s="53">
        <f t="shared" si="46"/>
        <v>55.338642597198486</v>
      </c>
    </row>
    <row r="162" spans="1:24" ht="18.75">
      <c r="A162" s="52">
        <v>156</v>
      </c>
      <c r="B162" s="53">
        <v>47.900984716415408</v>
      </c>
      <c r="C162" s="53">
        <v>51.168559265136722</v>
      </c>
      <c r="D162" s="53">
        <v>49.110357475280765</v>
      </c>
      <c r="E162" s="53">
        <v>42.549788665771487</v>
      </c>
      <c r="F162" s="53">
        <v>55.47961874008179</v>
      </c>
      <c r="H162" s="52">
        <v>156</v>
      </c>
      <c r="I162" s="53">
        <f t="shared" ca="1" si="49"/>
        <v>0.39709040103996918</v>
      </c>
      <c r="J162" s="53">
        <f t="shared" ca="1" si="49"/>
        <v>0.80312046261244707</v>
      </c>
      <c r="K162" s="53">
        <f t="shared" ca="1" si="49"/>
        <v>0.70528410320862633</v>
      </c>
      <c r="L162" s="53">
        <f t="shared" ca="1" si="49"/>
        <v>0.68167186124623669</v>
      </c>
      <c r="M162" s="53">
        <f t="shared" ca="1" si="49"/>
        <v>0.3401693085495705</v>
      </c>
      <c r="N162" s="53">
        <f t="shared" ca="1" si="49"/>
        <v>0.35973043537191973</v>
      </c>
      <c r="O162" s="53">
        <f t="shared" ca="1" si="38"/>
        <v>3.2870665720287695</v>
      </c>
      <c r="P162" s="53">
        <f t="shared" ca="1" si="39"/>
        <v>0.40597343946703879</v>
      </c>
      <c r="Q162" s="53">
        <f t="shared" ca="1" si="40"/>
        <v>5.9025172383841022</v>
      </c>
      <c r="R162" s="53">
        <f t="shared" ca="1" si="41"/>
        <v>54.151258619192056</v>
      </c>
      <c r="T162" s="53">
        <f t="shared" si="42"/>
        <v>47.900984716415408</v>
      </c>
      <c r="U162" s="53">
        <f t="shared" si="43"/>
        <v>51.168559265136722</v>
      </c>
      <c r="V162" s="53">
        <f t="shared" si="44"/>
        <v>49.110357475280765</v>
      </c>
      <c r="W162" s="53">
        <f t="shared" si="45"/>
        <v>42.549788665771487</v>
      </c>
      <c r="X162" s="53">
        <f t="shared" si="46"/>
        <v>55.47961874008179</v>
      </c>
    </row>
    <row r="163" spans="1:24" ht="18.75">
      <c r="A163" s="52">
        <v>157</v>
      </c>
      <c r="B163" s="53">
        <v>47.690371179580694</v>
      </c>
      <c r="C163" s="53">
        <v>52.868502521514898</v>
      </c>
      <c r="D163" s="53">
        <v>48.339120769500738</v>
      </c>
      <c r="E163" s="53">
        <v>42.782743835449224</v>
      </c>
      <c r="F163" s="53">
        <v>55.483650588989263</v>
      </c>
      <c r="H163" s="52">
        <v>157</v>
      </c>
      <c r="I163" s="53">
        <f t="shared" ca="1" si="49"/>
        <v>0.85499435752811181</v>
      </c>
      <c r="J163" s="53">
        <f t="shared" ca="1" si="49"/>
        <v>0.41194262499199841</v>
      </c>
      <c r="K163" s="53">
        <f t="shared" ca="1" si="49"/>
        <v>7.0068424499128312E-2</v>
      </c>
      <c r="L163" s="53">
        <f t="shared" ca="1" si="49"/>
        <v>0.38357664164125849</v>
      </c>
      <c r="M163" s="53">
        <f t="shared" ca="1" si="49"/>
        <v>0.60741086490070728</v>
      </c>
      <c r="N163" s="53">
        <f t="shared" ca="1" si="49"/>
        <v>0.55753846194272549</v>
      </c>
      <c r="O163" s="53">
        <f t="shared" ca="1" si="38"/>
        <v>2.88553137550393</v>
      </c>
      <c r="P163" s="53">
        <f t="shared" ca="1" si="39"/>
        <v>-0.16188308122853526</v>
      </c>
      <c r="Q163" s="53">
        <f t="shared" ca="1" si="40"/>
        <v>5.7406341571555668</v>
      </c>
      <c r="R163" s="53">
        <f t="shared" ca="1" si="41"/>
        <v>54.27031707857779</v>
      </c>
      <c r="T163" s="53">
        <f t="shared" si="42"/>
        <v>47.690371179580694</v>
      </c>
      <c r="U163" s="53">
        <f t="shared" si="43"/>
        <v>52.868502521514898</v>
      </c>
      <c r="V163" s="53">
        <f t="shared" si="44"/>
        <v>48.339120769500738</v>
      </c>
      <c r="W163" s="53">
        <f t="shared" si="45"/>
        <v>42.782743835449224</v>
      </c>
      <c r="X163" s="53">
        <f t="shared" si="46"/>
        <v>55.483650588989263</v>
      </c>
    </row>
    <row r="164" spans="1:24" ht="18.75">
      <c r="A164" s="52">
        <v>158</v>
      </c>
      <c r="B164" s="53">
        <v>47.710023736953737</v>
      </c>
      <c r="C164" s="53">
        <v>52.924810504913331</v>
      </c>
      <c r="D164" s="53">
        <v>48.329308605194093</v>
      </c>
      <c r="E164" s="53">
        <v>43.378755187988283</v>
      </c>
      <c r="F164" s="53">
        <v>55.742416000366212</v>
      </c>
      <c r="H164" s="52">
        <v>158</v>
      </c>
      <c r="I164" s="53">
        <f t="shared" ca="1" si="49"/>
        <v>0.69031651092881785</v>
      </c>
      <c r="J164" s="53">
        <f t="shared" ca="1" si="49"/>
        <v>0.29524276870845156</v>
      </c>
      <c r="K164" s="53">
        <f t="shared" ca="1" si="49"/>
        <v>0.80570953919409738</v>
      </c>
      <c r="L164" s="53">
        <f t="shared" ca="1" si="49"/>
        <v>0.86644924924558442</v>
      </c>
      <c r="M164" s="53">
        <f t="shared" ca="1" si="49"/>
        <v>0.38207167902117867</v>
      </c>
      <c r="N164" s="53">
        <f t="shared" ca="1" si="49"/>
        <v>2.7060446999138676E-2</v>
      </c>
      <c r="O164" s="53">
        <f t="shared" ca="1" si="38"/>
        <v>3.0668501940972686</v>
      </c>
      <c r="P164" s="53">
        <f t="shared" ca="1" si="39"/>
        <v>9.4540451139631013E-2</v>
      </c>
      <c r="Q164" s="53">
        <f t="shared" ca="1" si="40"/>
        <v>5.8351746082951976</v>
      </c>
      <c r="R164" s="53">
        <f t="shared" ca="1" si="41"/>
        <v>54.517587304147597</v>
      </c>
      <c r="T164" s="53">
        <f t="shared" si="42"/>
        <v>47.710023736953737</v>
      </c>
      <c r="U164" s="53">
        <f t="shared" si="43"/>
        <v>52.924810504913331</v>
      </c>
      <c r="V164" s="53">
        <f t="shared" si="44"/>
        <v>48.329308605194093</v>
      </c>
      <c r="W164" s="53">
        <f t="shared" si="45"/>
        <v>43.378755187988283</v>
      </c>
      <c r="X164" s="53">
        <f t="shared" si="46"/>
        <v>55.742416000366212</v>
      </c>
    </row>
    <row r="165" spans="1:24" ht="18.75">
      <c r="A165" s="52">
        <v>159</v>
      </c>
      <c r="B165" s="53">
        <v>47.858311223983762</v>
      </c>
      <c r="C165" s="53">
        <v>53.37533264160156</v>
      </c>
      <c r="D165" s="53">
        <v>48.378963279724118</v>
      </c>
      <c r="E165" s="53">
        <v>44.198341655731198</v>
      </c>
      <c r="F165" s="53">
        <v>56.129816341400144</v>
      </c>
      <c r="H165" s="52">
        <v>159</v>
      </c>
      <c r="I165" s="53">
        <f t="shared" ca="1" si="49"/>
        <v>0.56706804460589577</v>
      </c>
      <c r="J165" s="53">
        <f t="shared" ca="1" si="49"/>
        <v>0.72913135214569458</v>
      </c>
      <c r="K165" s="53">
        <f t="shared" ca="1" si="49"/>
        <v>0.1321381670017916</v>
      </c>
      <c r="L165" s="53">
        <f t="shared" ca="1" si="49"/>
        <v>7.8858375559145433E-2</v>
      </c>
      <c r="M165" s="53">
        <f t="shared" ca="1" si="49"/>
        <v>0.44120516713838898</v>
      </c>
      <c r="N165" s="53">
        <f t="shared" ca="1" si="49"/>
        <v>0.37447163921146531</v>
      </c>
      <c r="O165" s="53">
        <f t="shared" ca="1" si="38"/>
        <v>2.3228727456623819</v>
      </c>
      <c r="P165" s="53">
        <f t="shared" ca="1" si="39"/>
        <v>-0.95760254653671562</v>
      </c>
      <c r="Q165" s="53">
        <f t="shared" ca="1" si="40"/>
        <v>4.8775720617584817</v>
      </c>
      <c r="R165" s="53">
        <f t="shared" ca="1" si="41"/>
        <v>54.23878603087924</v>
      </c>
      <c r="T165" s="53">
        <f t="shared" si="42"/>
        <v>47.858311223983762</v>
      </c>
      <c r="U165" s="53">
        <f t="shared" si="43"/>
        <v>53.37533264160156</v>
      </c>
      <c r="V165" s="53">
        <f t="shared" si="44"/>
        <v>48.378963279724118</v>
      </c>
      <c r="W165" s="53">
        <f t="shared" si="45"/>
        <v>44.198341655731198</v>
      </c>
      <c r="X165" s="53">
        <f t="shared" si="46"/>
        <v>56.129816341400144</v>
      </c>
    </row>
    <row r="166" spans="1:24" ht="18.75">
      <c r="A166" s="52">
        <v>160</v>
      </c>
      <c r="B166" s="53">
        <v>48.394122123718262</v>
      </c>
      <c r="C166" s="53">
        <v>53.682219505310059</v>
      </c>
      <c r="D166" s="53">
        <v>48.791673898696899</v>
      </c>
      <c r="E166" s="53">
        <v>44.146563053131104</v>
      </c>
      <c r="F166" s="53">
        <v>56.240791797637939</v>
      </c>
      <c r="H166" s="52">
        <v>160</v>
      </c>
      <c r="I166" s="53">
        <f t="shared" ca="1" si="49"/>
        <v>5.5739561010595295E-2</v>
      </c>
      <c r="J166" s="53">
        <f t="shared" ca="1" si="49"/>
        <v>0.79805253963934519</v>
      </c>
      <c r="K166" s="53">
        <f t="shared" ca="1" si="49"/>
        <v>0.33537934703509742</v>
      </c>
      <c r="L166" s="53">
        <f t="shared" ca="1" si="49"/>
        <v>0.4063085773794608</v>
      </c>
      <c r="M166" s="53">
        <f t="shared" ca="1" si="49"/>
        <v>0.77430672730330397</v>
      </c>
      <c r="N166" s="53">
        <f t="shared" ca="1" si="49"/>
        <v>0.63696203833343668</v>
      </c>
      <c r="O166" s="53">
        <f t="shared" ca="1" si="38"/>
        <v>3.0067487907012396</v>
      </c>
      <c r="P166" s="53">
        <f t="shared" ca="1" si="39"/>
        <v>9.5442313393104307E-3</v>
      </c>
      <c r="Q166" s="53">
        <f t="shared" ca="1" si="40"/>
        <v>4.8871162930977921</v>
      </c>
      <c r="R166" s="53">
        <f t="shared" ca="1" si="41"/>
        <v>54.443558146548895</v>
      </c>
      <c r="T166" s="53">
        <f t="shared" si="42"/>
        <v>48.394122123718262</v>
      </c>
      <c r="U166" s="53">
        <f t="shared" si="43"/>
        <v>53.682219505310059</v>
      </c>
      <c r="V166" s="53">
        <f t="shared" si="44"/>
        <v>48.791673898696899</v>
      </c>
      <c r="W166" s="53">
        <f t="shared" si="45"/>
        <v>44.146563053131104</v>
      </c>
      <c r="X166" s="53">
        <f t="shared" si="46"/>
        <v>56.240791797637939</v>
      </c>
    </row>
    <row r="167" spans="1:24" ht="18.75">
      <c r="A167" s="52">
        <v>161</v>
      </c>
      <c r="B167" s="53">
        <v>49.160198879241946</v>
      </c>
      <c r="C167" s="53">
        <v>53.617741775512698</v>
      </c>
      <c r="D167" s="53">
        <v>49.326328229904178</v>
      </c>
      <c r="E167" s="53">
        <v>44.216728401184085</v>
      </c>
      <c r="F167" s="53">
        <v>56.980402183532718</v>
      </c>
      <c r="H167" s="52">
        <v>161</v>
      </c>
      <c r="I167" s="53">
        <f t="shared" ref="I167:N176" ca="1" si="50">RAND()</f>
        <v>0.46169151527556451</v>
      </c>
      <c r="J167" s="53">
        <f t="shared" ca="1" si="50"/>
        <v>0.98496623811394124</v>
      </c>
      <c r="K167" s="53">
        <f t="shared" ca="1" si="50"/>
        <v>0.61542845010304692</v>
      </c>
      <c r="L167" s="53">
        <f t="shared" ca="1" si="50"/>
        <v>0.67573220067124873</v>
      </c>
      <c r="M167" s="53">
        <f t="shared" ca="1" si="50"/>
        <v>2.4255771117120739E-2</v>
      </c>
      <c r="N167" s="53">
        <f t="shared" ca="1" si="50"/>
        <v>2.7294719559760594E-3</v>
      </c>
      <c r="O167" s="53">
        <f t="shared" ref="O167:O198" ca="1" si="51">SUM(I167:N167)</f>
        <v>2.7648036472368975</v>
      </c>
      <c r="P167" s="53">
        <f t="shared" ca="1" si="39"/>
        <v>-0.33261787189826625</v>
      </c>
      <c r="Q167" s="53">
        <f t="shared" ca="1" si="40"/>
        <v>4.5544984211995256</v>
      </c>
      <c r="R167" s="53">
        <f t="shared" ca="1" si="41"/>
        <v>54.477249210599766</v>
      </c>
      <c r="T167" s="53">
        <f t="shared" si="42"/>
        <v>49.160198879241946</v>
      </c>
      <c r="U167" s="53">
        <f t="shared" si="43"/>
        <v>53.617741775512698</v>
      </c>
      <c r="V167" s="53">
        <f t="shared" si="44"/>
        <v>49.326328229904178</v>
      </c>
      <c r="W167" s="53">
        <f t="shared" si="45"/>
        <v>44.216728401184085</v>
      </c>
      <c r="X167" s="53">
        <f t="shared" si="46"/>
        <v>56.980402183532718</v>
      </c>
    </row>
    <row r="168" spans="1:24" ht="18.75">
      <c r="A168" s="52">
        <v>162</v>
      </c>
      <c r="B168" s="53">
        <v>49.915429973602294</v>
      </c>
      <c r="C168" s="53">
        <v>53.175207519531249</v>
      </c>
      <c r="D168" s="53">
        <v>50.356828117370604</v>
      </c>
      <c r="E168" s="53">
        <v>44.149949455261229</v>
      </c>
      <c r="F168" s="53">
        <v>57.083068275451659</v>
      </c>
      <c r="H168" s="52">
        <v>162</v>
      </c>
      <c r="I168" s="53">
        <f t="shared" ca="1" si="50"/>
        <v>0.50048888012725379</v>
      </c>
      <c r="J168" s="53">
        <f t="shared" ca="1" si="50"/>
        <v>3.6581351781758364E-2</v>
      </c>
      <c r="K168" s="53">
        <f t="shared" ca="1" si="50"/>
        <v>0.48593650423873069</v>
      </c>
      <c r="L168" s="53">
        <f t="shared" ca="1" si="50"/>
        <v>9.4729877027308618E-2</v>
      </c>
      <c r="M168" s="53">
        <f t="shared" ca="1" si="50"/>
        <v>0.69488979066264633</v>
      </c>
      <c r="N168" s="53">
        <f t="shared" ca="1" si="50"/>
        <v>0.4355732321710386</v>
      </c>
      <c r="O168" s="53">
        <f t="shared" ca="1" si="51"/>
        <v>2.2481996360087364</v>
      </c>
      <c r="P168" s="53">
        <f t="shared" ca="1" si="39"/>
        <v>-1.0632062709534744</v>
      </c>
      <c r="Q168" s="53">
        <f t="shared" ref="Q168:Q199" ca="1" si="52">Q167+P168</f>
        <v>3.4912921502460512</v>
      </c>
      <c r="R168" s="53">
        <f t="shared" ca="1" si="41"/>
        <v>54.145646075123025</v>
      </c>
      <c r="T168" s="53">
        <f t="shared" ref="T168:T199" si="53">B168</f>
        <v>49.915429973602294</v>
      </c>
      <c r="U168" s="53">
        <f t="shared" si="43"/>
        <v>53.175207519531249</v>
      </c>
      <c r="V168" s="53">
        <f t="shared" si="44"/>
        <v>50.356828117370604</v>
      </c>
      <c r="W168" s="53">
        <f t="shared" si="45"/>
        <v>44.149949455261229</v>
      </c>
      <c r="X168" s="53">
        <f t="shared" si="46"/>
        <v>57.083068275451659</v>
      </c>
    </row>
    <row r="169" spans="1:24" ht="18.75">
      <c r="A169" s="52">
        <v>163</v>
      </c>
      <c r="B169" s="53">
        <v>51.314142799377443</v>
      </c>
      <c r="C169" s="53">
        <v>52.96293935775757</v>
      </c>
      <c r="D169" s="53">
        <v>49.883173084259035</v>
      </c>
      <c r="E169" s="53">
        <v>44.572324371337892</v>
      </c>
      <c r="F169" s="53">
        <v>58.002945041656496</v>
      </c>
      <c r="H169" s="52">
        <v>163</v>
      </c>
      <c r="I169" s="53">
        <f t="shared" ca="1" si="50"/>
        <v>0.43464986934626126</v>
      </c>
      <c r="J169" s="53">
        <f t="shared" ca="1" si="50"/>
        <v>0.66043386337970933</v>
      </c>
      <c r="K169" s="53">
        <f t="shared" ca="1" si="50"/>
        <v>0.7290810292228147</v>
      </c>
      <c r="L169" s="53">
        <f t="shared" ca="1" si="50"/>
        <v>0.78127658704667713</v>
      </c>
      <c r="M169" s="53">
        <f t="shared" ca="1" si="50"/>
        <v>0.4391350461503718</v>
      </c>
      <c r="N169" s="53">
        <f t="shared" ca="1" si="50"/>
        <v>0.46454532949708494</v>
      </c>
      <c r="O169" s="53">
        <f t="shared" ca="1" si="51"/>
        <v>3.5091217246429194</v>
      </c>
      <c r="P169" s="53">
        <f t="shared" ca="1" si="39"/>
        <v>0.72000684788879699</v>
      </c>
      <c r="Q169" s="53">
        <f t="shared" ca="1" si="52"/>
        <v>4.2112989981348479</v>
      </c>
      <c r="R169" s="53">
        <f t="shared" ca="1" si="41"/>
        <v>54.705649499067427</v>
      </c>
      <c r="T169" s="53">
        <f t="shared" si="53"/>
        <v>51.314142799377443</v>
      </c>
      <c r="U169" s="53">
        <f t="shared" si="43"/>
        <v>52.96293935775757</v>
      </c>
      <c r="V169" s="53">
        <f t="shared" si="44"/>
        <v>49.883173084259035</v>
      </c>
      <c r="W169" s="53">
        <f t="shared" si="45"/>
        <v>44.572324371337892</v>
      </c>
      <c r="X169" s="53">
        <f t="shared" si="46"/>
        <v>58.002945041656496</v>
      </c>
    </row>
    <row r="170" spans="1:24" ht="18.75">
      <c r="A170" s="52">
        <v>164</v>
      </c>
      <c r="B170" s="53">
        <v>51.187163400650029</v>
      </c>
      <c r="C170" s="53">
        <v>52.435092258453373</v>
      </c>
      <c r="D170" s="53">
        <v>49.398672389984135</v>
      </c>
      <c r="E170" s="53">
        <v>45.123334693908696</v>
      </c>
      <c r="F170" s="53">
        <v>58.153087902069096</v>
      </c>
      <c r="H170" s="52">
        <v>164</v>
      </c>
      <c r="I170" s="53">
        <f t="shared" ca="1" si="50"/>
        <v>0.54144256832947679</v>
      </c>
      <c r="J170" s="53">
        <f t="shared" ca="1" si="50"/>
        <v>0.7176526783835655</v>
      </c>
      <c r="K170" s="53">
        <f t="shared" ca="1" si="50"/>
        <v>0.89150744620694922</v>
      </c>
      <c r="L170" s="53">
        <f t="shared" ca="1" si="50"/>
        <v>0.92751357427389269</v>
      </c>
      <c r="M170" s="53">
        <f t="shared" ca="1" si="50"/>
        <v>0.2491934828323723</v>
      </c>
      <c r="N170" s="53">
        <f t="shared" ca="1" si="50"/>
        <v>0.10801553137933051</v>
      </c>
      <c r="O170" s="53">
        <f t="shared" ca="1" si="51"/>
        <v>3.4353252814055875</v>
      </c>
      <c r="P170" s="53">
        <f t="shared" ca="1" si="39"/>
        <v>0.61564291700766582</v>
      </c>
      <c r="Q170" s="53">
        <f t="shared" ca="1" si="52"/>
        <v>4.8269419151425135</v>
      </c>
      <c r="R170" s="53">
        <f t="shared" ca="1" si="41"/>
        <v>55.213470957571261</v>
      </c>
      <c r="T170" s="53">
        <f t="shared" si="53"/>
        <v>51.187163400650029</v>
      </c>
      <c r="U170" s="53">
        <f t="shared" si="43"/>
        <v>52.435092258453373</v>
      </c>
      <c r="V170" s="53">
        <f t="shared" si="44"/>
        <v>49.398672389984135</v>
      </c>
      <c r="W170" s="53">
        <f t="shared" si="45"/>
        <v>45.123334693908696</v>
      </c>
      <c r="X170" s="53">
        <f t="shared" si="46"/>
        <v>58.153087902069096</v>
      </c>
    </row>
    <row r="171" spans="1:24" ht="18.75">
      <c r="A171" s="52">
        <v>165</v>
      </c>
      <c r="B171" s="53">
        <v>51.423239469528198</v>
      </c>
      <c r="C171" s="53">
        <v>52.77030086517334</v>
      </c>
      <c r="D171" s="53">
        <v>50.308385848999023</v>
      </c>
      <c r="E171" s="53">
        <v>45.663499355316162</v>
      </c>
      <c r="F171" s="53">
        <v>58.057964324951172</v>
      </c>
      <c r="H171" s="52">
        <v>165</v>
      </c>
      <c r="I171" s="53">
        <f t="shared" ca="1" si="50"/>
        <v>0.13514840481806356</v>
      </c>
      <c r="J171" s="53">
        <f t="shared" ca="1" si="50"/>
        <v>0.67149868099752119</v>
      </c>
      <c r="K171" s="53">
        <f t="shared" ca="1" si="50"/>
        <v>0.48376337116853318</v>
      </c>
      <c r="L171" s="53">
        <f t="shared" ca="1" si="50"/>
        <v>0.84222262229323808</v>
      </c>
      <c r="M171" s="53">
        <f t="shared" ca="1" si="50"/>
        <v>0.1862761916256257</v>
      </c>
      <c r="N171" s="53">
        <f t="shared" ca="1" si="50"/>
        <v>0.27966398772773093</v>
      </c>
      <c r="O171" s="53">
        <f t="shared" ca="1" si="51"/>
        <v>2.5985732586307124</v>
      </c>
      <c r="P171" s="53">
        <f t="shared" ca="1" si="39"/>
        <v>-0.56770314194368321</v>
      </c>
      <c r="Q171" s="53">
        <f t="shared" ca="1" si="52"/>
        <v>4.2592387731988302</v>
      </c>
      <c r="R171" s="53">
        <f t="shared" ca="1" si="41"/>
        <v>55.129619386599416</v>
      </c>
      <c r="T171" s="53">
        <f t="shared" si="53"/>
        <v>51.423239469528198</v>
      </c>
      <c r="U171" s="53">
        <f t="shared" si="43"/>
        <v>52.77030086517334</v>
      </c>
      <c r="V171" s="53">
        <f t="shared" si="44"/>
        <v>50.308385848999023</v>
      </c>
      <c r="W171" s="53">
        <f t="shared" si="45"/>
        <v>45.663499355316162</v>
      </c>
      <c r="X171" s="53">
        <f t="shared" si="46"/>
        <v>58.057964324951172</v>
      </c>
    </row>
    <row r="172" spans="1:24" ht="18.75">
      <c r="A172" s="52">
        <v>166</v>
      </c>
      <c r="B172" s="53">
        <v>50.796106290817264</v>
      </c>
      <c r="C172" s="53">
        <v>53.366934251785281</v>
      </c>
      <c r="D172" s="53">
        <v>51.207253646850589</v>
      </c>
      <c r="E172" s="53">
        <v>46.332299423217776</v>
      </c>
      <c r="F172" s="53">
        <v>57.325896453857425</v>
      </c>
      <c r="H172" s="52">
        <v>166</v>
      </c>
      <c r="I172" s="53">
        <f t="shared" ca="1" si="50"/>
        <v>0.55516614381252261</v>
      </c>
      <c r="J172" s="53">
        <f t="shared" ca="1" si="50"/>
        <v>0.67807670511154416</v>
      </c>
      <c r="K172" s="53">
        <f t="shared" ca="1" si="50"/>
        <v>0.65011190656721074</v>
      </c>
      <c r="L172" s="53">
        <f t="shared" ca="1" si="50"/>
        <v>0.90359565319499247</v>
      </c>
      <c r="M172" s="53">
        <f t="shared" ca="1" si="50"/>
        <v>0.47106658481785435</v>
      </c>
      <c r="N172" s="53">
        <f t="shared" ca="1" si="50"/>
        <v>0.58381932599808217</v>
      </c>
      <c r="O172" s="53">
        <f t="shared" ca="1" si="51"/>
        <v>3.8418363195022058</v>
      </c>
      <c r="P172" s="53">
        <f t="shared" ca="1" si="39"/>
        <v>1.1905363403382694</v>
      </c>
      <c r="Q172" s="53">
        <f t="shared" ca="1" si="52"/>
        <v>5.4497751135370995</v>
      </c>
      <c r="R172" s="53">
        <f t="shared" ca="1" si="41"/>
        <v>55.924887556768553</v>
      </c>
      <c r="T172" s="53">
        <f t="shared" si="53"/>
        <v>50.796106290817264</v>
      </c>
      <c r="U172" s="53">
        <f t="shared" si="43"/>
        <v>53.366934251785281</v>
      </c>
      <c r="V172" s="53">
        <f t="shared" si="44"/>
        <v>51.207253646850589</v>
      </c>
      <c r="W172" s="53">
        <f t="shared" si="45"/>
        <v>46.332299423217776</v>
      </c>
      <c r="X172" s="53">
        <f t="shared" si="46"/>
        <v>57.325896453857425</v>
      </c>
    </row>
    <row r="173" spans="1:24" ht="18.75">
      <c r="A173" s="52">
        <v>167</v>
      </c>
      <c r="B173" s="53">
        <v>51.282761240005492</v>
      </c>
      <c r="C173" s="53">
        <v>53.952721738815306</v>
      </c>
      <c r="D173" s="53">
        <v>51.703597927093504</v>
      </c>
      <c r="E173" s="53">
        <v>46.629733943939208</v>
      </c>
      <c r="F173" s="53">
        <v>57.715773010253905</v>
      </c>
      <c r="H173" s="52">
        <v>167</v>
      </c>
      <c r="I173" s="53">
        <f t="shared" ca="1" si="50"/>
        <v>0.40662633690224226</v>
      </c>
      <c r="J173" s="53">
        <f t="shared" ca="1" si="50"/>
        <v>0.38781915434489544</v>
      </c>
      <c r="K173" s="53">
        <f t="shared" ca="1" si="50"/>
        <v>0.94656049131399023</v>
      </c>
      <c r="L173" s="53">
        <f t="shared" ca="1" si="50"/>
        <v>0.78649441534408027</v>
      </c>
      <c r="M173" s="53">
        <f t="shared" ca="1" si="50"/>
        <v>0.43747042995685193</v>
      </c>
      <c r="N173" s="53">
        <f t="shared" ca="1" si="50"/>
        <v>0.42774555120107816</v>
      </c>
      <c r="O173" s="53">
        <f t="shared" ca="1" si="51"/>
        <v>3.3927163790631383</v>
      </c>
      <c r="P173" s="53">
        <f t="shared" ca="1" si="39"/>
        <v>0.55538482943714351</v>
      </c>
      <c r="Q173" s="53">
        <f t="shared" ca="1" si="52"/>
        <v>6.0051599429742435</v>
      </c>
      <c r="R173" s="53">
        <f t="shared" ca="1" si="41"/>
        <v>56.402579971487121</v>
      </c>
      <c r="T173" s="53">
        <f t="shared" si="53"/>
        <v>51.282761240005492</v>
      </c>
      <c r="U173" s="53">
        <f t="shared" si="43"/>
        <v>53.952721738815306</v>
      </c>
      <c r="V173" s="53">
        <f t="shared" si="44"/>
        <v>51.703597927093504</v>
      </c>
      <c r="W173" s="53">
        <f t="shared" si="45"/>
        <v>46.629733943939208</v>
      </c>
      <c r="X173" s="53">
        <f t="shared" si="46"/>
        <v>57.715773010253905</v>
      </c>
    </row>
    <row r="174" spans="1:24" ht="18.75">
      <c r="A174" s="52">
        <v>168</v>
      </c>
      <c r="B174" s="53">
        <v>51.499682283401491</v>
      </c>
      <c r="C174" s="53">
        <v>54.401564931869508</v>
      </c>
      <c r="D174" s="53">
        <v>51.95467576980591</v>
      </c>
      <c r="E174" s="53">
        <v>46.221056079864503</v>
      </c>
      <c r="F174" s="53">
        <v>57.60149440765381</v>
      </c>
      <c r="H174" s="52">
        <v>168</v>
      </c>
      <c r="I174" s="53">
        <f t="shared" ca="1" si="50"/>
        <v>0.77297095115871683</v>
      </c>
      <c r="J174" s="53">
        <f t="shared" ca="1" si="50"/>
        <v>0.23932723232993958</v>
      </c>
      <c r="K174" s="53">
        <f t="shared" ca="1" si="50"/>
        <v>0.73859288610646634</v>
      </c>
      <c r="L174" s="53">
        <f t="shared" ca="1" si="50"/>
        <v>0.72470725633367561</v>
      </c>
      <c r="M174" s="53">
        <f t="shared" ca="1" si="50"/>
        <v>8.8560152107351797E-2</v>
      </c>
      <c r="N174" s="53">
        <f t="shared" ca="1" si="50"/>
        <v>0.85999985740734974</v>
      </c>
      <c r="O174" s="53">
        <f t="shared" ca="1" si="51"/>
        <v>3.4241583354434999</v>
      </c>
      <c r="P174" s="53">
        <f t="shared" ca="1" si="39"/>
        <v>0.59985047057779417</v>
      </c>
      <c r="Q174" s="53">
        <f t="shared" ca="1" si="52"/>
        <v>6.605010413552038</v>
      </c>
      <c r="R174" s="53">
        <f t="shared" ca="1" si="41"/>
        <v>56.90250520677602</v>
      </c>
      <c r="T174" s="53">
        <f t="shared" si="53"/>
        <v>51.499682283401491</v>
      </c>
      <c r="U174" s="53">
        <f t="shared" si="43"/>
        <v>54.401564931869508</v>
      </c>
      <c r="V174" s="53">
        <f t="shared" si="44"/>
        <v>51.95467576980591</v>
      </c>
      <c r="W174" s="53">
        <f t="shared" si="45"/>
        <v>46.221056079864503</v>
      </c>
      <c r="X174" s="53">
        <f t="shared" si="46"/>
        <v>57.60149440765381</v>
      </c>
    </row>
    <row r="175" spans="1:24" ht="18.75">
      <c r="A175" s="52">
        <v>169</v>
      </c>
      <c r="B175" s="53">
        <v>51.041649389266972</v>
      </c>
      <c r="C175" s="53">
        <v>54.972352075576786</v>
      </c>
      <c r="D175" s="53">
        <v>51.701598930358891</v>
      </c>
      <c r="E175" s="53">
        <v>45.941013145446782</v>
      </c>
      <c r="F175" s="53">
        <v>57.476370143890385</v>
      </c>
      <c r="H175" s="52">
        <v>169</v>
      </c>
      <c r="I175" s="53">
        <f t="shared" ca="1" si="50"/>
        <v>2.3043425256068062E-2</v>
      </c>
      <c r="J175" s="53">
        <f t="shared" ca="1" si="50"/>
        <v>0.17732027561765662</v>
      </c>
      <c r="K175" s="53">
        <f t="shared" ca="1" si="50"/>
        <v>0.65454373105924191</v>
      </c>
      <c r="L175" s="53">
        <f t="shared" ca="1" si="50"/>
        <v>0.60857935632935156</v>
      </c>
      <c r="M175" s="53">
        <f t="shared" ca="1" si="50"/>
        <v>0.64636315496748775</v>
      </c>
      <c r="N175" s="53">
        <f t="shared" ca="1" si="50"/>
        <v>0.59702743084340093</v>
      </c>
      <c r="O175" s="53">
        <f t="shared" ca="1" si="51"/>
        <v>2.7068773740732066</v>
      </c>
      <c r="P175" s="53">
        <f t="shared" ca="1" si="39"/>
        <v>-0.41453799302408662</v>
      </c>
      <c r="Q175" s="53">
        <f t="shared" ca="1" si="52"/>
        <v>6.1904724205279518</v>
      </c>
      <c r="R175" s="53">
        <f t="shared" ca="1" si="41"/>
        <v>56.895236210263981</v>
      </c>
      <c r="T175" s="53">
        <f t="shared" si="53"/>
        <v>51.041649389266972</v>
      </c>
      <c r="U175" s="53">
        <f t="shared" si="43"/>
        <v>54.972352075576786</v>
      </c>
      <c r="V175" s="53">
        <f t="shared" si="44"/>
        <v>51.701598930358891</v>
      </c>
      <c r="W175" s="53">
        <f t="shared" si="45"/>
        <v>45.941013145446782</v>
      </c>
      <c r="X175" s="53">
        <f t="shared" si="46"/>
        <v>57.476370143890385</v>
      </c>
    </row>
    <row r="176" spans="1:24" ht="18.75">
      <c r="A176" s="52">
        <v>170</v>
      </c>
      <c r="B176" s="53">
        <v>51.079461812973022</v>
      </c>
      <c r="C176" s="53">
        <v>54.538984537124634</v>
      </c>
      <c r="D176" s="53">
        <v>51.437676429748535</v>
      </c>
      <c r="E176" s="53">
        <v>45.650124549865723</v>
      </c>
      <c r="F176" s="53">
        <v>58.1126708984375</v>
      </c>
      <c r="H176" s="52">
        <v>170</v>
      </c>
      <c r="I176" s="53">
        <f t="shared" ca="1" si="50"/>
        <v>0.48391750107072551</v>
      </c>
      <c r="J176" s="53">
        <f t="shared" ca="1" si="50"/>
        <v>3.6891995288278245E-2</v>
      </c>
      <c r="K176" s="53">
        <f t="shared" ca="1" si="50"/>
        <v>0.69216024021727574</v>
      </c>
      <c r="L176" s="53">
        <f t="shared" ca="1" si="50"/>
        <v>0.63705278187580916</v>
      </c>
      <c r="M176" s="53">
        <f t="shared" ca="1" si="50"/>
        <v>0.88915030827466968</v>
      </c>
      <c r="N176" s="53">
        <f t="shared" ca="1" si="50"/>
        <v>0.69764473270141636</v>
      </c>
      <c r="O176" s="53">
        <f t="shared" ca="1" si="51"/>
        <v>3.4368175594281745</v>
      </c>
      <c r="P176" s="53">
        <f t="shared" ca="1" si="39"/>
        <v>0.61775331682603973</v>
      </c>
      <c r="Q176" s="53">
        <f t="shared" ca="1" si="52"/>
        <v>6.8082257373539914</v>
      </c>
      <c r="R176" s="53">
        <f t="shared" ca="1" si="41"/>
        <v>57.404112868676997</v>
      </c>
      <c r="T176" s="53">
        <f t="shared" si="53"/>
        <v>51.079461812973022</v>
      </c>
      <c r="U176" s="53">
        <f t="shared" si="43"/>
        <v>54.538984537124634</v>
      </c>
      <c r="V176" s="53">
        <f t="shared" si="44"/>
        <v>51.437676429748535</v>
      </c>
      <c r="W176" s="53">
        <f t="shared" si="45"/>
        <v>45.650124549865723</v>
      </c>
      <c r="X176" s="53">
        <f t="shared" si="46"/>
        <v>58.1126708984375</v>
      </c>
    </row>
    <row r="177" spans="1:24" ht="18.75">
      <c r="A177" s="52">
        <v>171</v>
      </c>
      <c r="B177" s="53">
        <v>51.473638963699344</v>
      </c>
      <c r="C177" s="53">
        <v>55.727560949325564</v>
      </c>
      <c r="D177" s="53">
        <v>52.036809635162356</v>
      </c>
      <c r="E177" s="53">
        <v>45.620660018920901</v>
      </c>
      <c r="F177" s="53">
        <v>58.377606105804446</v>
      </c>
      <c r="H177" s="52">
        <v>171</v>
      </c>
      <c r="I177" s="53">
        <f t="shared" ref="I177:N186" ca="1" si="54">RAND()</f>
        <v>0.16896996429798516</v>
      </c>
      <c r="J177" s="53">
        <f t="shared" ca="1" si="54"/>
        <v>0.44703154658605815</v>
      </c>
      <c r="K177" s="53">
        <f t="shared" ca="1" si="54"/>
        <v>3.1864705961148765E-2</v>
      </c>
      <c r="L177" s="53">
        <f t="shared" ca="1" si="54"/>
        <v>0.23606708566070367</v>
      </c>
      <c r="M177" s="53">
        <f t="shared" ca="1" si="54"/>
        <v>0.39059246393607472</v>
      </c>
      <c r="N177" s="53">
        <f t="shared" ca="1" si="54"/>
        <v>0.60614055875307304</v>
      </c>
      <c r="O177" s="53">
        <f t="shared" ca="1" si="51"/>
        <v>1.8806663251950435</v>
      </c>
      <c r="P177" s="53">
        <f t="shared" ca="1" si="39"/>
        <v>-1.5829768637300849</v>
      </c>
      <c r="Q177" s="53">
        <f t="shared" ca="1" si="52"/>
        <v>5.2252488736239062</v>
      </c>
      <c r="R177" s="53">
        <f t="shared" ca="1" si="41"/>
        <v>56.812624436811959</v>
      </c>
      <c r="T177" s="53">
        <f t="shared" si="53"/>
        <v>51.473638963699344</v>
      </c>
      <c r="U177" s="53">
        <f t="shared" si="43"/>
        <v>55.727560949325564</v>
      </c>
      <c r="V177" s="53">
        <f t="shared" si="44"/>
        <v>52.036809635162356</v>
      </c>
      <c r="W177" s="53">
        <f t="shared" si="45"/>
        <v>45.620660018920901</v>
      </c>
      <c r="X177" s="53">
        <f t="shared" si="46"/>
        <v>58.377606105804446</v>
      </c>
    </row>
    <row r="178" spans="1:24" ht="18.75">
      <c r="A178" s="52">
        <v>172</v>
      </c>
      <c r="B178" s="53">
        <v>52.496451282501219</v>
      </c>
      <c r="C178" s="53">
        <v>56.279193067550658</v>
      </c>
      <c r="D178" s="53">
        <v>52.264578008651732</v>
      </c>
      <c r="E178" s="53">
        <v>45.947560691833495</v>
      </c>
      <c r="F178" s="53">
        <v>58.366116666793822</v>
      </c>
      <c r="H178" s="52">
        <v>172</v>
      </c>
      <c r="I178" s="53">
        <f t="shared" ca="1" si="54"/>
        <v>0.56265926315696824</v>
      </c>
      <c r="J178" s="53">
        <f t="shared" ca="1" si="54"/>
        <v>0.62482091768544623</v>
      </c>
      <c r="K178" s="53">
        <f t="shared" ca="1" si="54"/>
        <v>0.85982221919537105</v>
      </c>
      <c r="L178" s="53">
        <f t="shared" ca="1" si="54"/>
        <v>5.4387877160665177E-2</v>
      </c>
      <c r="M178" s="53">
        <f t="shared" ca="1" si="54"/>
        <v>0.49180298069900097</v>
      </c>
      <c r="N178" s="53">
        <f t="shared" ca="1" si="54"/>
        <v>0.53309300200363763</v>
      </c>
      <c r="O178" s="53">
        <f t="shared" ca="1" si="51"/>
        <v>3.1265862599010892</v>
      </c>
      <c r="P178" s="53">
        <f t="shared" ca="1" si="39"/>
        <v>0.17902000556220579</v>
      </c>
      <c r="Q178" s="53">
        <f t="shared" ca="1" si="52"/>
        <v>5.4042688791861124</v>
      </c>
      <c r="R178" s="53">
        <f t="shared" ca="1" si="41"/>
        <v>57.102134439593058</v>
      </c>
      <c r="T178" s="53">
        <f t="shared" si="53"/>
        <v>52.496451282501219</v>
      </c>
      <c r="U178" s="53">
        <f t="shared" si="43"/>
        <v>56.279193067550658</v>
      </c>
      <c r="V178" s="53">
        <f t="shared" si="44"/>
        <v>52.264578008651732</v>
      </c>
      <c r="W178" s="53">
        <f t="shared" si="45"/>
        <v>45.947560691833495</v>
      </c>
      <c r="X178" s="53">
        <f t="shared" si="46"/>
        <v>58.366116666793822</v>
      </c>
    </row>
    <row r="179" spans="1:24" ht="18.75">
      <c r="A179" s="52">
        <v>173</v>
      </c>
      <c r="B179" s="53">
        <v>53.008417701721193</v>
      </c>
      <c r="C179" s="53">
        <v>56.851137971878053</v>
      </c>
      <c r="D179" s="53">
        <v>53.411187982559206</v>
      </c>
      <c r="E179" s="53">
        <v>46.903096294403078</v>
      </c>
      <c r="F179" s="53">
        <v>58.850472068786623</v>
      </c>
      <c r="H179" s="52">
        <v>173</v>
      </c>
      <c r="I179" s="53">
        <f t="shared" ca="1" si="54"/>
        <v>0.41211710326694728</v>
      </c>
      <c r="J179" s="53">
        <f t="shared" ca="1" si="54"/>
        <v>1.1425327380083061E-2</v>
      </c>
      <c r="K179" s="53">
        <f t="shared" ca="1" si="54"/>
        <v>0.29343990142357779</v>
      </c>
      <c r="L179" s="53">
        <f t="shared" ca="1" si="54"/>
        <v>0.16682930437852495</v>
      </c>
      <c r="M179" s="53">
        <f t="shared" ca="1" si="54"/>
        <v>0.66165591367714005</v>
      </c>
      <c r="N179" s="53">
        <f t="shared" ca="1" si="54"/>
        <v>0.83513538846828261</v>
      </c>
      <c r="O179" s="53">
        <f t="shared" ca="1" si="51"/>
        <v>2.3806029385945555</v>
      </c>
      <c r="P179" s="53">
        <f t="shared" ca="1" si="39"/>
        <v>-0.87595972473362027</v>
      </c>
      <c r="Q179" s="53">
        <f t="shared" ca="1" si="52"/>
        <v>4.5283091544524918</v>
      </c>
      <c r="R179" s="53">
        <f t="shared" ca="1" si="41"/>
        <v>56.864154577226245</v>
      </c>
      <c r="T179" s="53">
        <f t="shared" si="53"/>
        <v>53.008417701721193</v>
      </c>
      <c r="U179" s="53">
        <f t="shared" si="43"/>
        <v>56.851137971878053</v>
      </c>
      <c r="V179" s="53">
        <f t="shared" si="44"/>
        <v>53.411187982559206</v>
      </c>
      <c r="W179" s="53">
        <f t="shared" si="45"/>
        <v>46.903096294403078</v>
      </c>
      <c r="X179" s="53">
        <f t="shared" si="46"/>
        <v>58.850472068786623</v>
      </c>
    </row>
    <row r="180" spans="1:24" ht="18.75">
      <c r="A180" s="52">
        <v>174</v>
      </c>
      <c r="B180" s="53">
        <v>52.281808662414555</v>
      </c>
      <c r="C180" s="53">
        <v>56.286138820648198</v>
      </c>
      <c r="D180" s="53">
        <v>53.312531518936161</v>
      </c>
      <c r="E180" s="53">
        <v>47.34778623580933</v>
      </c>
      <c r="F180" s="53">
        <v>59.330673027038578</v>
      </c>
      <c r="H180" s="52">
        <v>174</v>
      </c>
      <c r="I180" s="53">
        <f t="shared" ca="1" si="54"/>
        <v>0.73633440821787399</v>
      </c>
      <c r="J180" s="53">
        <f t="shared" ca="1" si="54"/>
        <v>0.44783801851958449</v>
      </c>
      <c r="K180" s="53">
        <f t="shared" ca="1" si="54"/>
        <v>0.65271310818098183</v>
      </c>
      <c r="L180" s="53">
        <f t="shared" ca="1" si="54"/>
        <v>0.90621509157229529</v>
      </c>
      <c r="M180" s="53">
        <f t="shared" ca="1" si="54"/>
        <v>0.12404465913633622</v>
      </c>
      <c r="N180" s="53">
        <f t="shared" ca="1" si="54"/>
        <v>0.9085894133849779</v>
      </c>
      <c r="O180" s="53">
        <f t="shared" ca="1" si="51"/>
        <v>3.7757346990120499</v>
      </c>
      <c r="P180" s="53">
        <f t="shared" ca="1" si="39"/>
        <v>1.0970545321462517</v>
      </c>
      <c r="Q180" s="53">
        <f t="shared" ca="1" si="52"/>
        <v>5.6253636865987433</v>
      </c>
      <c r="R180" s="53">
        <f t="shared" ca="1" si="41"/>
        <v>57.612681843299377</v>
      </c>
      <c r="T180" s="53">
        <f t="shared" si="53"/>
        <v>52.281808662414555</v>
      </c>
      <c r="U180" s="53">
        <f t="shared" si="43"/>
        <v>56.286138820648198</v>
      </c>
      <c r="V180" s="53">
        <f t="shared" si="44"/>
        <v>53.312531518936161</v>
      </c>
      <c r="W180" s="53">
        <f t="shared" si="45"/>
        <v>47.34778623580933</v>
      </c>
      <c r="X180" s="53">
        <f t="shared" si="46"/>
        <v>59.330673027038578</v>
      </c>
    </row>
    <row r="181" spans="1:24" ht="18.75">
      <c r="A181" s="52">
        <v>175</v>
      </c>
      <c r="B181" s="53">
        <v>53.04435396194458</v>
      </c>
      <c r="C181" s="53">
        <v>55.944715023040771</v>
      </c>
      <c r="D181" s="53">
        <v>53.342509984970093</v>
      </c>
      <c r="E181" s="53">
        <v>47.288321495056152</v>
      </c>
      <c r="F181" s="53">
        <v>59.167238712310791</v>
      </c>
      <c r="H181" s="52">
        <v>175</v>
      </c>
      <c r="I181" s="53">
        <f t="shared" ca="1" si="54"/>
        <v>0.52641390789881348</v>
      </c>
      <c r="J181" s="53">
        <f t="shared" ca="1" si="54"/>
        <v>0.35053949686031682</v>
      </c>
      <c r="K181" s="53">
        <f t="shared" ca="1" si="54"/>
        <v>0.94396470645903463</v>
      </c>
      <c r="L181" s="53">
        <f t="shared" ca="1" si="54"/>
        <v>0.81296777871379966</v>
      </c>
      <c r="M181" s="53">
        <f t="shared" ca="1" si="54"/>
        <v>0.38917420174652761</v>
      </c>
      <c r="N181" s="53">
        <f t="shared" ca="1" si="54"/>
        <v>0.51531443832260759</v>
      </c>
      <c r="O181" s="53">
        <f t="shared" ca="1" si="51"/>
        <v>3.5383745300011</v>
      </c>
      <c r="P181" s="53">
        <f t="shared" ca="1" si="39"/>
        <v>0.76137656196379633</v>
      </c>
      <c r="Q181" s="53">
        <f t="shared" ca="1" si="52"/>
        <v>6.38674024856254</v>
      </c>
      <c r="R181" s="53">
        <f t="shared" ca="1" si="41"/>
        <v>58.193370124281273</v>
      </c>
      <c r="T181" s="53">
        <f t="shared" si="53"/>
        <v>53.04435396194458</v>
      </c>
      <c r="U181" s="53">
        <f t="shared" si="43"/>
        <v>55.944715023040771</v>
      </c>
      <c r="V181" s="53">
        <f t="shared" si="44"/>
        <v>53.342509984970093</v>
      </c>
      <c r="W181" s="53">
        <f t="shared" si="45"/>
        <v>47.288321495056152</v>
      </c>
      <c r="X181" s="53">
        <f t="shared" si="46"/>
        <v>59.167238712310791</v>
      </c>
    </row>
    <row r="182" spans="1:24" ht="18.75">
      <c r="A182" s="52">
        <v>176</v>
      </c>
      <c r="B182" s="53">
        <v>53.450381231307986</v>
      </c>
      <c r="C182" s="53">
        <v>56.231925916671756</v>
      </c>
      <c r="D182" s="53">
        <v>52.969964933395389</v>
      </c>
      <c r="E182" s="53">
        <v>47.350800704956058</v>
      </c>
      <c r="F182" s="53">
        <v>59.702751827239993</v>
      </c>
      <c r="H182" s="52">
        <v>176</v>
      </c>
      <c r="I182" s="53">
        <f t="shared" ca="1" si="54"/>
        <v>0.51442233841495977</v>
      </c>
      <c r="J182" s="53">
        <f t="shared" ca="1" si="54"/>
        <v>9.1314582189661042E-2</v>
      </c>
      <c r="K182" s="53">
        <f t="shared" ca="1" si="54"/>
        <v>0.71502087990445506</v>
      </c>
      <c r="L182" s="53">
        <f t="shared" ca="1" si="54"/>
        <v>0.31073047031264878</v>
      </c>
      <c r="M182" s="53">
        <f t="shared" ca="1" si="54"/>
        <v>0.53555208145686106</v>
      </c>
      <c r="N182" s="53">
        <f t="shared" ca="1" si="54"/>
        <v>0.39203080570750326</v>
      </c>
      <c r="O182" s="53">
        <f t="shared" ca="1" si="51"/>
        <v>2.5590711579860894</v>
      </c>
      <c r="P182" s="53">
        <f t="shared" ca="1" si="39"/>
        <v>-0.62356754841753603</v>
      </c>
      <c r="Q182" s="53">
        <f t="shared" ca="1" si="52"/>
        <v>5.7631727001450042</v>
      </c>
      <c r="R182" s="53">
        <f t="shared" ca="1" si="41"/>
        <v>58.081586350072506</v>
      </c>
      <c r="T182" s="53">
        <f t="shared" si="53"/>
        <v>53.450381231307986</v>
      </c>
      <c r="U182" s="53">
        <f t="shared" si="43"/>
        <v>56.231925916671756</v>
      </c>
      <c r="V182" s="53">
        <f t="shared" si="44"/>
        <v>52.969964933395389</v>
      </c>
      <c r="W182" s="53">
        <f t="shared" si="45"/>
        <v>47.350800704956058</v>
      </c>
      <c r="X182" s="53">
        <f t="shared" si="46"/>
        <v>59.702751827239993</v>
      </c>
    </row>
    <row r="183" spans="1:24" ht="18.75">
      <c r="A183" s="52">
        <v>177</v>
      </c>
      <c r="B183" s="53">
        <v>53.071827554702757</v>
      </c>
      <c r="C183" s="53">
        <v>56.21139302253723</v>
      </c>
      <c r="D183" s="53">
        <v>52.85215344429016</v>
      </c>
      <c r="E183" s="53">
        <v>48.276335620880126</v>
      </c>
      <c r="F183" s="53">
        <v>60.727419281005858</v>
      </c>
      <c r="H183" s="52">
        <v>177</v>
      </c>
      <c r="I183" s="53">
        <f t="shared" ca="1" si="54"/>
        <v>0.78502263160017671</v>
      </c>
      <c r="J183" s="53">
        <f t="shared" ca="1" si="54"/>
        <v>0.39795958964338496</v>
      </c>
      <c r="K183" s="53">
        <f t="shared" ca="1" si="54"/>
        <v>0.65201476263079261</v>
      </c>
      <c r="L183" s="53">
        <f t="shared" ca="1" si="54"/>
        <v>0.99792137381567692</v>
      </c>
      <c r="M183" s="53">
        <f t="shared" ca="1" si="54"/>
        <v>0.70438624093772351</v>
      </c>
      <c r="N183" s="53">
        <f t="shared" ca="1" si="54"/>
        <v>0.91561441810607391</v>
      </c>
      <c r="O183" s="53">
        <f t="shared" ca="1" si="51"/>
        <v>4.4529190167338282</v>
      </c>
      <c r="P183" s="53">
        <f t="shared" ca="1" si="39"/>
        <v>2.0547377784947614</v>
      </c>
      <c r="Q183" s="53">
        <f t="shared" ca="1" si="52"/>
        <v>7.8179104786397655</v>
      </c>
      <c r="R183" s="53">
        <f t="shared" ca="1" si="41"/>
        <v>59.308955239319879</v>
      </c>
      <c r="T183" s="53">
        <f t="shared" si="53"/>
        <v>53.071827554702757</v>
      </c>
      <c r="U183" s="53">
        <f t="shared" si="43"/>
        <v>56.21139302253723</v>
      </c>
      <c r="V183" s="53">
        <f t="shared" si="44"/>
        <v>52.85215344429016</v>
      </c>
      <c r="W183" s="53">
        <f t="shared" si="45"/>
        <v>48.276335620880126</v>
      </c>
      <c r="X183" s="53">
        <f t="shared" si="46"/>
        <v>60.727419281005858</v>
      </c>
    </row>
    <row r="184" spans="1:24" ht="18.75">
      <c r="A184" s="52">
        <v>178</v>
      </c>
      <c r="B184" s="53">
        <v>53.315217828750612</v>
      </c>
      <c r="C184" s="53">
        <v>56.553915834426881</v>
      </c>
      <c r="D184" s="53">
        <v>53.097397899627687</v>
      </c>
      <c r="E184" s="53">
        <v>48.589393711090089</v>
      </c>
      <c r="F184" s="53">
        <v>60.380721664428712</v>
      </c>
      <c r="H184" s="52">
        <v>178</v>
      </c>
      <c r="I184" s="53">
        <f t="shared" ca="1" si="54"/>
        <v>3.1171405107714101E-2</v>
      </c>
      <c r="J184" s="53">
        <f t="shared" ca="1" si="54"/>
        <v>0.26578129306940057</v>
      </c>
      <c r="K184" s="53">
        <f t="shared" ca="1" si="54"/>
        <v>0.53792814334440209</v>
      </c>
      <c r="L184" s="53">
        <f t="shared" ca="1" si="54"/>
        <v>0.22380562449963382</v>
      </c>
      <c r="M184" s="53">
        <f t="shared" ca="1" si="54"/>
        <v>0.47106634305252193</v>
      </c>
      <c r="N184" s="53">
        <f t="shared" ca="1" si="54"/>
        <v>0.14381054413090721</v>
      </c>
      <c r="O184" s="53">
        <f t="shared" ca="1" si="51"/>
        <v>1.6735633532045797</v>
      </c>
      <c r="P184" s="53">
        <f t="shared" ca="1" si="39"/>
        <v>-1.8758646955267739</v>
      </c>
      <c r="Q184" s="53">
        <f t="shared" ca="1" si="52"/>
        <v>5.9420457831129916</v>
      </c>
      <c r="R184" s="53">
        <f t="shared" ca="1" si="41"/>
        <v>58.571022891556495</v>
      </c>
      <c r="T184" s="53">
        <f t="shared" si="53"/>
        <v>53.315217828750612</v>
      </c>
      <c r="U184" s="53">
        <f t="shared" si="43"/>
        <v>56.553915834426881</v>
      </c>
      <c r="V184" s="53">
        <f t="shared" si="44"/>
        <v>53.097397899627687</v>
      </c>
      <c r="W184" s="53">
        <f t="shared" si="45"/>
        <v>48.589393711090089</v>
      </c>
      <c r="X184" s="53">
        <f t="shared" si="46"/>
        <v>60.380721664428712</v>
      </c>
    </row>
    <row r="185" spans="1:24" ht="18.75">
      <c r="A185" s="52">
        <v>179</v>
      </c>
      <c r="B185" s="53">
        <v>53.054453420639042</v>
      </c>
      <c r="C185" s="53">
        <v>57.385592985153203</v>
      </c>
      <c r="D185" s="53">
        <v>53.230165290832524</v>
      </c>
      <c r="E185" s="53">
        <v>48.531086730957036</v>
      </c>
      <c r="F185" s="53">
        <v>60.155967998504643</v>
      </c>
      <c r="H185" s="52">
        <v>179</v>
      </c>
      <c r="I185" s="53">
        <f t="shared" ca="1" si="54"/>
        <v>0.18889908442965853</v>
      </c>
      <c r="J185" s="53">
        <f t="shared" ca="1" si="54"/>
        <v>0.20999261455123364</v>
      </c>
      <c r="K185" s="53">
        <f t="shared" ca="1" si="54"/>
        <v>0.52758545365794696</v>
      </c>
      <c r="L185" s="53">
        <f t="shared" ca="1" si="54"/>
        <v>0.9195896655034077</v>
      </c>
      <c r="M185" s="53">
        <f t="shared" ca="1" si="54"/>
        <v>0.36497583221463081</v>
      </c>
      <c r="N185" s="53">
        <f t="shared" ca="1" si="54"/>
        <v>0.79550163454769396</v>
      </c>
      <c r="O185" s="53">
        <f t="shared" ca="1" si="51"/>
        <v>3.0065442849045718</v>
      </c>
      <c r="P185" s="53">
        <f t="shared" ca="1" si="39"/>
        <v>9.2550164680789797E-3</v>
      </c>
      <c r="Q185" s="53">
        <f t="shared" ca="1" si="52"/>
        <v>5.9513007995810705</v>
      </c>
      <c r="R185" s="53">
        <f t="shared" ca="1" si="41"/>
        <v>58.775650399790543</v>
      </c>
      <c r="T185" s="53">
        <f t="shared" si="53"/>
        <v>53.054453420639042</v>
      </c>
      <c r="U185" s="53">
        <f t="shared" si="43"/>
        <v>57.385592985153203</v>
      </c>
      <c r="V185" s="53">
        <f t="shared" si="44"/>
        <v>53.230165290832524</v>
      </c>
      <c r="W185" s="53">
        <f t="shared" si="45"/>
        <v>48.531086730957036</v>
      </c>
      <c r="X185" s="53">
        <f t="shared" si="46"/>
        <v>60.155967998504643</v>
      </c>
    </row>
    <row r="186" spans="1:24" ht="18.75">
      <c r="A186" s="52">
        <v>180</v>
      </c>
      <c r="B186" s="53">
        <v>53.282843351364136</v>
      </c>
      <c r="C186" s="53">
        <v>57.345905303955078</v>
      </c>
      <c r="D186" s="53">
        <v>53.593199014663696</v>
      </c>
      <c r="E186" s="53">
        <v>48.070256233215332</v>
      </c>
      <c r="F186" s="53">
        <v>60.559849739074707</v>
      </c>
      <c r="H186" s="52">
        <v>180</v>
      </c>
      <c r="I186" s="53">
        <f t="shared" ca="1" si="54"/>
        <v>0.10608623148771379</v>
      </c>
      <c r="J186" s="53">
        <f t="shared" ca="1" si="54"/>
        <v>0.53067655085860022</v>
      </c>
      <c r="K186" s="53">
        <f t="shared" ca="1" si="54"/>
        <v>0.88055093504206683</v>
      </c>
      <c r="L186" s="53">
        <f t="shared" ca="1" si="54"/>
        <v>0.57749706173583171</v>
      </c>
      <c r="M186" s="53">
        <f t="shared" ca="1" si="54"/>
        <v>0.45047868590882523</v>
      </c>
      <c r="N186" s="53">
        <f t="shared" ca="1" si="54"/>
        <v>0.45967719959398434</v>
      </c>
      <c r="O186" s="53">
        <f t="shared" ca="1" si="51"/>
        <v>3.0049666646270223</v>
      </c>
      <c r="P186" s="53">
        <f t="shared" ca="1" si="39"/>
        <v>7.0239244752936915E-3</v>
      </c>
      <c r="Q186" s="53">
        <f t="shared" ca="1" si="52"/>
        <v>5.9583247240563644</v>
      </c>
      <c r="R186" s="53">
        <f t="shared" ca="1" si="41"/>
        <v>58.979162362028184</v>
      </c>
      <c r="T186" s="53">
        <f t="shared" si="53"/>
        <v>53.282843351364136</v>
      </c>
      <c r="U186" s="53">
        <f t="shared" si="43"/>
        <v>57.345905303955078</v>
      </c>
      <c r="V186" s="53">
        <f t="shared" si="44"/>
        <v>53.593199014663696</v>
      </c>
      <c r="W186" s="53">
        <f t="shared" si="45"/>
        <v>48.070256233215332</v>
      </c>
      <c r="X186" s="53">
        <f t="shared" si="46"/>
        <v>60.559849739074707</v>
      </c>
    </row>
    <row r="187" spans="1:24" ht="18.75">
      <c r="A187" s="52">
        <v>181</v>
      </c>
      <c r="B187" s="53">
        <v>52.905447435379031</v>
      </c>
      <c r="C187" s="53">
        <v>57.669273090362552</v>
      </c>
      <c r="D187" s="53">
        <v>54.210966062545779</v>
      </c>
      <c r="E187" s="53">
        <v>48.16105766296387</v>
      </c>
      <c r="F187" s="53">
        <v>60.687306118011477</v>
      </c>
      <c r="H187" s="52">
        <v>181</v>
      </c>
      <c r="I187" s="53">
        <f t="shared" ref="I187:N196" ca="1" si="55">RAND()</f>
        <v>0.86322820011531154</v>
      </c>
      <c r="J187" s="53">
        <f t="shared" ca="1" si="55"/>
        <v>0.56988471385774453</v>
      </c>
      <c r="K187" s="53">
        <f t="shared" ca="1" si="55"/>
        <v>0.20212880427191404</v>
      </c>
      <c r="L187" s="53">
        <f t="shared" ca="1" si="55"/>
        <v>2.6733174710252605E-2</v>
      </c>
      <c r="M187" s="53">
        <f t="shared" ca="1" si="55"/>
        <v>0.30311829114580657</v>
      </c>
      <c r="N187" s="53">
        <f t="shared" ca="1" si="55"/>
        <v>0.96604516982999167</v>
      </c>
      <c r="O187" s="53">
        <f t="shared" ca="1" si="51"/>
        <v>2.9311383539310212</v>
      </c>
      <c r="P187" s="53">
        <f t="shared" ca="1" si="39"/>
        <v>-9.7385073798085767E-2</v>
      </c>
      <c r="Q187" s="53">
        <f t="shared" ca="1" si="52"/>
        <v>5.8609396502582785</v>
      </c>
      <c r="R187" s="53">
        <f t="shared" ca="1" si="41"/>
        <v>59.13046982512914</v>
      </c>
      <c r="T187" s="53">
        <f t="shared" si="53"/>
        <v>52.905447435379031</v>
      </c>
      <c r="U187" s="53">
        <f t="shared" si="43"/>
        <v>57.669273090362552</v>
      </c>
      <c r="V187" s="53">
        <f t="shared" si="44"/>
        <v>54.210966062545779</v>
      </c>
      <c r="W187" s="53">
        <f t="shared" si="45"/>
        <v>48.16105766296387</v>
      </c>
      <c r="X187" s="53">
        <f t="shared" si="46"/>
        <v>60.687306118011477</v>
      </c>
    </row>
    <row r="188" spans="1:24" ht="18.75">
      <c r="A188" s="52">
        <v>182</v>
      </c>
      <c r="B188" s="53">
        <v>52.946893358230589</v>
      </c>
      <c r="C188" s="53">
        <v>58.247374439239501</v>
      </c>
      <c r="D188" s="53">
        <v>54.191788816452025</v>
      </c>
      <c r="E188" s="53">
        <v>47.747703933715819</v>
      </c>
      <c r="F188" s="53">
        <v>61.443397426605223</v>
      </c>
      <c r="H188" s="52">
        <v>182</v>
      </c>
      <c r="I188" s="53">
        <f t="shared" ca="1" si="55"/>
        <v>0.42419442434697796</v>
      </c>
      <c r="J188" s="53">
        <f t="shared" ca="1" si="55"/>
        <v>0.68034200771870346</v>
      </c>
      <c r="K188" s="53">
        <f t="shared" ca="1" si="55"/>
        <v>0.607826630783455</v>
      </c>
      <c r="L188" s="53">
        <f t="shared" ca="1" si="55"/>
        <v>0.35328562096080329</v>
      </c>
      <c r="M188" s="53">
        <f t="shared" ca="1" si="55"/>
        <v>0.89295182198283785</v>
      </c>
      <c r="N188" s="53">
        <f t="shared" ca="1" si="55"/>
        <v>2.2983933586294469E-2</v>
      </c>
      <c r="O188" s="53">
        <f t="shared" ca="1" si="51"/>
        <v>2.981584439379072</v>
      </c>
      <c r="P188" s="53">
        <f t="shared" ca="1" si="39"/>
        <v>-2.6043535588820232E-2</v>
      </c>
      <c r="Q188" s="53">
        <f t="shared" ca="1" si="52"/>
        <v>5.8348961146694585</v>
      </c>
      <c r="R188" s="53">
        <f t="shared" ca="1" si="41"/>
        <v>59.31744805733473</v>
      </c>
      <c r="T188" s="53">
        <f t="shared" si="53"/>
        <v>52.946893358230589</v>
      </c>
      <c r="U188" s="53">
        <f t="shared" si="43"/>
        <v>58.247374439239501</v>
      </c>
      <c r="V188" s="53">
        <f t="shared" si="44"/>
        <v>54.191788816452025</v>
      </c>
      <c r="W188" s="53">
        <f t="shared" si="45"/>
        <v>47.747703933715819</v>
      </c>
      <c r="X188" s="53">
        <f t="shared" si="46"/>
        <v>61.443397426605223</v>
      </c>
    </row>
    <row r="189" spans="1:24" ht="18.75">
      <c r="A189" s="52">
        <v>183</v>
      </c>
      <c r="B189" s="53">
        <v>53.085815763473512</v>
      </c>
      <c r="C189" s="53">
        <v>57.954110717773439</v>
      </c>
      <c r="D189" s="53">
        <v>54.294555521011354</v>
      </c>
      <c r="E189" s="53">
        <v>48.690714931488039</v>
      </c>
      <c r="F189" s="53">
        <v>61.188643074035646</v>
      </c>
      <c r="H189" s="52">
        <v>183</v>
      </c>
      <c r="I189" s="53">
        <f t="shared" ca="1" si="55"/>
        <v>0.56262767059246954</v>
      </c>
      <c r="J189" s="53">
        <f t="shared" ca="1" si="55"/>
        <v>8.4880776864728169E-2</v>
      </c>
      <c r="K189" s="53">
        <f t="shared" ca="1" si="55"/>
        <v>0.20028846530066247</v>
      </c>
      <c r="L189" s="53">
        <f t="shared" ca="1" si="55"/>
        <v>0.87383472538049922</v>
      </c>
      <c r="M189" s="53">
        <f t="shared" ca="1" si="55"/>
        <v>0.17361935461735456</v>
      </c>
      <c r="N189" s="53">
        <f t="shared" ca="1" si="55"/>
        <v>9.5891663063867094E-2</v>
      </c>
      <c r="O189" s="53">
        <f t="shared" ca="1" si="51"/>
        <v>1.9911426558195811</v>
      </c>
      <c r="P189" s="53">
        <f t="shared" ca="1" si="39"/>
        <v>-1.4267397386396499</v>
      </c>
      <c r="Q189" s="53">
        <f t="shared" ca="1" si="52"/>
        <v>4.4081563760298081</v>
      </c>
      <c r="R189" s="53">
        <f t="shared" ca="1" si="41"/>
        <v>58.804078188014905</v>
      </c>
      <c r="T189" s="53">
        <f t="shared" si="53"/>
        <v>53.085815763473512</v>
      </c>
      <c r="U189" s="53">
        <f t="shared" si="43"/>
        <v>57.954110717773439</v>
      </c>
      <c r="V189" s="53">
        <f t="shared" si="44"/>
        <v>54.294555521011354</v>
      </c>
      <c r="W189" s="53">
        <f t="shared" si="45"/>
        <v>48.690714931488039</v>
      </c>
      <c r="X189" s="53">
        <f t="shared" si="46"/>
        <v>61.188643074035646</v>
      </c>
    </row>
    <row r="190" spans="1:24" ht="18.75">
      <c r="A190" s="52">
        <v>184</v>
      </c>
      <c r="B190" s="53">
        <v>53.979471969604496</v>
      </c>
      <c r="C190" s="53">
        <v>58.884422349929814</v>
      </c>
      <c r="D190" s="53">
        <v>54.893167781829838</v>
      </c>
      <c r="E190" s="53">
        <v>48.762360382080082</v>
      </c>
      <c r="F190" s="53">
        <v>61.195313262939457</v>
      </c>
      <c r="H190" s="52">
        <v>184</v>
      </c>
      <c r="I190" s="53">
        <f t="shared" ca="1" si="55"/>
        <v>0.81070235180353589</v>
      </c>
      <c r="J190" s="53">
        <f t="shared" ca="1" si="55"/>
        <v>0.37644920045357555</v>
      </c>
      <c r="K190" s="53">
        <f t="shared" ca="1" si="55"/>
        <v>0.87115271225479707</v>
      </c>
      <c r="L190" s="53">
        <f t="shared" ca="1" si="55"/>
        <v>0.16335285718371861</v>
      </c>
      <c r="M190" s="53">
        <f t="shared" ca="1" si="55"/>
        <v>0.98466924829663993</v>
      </c>
      <c r="N190" s="53">
        <f t="shared" ca="1" si="55"/>
        <v>0.3335778082363694</v>
      </c>
      <c r="O190" s="53">
        <f t="shared" ca="1" si="51"/>
        <v>3.5399041782286367</v>
      </c>
      <c r="P190" s="53">
        <f t="shared" ca="1" si="39"/>
        <v>0.76353981123283865</v>
      </c>
      <c r="Q190" s="53">
        <f t="shared" ca="1" si="52"/>
        <v>5.171696187262647</v>
      </c>
      <c r="R190" s="53">
        <f t="shared" ca="1" si="41"/>
        <v>59.385848093631324</v>
      </c>
      <c r="T190" s="53">
        <f t="shared" si="53"/>
        <v>53.979471969604496</v>
      </c>
      <c r="U190" s="53">
        <f t="shared" si="43"/>
        <v>58.884422349929814</v>
      </c>
      <c r="V190" s="53">
        <f t="shared" si="44"/>
        <v>54.893167781829838</v>
      </c>
      <c r="W190" s="53">
        <f t="shared" si="45"/>
        <v>48.762360382080082</v>
      </c>
      <c r="X190" s="53">
        <f t="shared" si="46"/>
        <v>61.195313262939457</v>
      </c>
    </row>
    <row r="191" spans="1:24" ht="18.75">
      <c r="A191" s="52">
        <v>185</v>
      </c>
      <c r="B191" s="53">
        <v>54.868973255157471</v>
      </c>
      <c r="C191" s="53">
        <v>58.943368673324585</v>
      </c>
      <c r="D191" s="53">
        <v>56.051246643066406</v>
      </c>
      <c r="E191" s="53">
        <v>49.323160648345947</v>
      </c>
      <c r="F191" s="53">
        <v>62.065039157867432</v>
      </c>
      <c r="H191" s="52">
        <v>185</v>
      </c>
      <c r="I191" s="53">
        <f t="shared" ca="1" si="55"/>
        <v>0.60522385806717072</v>
      </c>
      <c r="J191" s="53">
        <f t="shared" ca="1" si="55"/>
        <v>0.32967657894140601</v>
      </c>
      <c r="K191" s="53">
        <f t="shared" ca="1" si="55"/>
        <v>0.51444453591314687</v>
      </c>
      <c r="L191" s="53">
        <f t="shared" ca="1" si="55"/>
        <v>0.91164124795947665</v>
      </c>
      <c r="M191" s="53">
        <f t="shared" ca="1" si="55"/>
        <v>0.1107429910647344</v>
      </c>
      <c r="N191" s="53">
        <f t="shared" ca="1" si="55"/>
        <v>6.0109992246371036E-4</v>
      </c>
      <c r="O191" s="53">
        <f t="shared" ca="1" si="51"/>
        <v>2.4723303118683981</v>
      </c>
      <c r="P191" s="53">
        <f t="shared" ca="1" si="39"/>
        <v>-0.74623762940889271</v>
      </c>
      <c r="Q191" s="53">
        <f t="shared" ca="1" si="52"/>
        <v>4.4254585578537542</v>
      </c>
      <c r="R191" s="53">
        <f t="shared" ca="1" si="41"/>
        <v>59.212729278926879</v>
      </c>
      <c r="T191" s="53">
        <f t="shared" si="53"/>
        <v>54.868973255157471</v>
      </c>
      <c r="U191" s="53">
        <f t="shared" si="43"/>
        <v>58.943368673324585</v>
      </c>
      <c r="V191" s="53">
        <f t="shared" si="44"/>
        <v>56.051246643066406</v>
      </c>
      <c r="W191" s="53">
        <f t="shared" si="45"/>
        <v>49.323160648345947</v>
      </c>
      <c r="X191" s="53">
        <f t="shared" si="46"/>
        <v>62.065039157867432</v>
      </c>
    </row>
    <row r="192" spans="1:24" ht="18.75">
      <c r="A192" s="52">
        <v>186</v>
      </c>
      <c r="B192" s="53">
        <v>54.247628879547122</v>
      </c>
      <c r="C192" s="53">
        <v>59.491469335556033</v>
      </c>
      <c r="D192" s="53">
        <v>56.470750284194949</v>
      </c>
      <c r="E192" s="53">
        <v>49.012595367431643</v>
      </c>
      <c r="F192" s="53">
        <v>62.423919391632083</v>
      </c>
      <c r="H192" s="52">
        <v>186</v>
      </c>
      <c r="I192" s="53">
        <f t="shared" ca="1" si="55"/>
        <v>0.65058082270070194</v>
      </c>
      <c r="J192" s="53">
        <f t="shared" ca="1" si="55"/>
        <v>0.55689162287096572</v>
      </c>
      <c r="K192" s="53">
        <f t="shared" ca="1" si="55"/>
        <v>0.62973654863649764</v>
      </c>
      <c r="L192" s="53">
        <f t="shared" ca="1" si="55"/>
        <v>0.85609603438839876</v>
      </c>
      <c r="M192" s="53">
        <f t="shared" ca="1" si="55"/>
        <v>0.30194607482315772</v>
      </c>
      <c r="N192" s="53">
        <f t="shared" ca="1" si="55"/>
        <v>0.96831438883777676</v>
      </c>
      <c r="O192" s="53">
        <f t="shared" ca="1" si="51"/>
        <v>3.9635654922574979</v>
      </c>
      <c r="P192" s="53">
        <f t="shared" ca="1" si="39"/>
        <v>1.362687387385261</v>
      </c>
      <c r="Q192" s="53">
        <f t="shared" ca="1" si="52"/>
        <v>5.7881459452390152</v>
      </c>
      <c r="R192" s="53">
        <f t="shared" ca="1" si="41"/>
        <v>60.094072972619507</v>
      </c>
      <c r="T192" s="53">
        <f t="shared" si="53"/>
        <v>54.247628879547122</v>
      </c>
      <c r="U192" s="53">
        <f t="shared" si="43"/>
        <v>59.491469335556033</v>
      </c>
      <c r="V192" s="53">
        <f t="shared" si="44"/>
        <v>56.470750284194949</v>
      </c>
      <c r="W192" s="53">
        <f t="shared" si="45"/>
        <v>49.012595367431643</v>
      </c>
      <c r="X192" s="53">
        <f t="shared" si="46"/>
        <v>62.423919391632083</v>
      </c>
    </row>
    <row r="193" spans="1:24" ht="18.75">
      <c r="A193" s="52">
        <v>187</v>
      </c>
      <c r="B193" s="53">
        <v>52.989340209960936</v>
      </c>
      <c r="C193" s="53">
        <v>59.300994539260863</v>
      </c>
      <c r="D193" s="53">
        <v>56.518888616561888</v>
      </c>
      <c r="E193" s="53">
        <v>49.823974514007567</v>
      </c>
      <c r="F193" s="53">
        <v>63.278644943237303</v>
      </c>
      <c r="H193" s="52">
        <v>187</v>
      </c>
      <c r="I193" s="53">
        <f t="shared" ca="1" si="55"/>
        <v>0.28903214030886959</v>
      </c>
      <c r="J193" s="53">
        <f t="shared" ca="1" si="55"/>
        <v>0.38107428516032571</v>
      </c>
      <c r="K193" s="53">
        <f t="shared" ca="1" si="55"/>
        <v>0.28506529958068594</v>
      </c>
      <c r="L193" s="53">
        <f t="shared" ca="1" si="55"/>
        <v>0.26692802631837953</v>
      </c>
      <c r="M193" s="53">
        <f t="shared" ca="1" si="55"/>
        <v>0.94292973895393839</v>
      </c>
      <c r="N193" s="53">
        <f t="shared" ca="1" si="55"/>
        <v>0.22886813629334846</v>
      </c>
      <c r="O193" s="53">
        <f t="shared" ca="1" si="51"/>
        <v>2.3938976266155478</v>
      </c>
      <c r="P193" s="53">
        <f t="shared" ca="1" si="39"/>
        <v>-0.85715819662681381</v>
      </c>
      <c r="Q193" s="53">
        <f t="shared" ca="1" si="52"/>
        <v>4.9309877486122016</v>
      </c>
      <c r="R193" s="53">
        <f t="shared" ca="1" si="41"/>
        <v>59.865493874306097</v>
      </c>
      <c r="T193" s="53">
        <f t="shared" si="53"/>
        <v>52.989340209960936</v>
      </c>
      <c r="U193" s="53">
        <f t="shared" si="43"/>
        <v>59.300994539260863</v>
      </c>
      <c r="V193" s="53">
        <f t="shared" si="44"/>
        <v>56.518888616561888</v>
      </c>
      <c r="W193" s="53">
        <f t="shared" si="45"/>
        <v>49.823974514007567</v>
      </c>
      <c r="X193" s="53">
        <f t="shared" si="46"/>
        <v>63.278644943237303</v>
      </c>
    </row>
    <row r="194" spans="1:24" ht="18.75">
      <c r="A194" s="52">
        <v>188</v>
      </c>
      <c r="B194" s="53">
        <v>52.48578510284424</v>
      </c>
      <c r="C194" s="53">
        <v>59.466884469985963</v>
      </c>
      <c r="D194" s="53">
        <v>56.290602064132692</v>
      </c>
      <c r="E194" s="53">
        <v>50.26398859024048</v>
      </c>
      <c r="F194" s="53">
        <v>63.755314445495607</v>
      </c>
      <c r="H194" s="52">
        <v>188</v>
      </c>
      <c r="I194" s="53">
        <f t="shared" ca="1" si="55"/>
        <v>0.2330889182040643</v>
      </c>
      <c r="J194" s="53">
        <f t="shared" ca="1" si="55"/>
        <v>0.50270771761385213</v>
      </c>
      <c r="K194" s="53">
        <f t="shared" ca="1" si="55"/>
        <v>0.878478408582821</v>
      </c>
      <c r="L194" s="53">
        <f t="shared" ca="1" si="55"/>
        <v>8.6798057279401597E-2</v>
      </c>
      <c r="M194" s="53">
        <f t="shared" ca="1" si="55"/>
        <v>0.53826013305932285</v>
      </c>
      <c r="N194" s="53">
        <f t="shared" ca="1" si="55"/>
        <v>0.71475773851561364</v>
      </c>
      <c r="O194" s="53">
        <f t="shared" ca="1" si="51"/>
        <v>2.9540909732550755</v>
      </c>
      <c r="P194" s="53">
        <f t="shared" ca="1" si="39"/>
        <v>-6.4925168258021332E-2</v>
      </c>
      <c r="Q194" s="53">
        <f t="shared" ca="1" si="52"/>
        <v>4.8660625803541802</v>
      </c>
      <c r="R194" s="53">
        <f t="shared" ca="1" si="41"/>
        <v>60.033031290177092</v>
      </c>
      <c r="T194" s="53">
        <f t="shared" si="53"/>
        <v>52.48578510284424</v>
      </c>
      <c r="U194" s="53">
        <f t="shared" si="43"/>
        <v>59.466884469985963</v>
      </c>
      <c r="V194" s="53">
        <f t="shared" si="44"/>
        <v>56.290602064132692</v>
      </c>
      <c r="W194" s="53">
        <f t="shared" si="45"/>
        <v>50.26398859024048</v>
      </c>
      <c r="X194" s="53">
        <f t="shared" si="46"/>
        <v>63.755314445495607</v>
      </c>
    </row>
    <row r="195" spans="1:24" ht="18.75">
      <c r="A195" s="52">
        <v>189</v>
      </c>
      <c r="B195" s="53">
        <v>53.625711727142338</v>
      </c>
      <c r="C195" s="53">
        <v>59.761409330368046</v>
      </c>
      <c r="D195" s="53">
        <v>56.058160829544072</v>
      </c>
      <c r="E195" s="53">
        <v>49.92757778167725</v>
      </c>
      <c r="F195" s="53">
        <v>64.7903063774109</v>
      </c>
      <c r="H195" s="52">
        <v>189</v>
      </c>
      <c r="I195" s="53">
        <f t="shared" ca="1" si="55"/>
        <v>0.63411355935762104</v>
      </c>
      <c r="J195" s="53">
        <f t="shared" ca="1" si="55"/>
        <v>0.41503734917518909</v>
      </c>
      <c r="K195" s="53">
        <f t="shared" ca="1" si="55"/>
        <v>0.14801982389932178</v>
      </c>
      <c r="L195" s="53">
        <f t="shared" ca="1" si="55"/>
        <v>0.16356048948026292</v>
      </c>
      <c r="M195" s="53">
        <f t="shared" ca="1" si="55"/>
        <v>0.17765228603195737</v>
      </c>
      <c r="N195" s="53">
        <f t="shared" ca="1" si="55"/>
        <v>0.26220180904058665</v>
      </c>
      <c r="O195" s="53">
        <f t="shared" ca="1" si="51"/>
        <v>1.8005853169849388</v>
      </c>
      <c r="P195" s="53">
        <f t="shared" ca="1" si="39"/>
        <v>-1.6962285116293261</v>
      </c>
      <c r="Q195" s="53">
        <f t="shared" ca="1" si="52"/>
        <v>3.1698340687248541</v>
      </c>
      <c r="R195" s="53">
        <f t="shared" ca="1" si="41"/>
        <v>59.384917034362431</v>
      </c>
      <c r="T195" s="53">
        <f t="shared" si="53"/>
        <v>53.625711727142338</v>
      </c>
      <c r="U195" s="53">
        <f t="shared" si="43"/>
        <v>59.761409330368046</v>
      </c>
      <c r="V195" s="53">
        <f t="shared" si="44"/>
        <v>56.058160829544072</v>
      </c>
      <c r="W195" s="53">
        <f t="shared" si="45"/>
        <v>49.92757778167725</v>
      </c>
      <c r="X195" s="53">
        <f t="shared" si="46"/>
        <v>64.7903063774109</v>
      </c>
    </row>
    <row r="196" spans="1:24" ht="18.75">
      <c r="A196" s="52">
        <v>190</v>
      </c>
      <c r="B196" s="53">
        <v>53.239945888519287</v>
      </c>
      <c r="C196" s="53">
        <v>59.974776029586792</v>
      </c>
      <c r="D196" s="53">
        <v>55.947663545608521</v>
      </c>
      <c r="E196" s="53">
        <v>50.219801902770996</v>
      </c>
      <c r="F196" s="53">
        <v>65.055564403533936</v>
      </c>
      <c r="H196" s="52">
        <v>190</v>
      </c>
      <c r="I196" s="53">
        <f t="shared" ca="1" si="55"/>
        <v>9.2214582715887339E-2</v>
      </c>
      <c r="J196" s="53">
        <f t="shared" ca="1" si="55"/>
        <v>0.83348779854159094</v>
      </c>
      <c r="K196" s="53">
        <f t="shared" ca="1" si="55"/>
        <v>0.28730990896857023</v>
      </c>
      <c r="L196" s="53">
        <f t="shared" ca="1" si="55"/>
        <v>0.90491376320943684</v>
      </c>
      <c r="M196" s="53">
        <f t="shared" ca="1" si="55"/>
        <v>0.34444078513742848</v>
      </c>
      <c r="N196" s="53">
        <f t="shared" ca="1" si="55"/>
        <v>0.27328538198977181</v>
      </c>
      <c r="O196" s="53">
        <f t="shared" ca="1" si="51"/>
        <v>2.7356522205626854</v>
      </c>
      <c r="P196" s="53">
        <f t="shared" ca="1" si="39"/>
        <v>-0.37384421486346181</v>
      </c>
      <c r="Q196" s="53">
        <f t="shared" ca="1" si="52"/>
        <v>2.7959898538613923</v>
      </c>
      <c r="R196" s="53">
        <f t="shared" ca="1" si="41"/>
        <v>59.397994926930693</v>
      </c>
      <c r="T196" s="53">
        <f t="shared" si="53"/>
        <v>53.239945888519287</v>
      </c>
      <c r="U196" s="53">
        <f t="shared" si="43"/>
        <v>59.974776029586792</v>
      </c>
      <c r="V196" s="53">
        <f t="shared" si="44"/>
        <v>55.947663545608521</v>
      </c>
      <c r="W196" s="53">
        <f t="shared" si="45"/>
        <v>50.219801902770996</v>
      </c>
      <c r="X196" s="53">
        <f t="shared" si="46"/>
        <v>65.055564403533936</v>
      </c>
    </row>
    <row r="197" spans="1:24" ht="18.75">
      <c r="A197" s="52">
        <v>191</v>
      </c>
      <c r="B197" s="53">
        <v>54.482814979553225</v>
      </c>
      <c r="C197" s="53">
        <v>59.683988046646121</v>
      </c>
      <c r="D197" s="53">
        <v>57.06743235588074</v>
      </c>
      <c r="E197" s="53">
        <v>51.501180362701419</v>
      </c>
      <c r="F197" s="53">
        <v>66.075555992126468</v>
      </c>
      <c r="H197" s="52">
        <v>191</v>
      </c>
      <c r="I197" s="53">
        <f t="shared" ref="I197:N206" ca="1" si="56">RAND()</f>
        <v>2.3051367550819712E-2</v>
      </c>
      <c r="J197" s="53">
        <f t="shared" ca="1" si="56"/>
        <v>0.7422879548241994</v>
      </c>
      <c r="K197" s="53">
        <f t="shared" ca="1" si="56"/>
        <v>0.79250258770429571</v>
      </c>
      <c r="L197" s="53">
        <f t="shared" ca="1" si="56"/>
        <v>0.90184017650116299</v>
      </c>
      <c r="M197" s="53">
        <f t="shared" ca="1" si="56"/>
        <v>9.9873937699341164E-2</v>
      </c>
      <c r="N197" s="53">
        <f t="shared" ca="1" si="56"/>
        <v>0.87844215938494319</v>
      </c>
      <c r="O197" s="53">
        <f t="shared" ca="1" si="51"/>
        <v>3.437998183664762</v>
      </c>
      <c r="P197" s="53">
        <f t="shared" ca="1" si="39"/>
        <v>0.61942297163348814</v>
      </c>
      <c r="Q197" s="53">
        <f t="shared" ca="1" si="52"/>
        <v>3.4154128254948803</v>
      </c>
      <c r="R197" s="53">
        <f t="shared" ca="1" si="41"/>
        <v>59.907706412747444</v>
      </c>
      <c r="T197" s="53">
        <f t="shared" si="53"/>
        <v>54.482814979553225</v>
      </c>
      <c r="U197" s="53">
        <f t="shared" si="43"/>
        <v>59.683988046646121</v>
      </c>
      <c r="V197" s="53">
        <f t="shared" si="44"/>
        <v>57.06743235588074</v>
      </c>
      <c r="W197" s="53">
        <f t="shared" si="45"/>
        <v>51.501180362701419</v>
      </c>
      <c r="X197" s="53">
        <f t="shared" si="46"/>
        <v>66.075555992126468</v>
      </c>
    </row>
    <row r="198" spans="1:24" ht="18.75">
      <c r="A198" s="52">
        <v>192</v>
      </c>
      <c r="B198" s="53">
        <v>54.323160552978521</v>
      </c>
      <c r="C198" s="53">
        <v>59.515144014358526</v>
      </c>
      <c r="D198" s="53">
        <v>57.441934967041021</v>
      </c>
      <c r="E198" s="53">
        <v>52.043983840942388</v>
      </c>
      <c r="F198" s="53">
        <v>65.856972122192388</v>
      </c>
      <c r="H198" s="52">
        <v>192</v>
      </c>
      <c r="I198" s="53">
        <f t="shared" ca="1" si="56"/>
        <v>0.90881251143880526</v>
      </c>
      <c r="J198" s="53">
        <f t="shared" ca="1" si="56"/>
        <v>0.23930814179692139</v>
      </c>
      <c r="K198" s="53">
        <f t="shared" ca="1" si="56"/>
        <v>0.90276786373018858</v>
      </c>
      <c r="L198" s="53">
        <f t="shared" ca="1" si="56"/>
        <v>8.4274734095520998E-2</v>
      </c>
      <c r="M198" s="53">
        <f t="shared" ca="1" si="56"/>
        <v>0.24792343615202483</v>
      </c>
      <c r="N198" s="53">
        <f t="shared" ca="1" si="56"/>
        <v>0.42230500654354231</v>
      </c>
      <c r="O198" s="53">
        <f t="shared" ca="1" si="51"/>
        <v>2.8053916937570031</v>
      </c>
      <c r="P198" s="53">
        <f t="shared" ca="1" si="39"/>
        <v>-0.27521770603930279</v>
      </c>
      <c r="Q198" s="53">
        <f t="shared" ca="1" si="52"/>
        <v>3.1401951194555777</v>
      </c>
      <c r="R198" s="53">
        <f t="shared" ca="1" si="41"/>
        <v>59.970097559727797</v>
      </c>
      <c r="T198" s="53">
        <f t="shared" si="53"/>
        <v>54.323160552978521</v>
      </c>
      <c r="U198" s="53">
        <f t="shared" si="43"/>
        <v>59.515144014358526</v>
      </c>
      <c r="V198" s="53">
        <f t="shared" si="44"/>
        <v>57.441934967041021</v>
      </c>
      <c r="W198" s="53">
        <f t="shared" si="45"/>
        <v>52.043983840942388</v>
      </c>
      <c r="X198" s="53">
        <f t="shared" si="46"/>
        <v>65.856972122192388</v>
      </c>
    </row>
    <row r="199" spans="1:24" ht="18.75">
      <c r="A199" s="52">
        <v>193</v>
      </c>
      <c r="B199" s="53">
        <v>54.918239688873292</v>
      </c>
      <c r="C199" s="53">
        <v>59.709355688095094</v>
      </c>
      <c r="D199" s="53">
        <v>58.179493045806886</v>
      </c>
      <c r="E199" s="53">
        <v>51.575941181182863</v>
      </c>
      <c r="F199" s="53">
        <v>65.994752979278559</v>
      </c>
      <c r="H199" s="52">
        <v>193</v>
      </c>
      <c r="I199" s="53">
        <f t="shared" ca="1" si="56"/>
        <v>0.7580953307135978</v>
      </c>
      <c r="J199" s="53">
        <f t="shared" ca="1" si="56"/>
        <v>0.87940583685003393</v>
      </c>
      <c r="K199" s="53">
        <f t="shared" ca="1" si="56"/>
        <v>0.38153733459421124</v>
      </c>
      <c r="L199" s="53">
        <f t="shared" ca="1" si="56"/>
        <v>0.76174747147226896</v>
      </c>
      <c r="M199" s="53">
        <f t="shared" ca="1" si="56"/>
        <v>0.90316183658204974</v>
      </c>
      <c r="N199" s="53">
        <f t="shared" ca="1" si="56"/>
        <v>0.88117065733583111</v>
      </c>
      <c r="O199" s="53">
        <f t="shared" ref="O199:O206" ca="1" si="57">SUM(I199:N199)</f>
        <v>4.5651184675479932</v>
      </c>
      <c r="P199" s="53">
        <f t="shared" ca="1" si="39"/>
        <v>2.2134117635269668</v>
      </c>
      <c r="Q199" s="53">
        <f t="shared" ca="1" si="52"/>
        <v>5.3536068829825449</v>
      </c>
      <c r="R199" s="53">
        <f t="shared" ca="1" si="41"/>
        <v>61.276803441491275</v>
      </c>
      <c r="T199" s="53">
        <f t="shared" si="53"/>
        <v>54.918239688873292</v>
      </c>
      <c r="U199" s="53">
        <f t="shared" si="43"/>
        <v>59.709355688095094</v>
      </c>
      <c r="V199" s="53">
        <f t="shared" si="44"/>
        <v>58.179493045806886</v>
      </c>
      <c r="W199" s="53">
        <f t="shared" si="45"/>
        <v>51.575941181182863</v>
      </c>
      <c r="X199" s="53">
        <f t="shared" si="46"/>
        <v>65.994752979278559</v>
      </c>
    </row>
    <row r="200" spans="1:24" ht="18.75">
      <c r="A200" s="52">
        <v>194</v>
      </c>
      <c r="B200" s="53">
        <v>54.376374530792241</v>
      </c>
      <c r="C200" s="53">
        <v>60.164992141723637</v>
      </c>
      <c r="D200" s="53">
        <v>58.171784687042241</v>
      </c>
      <c r="E200" s="53">
        <v>52.041267204284672</v>
      </c>
      <c r="F200" s="53">
        <v>65.495589542388927</v>
      </c>
      <c r="H200" s="52">
        <v>194</v>
      </c>
      <c r="I200" s="53">
        <f t="shared" ca="1" si="56"/>
        <v>0.49274031703105248</v>
      </c>
      <c r="J200" s="53">
        <f t="shared" ca="1" si="56"/>
        <v>0.9510906013367233</v>
      </c>
      <c r="K200" s="53">
        <f t="shared" ca="1" si="56"/>
        <v>0.17051525999363948</v>
      </c>
      <c r="L200" s="53">
        <f t="shared" ca="1" si="56"/>
        <v>0.91222949717156521</v>
      </c>
      <c r="M200" s="53">
        <f t="shared" ca="1" si="56"/>
        <v>2.3698062419661881E-2</v>
      </c>
      <c r="N200" s="53">
        <f t="shared" ca="1" si="56"/>
        <v>0.76225917044540825</v>
      </c>
      <c r="O200" s="53">
        <f t="shared" ca="1" si="57"/>
        <v>3.3125329083980506</v>
      </c>
      <c r="P200" s="53">
        <f t="shared" ref="P200:P206" ca="1" si="58">(O200-$P$1)/$P$2</f>
        <v>0.44198827774443128</v>
      </c>
      <c r="Q200" s="53">
        <f t="shared" ref="Q200:Q206" ca="1" si="59">Q199+P200</f>
        <v>5.7955951607269762</v>
      </c>
      <c r="R200" s="53">
        <f t="shared" ref="R200:R206" ca="1" si="60">$M$1+$M$2*H200+$M$4*$M$3*Q200</f>
        <v>61.697797580363492</v>
      </c>
      <c r="T200" s="53">
        <f t="shared" ref="T200:T206" si="61">B200</f>
        <v>54.376374530792241</v>
      </c>
      <c r="U200" s="53">
        <f t="shared" ref="U200:U206" si="62">C200</f>
        <v>60.164992141723637</v>
      </c>
      <c r="V200" s="53">
        <f t="shared" ref="V200:V206" si="63">D200</f>
        <v>58.171784687042241</v>
      </c>
      <c r="W200" s="53">
        <f t="shared" ref="W200:W206" si="64">E200</f>
        <v>52.041267204284672</v>
      </c>
      <c r="X200" s="53">
        <f t="shared" ref="X200:X206" si="65">F200</f>
        <v>65.495589542388927</v>
      </c>
    </row>
    <row r="201" spans="1:24" ht="18.75">
      <c r="A201" s="52">
        <v>195</v>
      </c>
      <c r="B201" s="53">
        <v>54.79234504699707</v>
      </c>
      <c r="C201" s="53">
        <v>60.875361919403076</v>
      </c>
      <c r="D201" s="53">
        <v>59.159921646118164</v>
      </c>
      <c r="E201" s="53">
        <v>52.128536701202393</v>
      </c>
      <c r="F201" s="53">
        <v>65.359481811523438</v>
      </c>
      <c r="H201" s="52">
        <v>195</v>
      </c>
      <c r="I201" s="53">
        <f t="shared" ca="1" si="56"/>
        <v>0.41853179601774304</v>
      </c>
      <c r="J201" s="53">
        <f t="shared" ca="1" si="56"/>
        <v>0.80713928684830982</v>
      </c>
      <c r="K201" s="53">
        <f t="shared" ca="1" si="56"/>
        <v>0.62041884988785445</v>
      </c>
      <c r="L201" s="53">
        <f t="shared" ca="1" si="56"/>
        <v>0.35290445324479536</v>
      </c>
      <c r="M201" s="53">
        <f t="shared" ca="1" si="56"/>
        <v>0.52495437372526865</v>
      </c>
      <c r="N201" s="53">
        <f t="shared" ca="1" si="56"/>
        <v>0.22429461298475939</v>
      </c>
      <c r="O201" s="53">
        <f t="shared" ca="1" si="57"/>
        <v>2.9482433727087307</v>
      </c>
      <c r="P201" s="53">
        <f t="shared" ca="1" si="58"/>
        <v>-7.3194924258002489E-2</v>
      </c>
      <c r="Q201" s="53">
        <f t="shared" ca="1" si="59"/>
        <v>5.7224002364689737</v>
      </c>
      <c r="R201" s="53">
        <f t="shared" ca="1" si="60"/>
        <v>61.861200118234486</v>
      </c>
      <c r="T201" s="53">
        <f t="shared" si="61"/>
        <v>54.79234504699707</v>
      </c>
      <c r="U201" s="53">
        <f t="shared" si="62"/>
        <v>60.875361919403076</v>
      </c>
      <c r="V201" s="53">
        <f t="shared" si="63"/>
        <v>59.159921646118164</v>
      </c>
      <c r="W201" s="53">
        <f t="shared" si="64"/>
        <v>52.128536701202393</v>
      </c>
      <c r="X201" s="53">
        <f t="shared" si="65"/>
        <v>65.359481811523438</v>
      </c>
    </row>
    <row r="202" spans="1:24" ht="18.75">
      <c r="A202" s="52">
        <v>196</v>
      </c>
      <c r="B202" s="53">
        <v>55.43858189582825</v>
      </c>
      <c r="C202" s="53">
        <v>61.809307050704959</v>
      </c>
      <c r="D202" s="53">
        <v>59.902792406082156</v>
      </c>
      <c r="E202" s="53">
        <v>52.711651992797854</v>
      </c>
      <c r="F202" s="53">
        <v>65.478107643127444</v>
      </c>
      <c r="H202" s="52">
        <v>196</v>
      </c>
      <c r="I202" s="53">
        <f t="shared" ca="1" si="56"/>
        <v>0.92917143077149911</v>
      </c>
      <c r="J202" s="53">
        <f t="shared" ca="1" si="56"/>
        <v>0.40339280731364457</v>
      </c>
      <c r="K202" s="53">
        <f t="shared" ca="1" si="56"/>
        <v>0.35698165014906991</v>
      </c>
      <c r="L202" s="53">
        <f t="shared" ca="1" si="56"/>
        <v>0.282340892120299</v>
      </c>
      <c r="M202" s="53">
        <f t="shared" ca="1" si="56"/>
        <v>0.85389945013137813</v>
      </c>
      <c r="N202" s="53">
        <f t="shared" ca="1" si="56"/>
        <v>0.57584364022177636</v>
      </c>
      <c r="O202" s="53">
        <f t="shared" ca="1" si="57"/>
        <v>3.4016298707076671</v>
      </c>
      <c r="P202" s="53">
        <f t="shared" ca="1" si="58"/>
        <v>0.56799041020893537</v>
      </c>
      <c r="Q202" s="53">
        <f t="shared" ca="1" si="59"/>
        <v>6.2903906466779089</v>
      </c>
      <c r="R202" s="53">
        <f t="shared" ca="1" si="60"/>
        <v>62.345195323338956</v>
      </c>
      <c r="T202" s="53">
        <f t="shared" si="61"/>
        <v>55.43858189582825</v>
      </c>
      <c r="U202" s="53">
        <f t="shared" si="62"/>
        <v>61.809307050704959</v>
      </c>
      <c r="V202" s="53">
        <f t="shared" si="63"/>
        <v>59.902792406082156</v>
      </c>
      <c r="W202" s="53">
        <f t="shared" si="64"/>
        <v>52.711651992797854</v>
      </c>
      <c r="X202" s="53">
        <f t="shared" si="65"/>
        <v>65.478107643127444</v>
      </c>
    </row>
    <row r="203" spans="1:24" ht="18.75">
      <c r="A203" s="52">
        <v>197</v>
      </c>
      <c r="B203" s="53">
        <v>55.339552307128912</v>
      </c>
      <c r="C203" s="53">
        <v>62.239097261428839</v>
      </c>
      <c r="D203" s="53">
        <v>59.243139410018927</v>
      </c>
      <c r="E203" s="53">
        <v>52.54950037002564</v>
      </c>
      <c r="F203" s="53">
        <v>66.959789180755621</v>
      </c>
      <c r="H203" s="52">
        <v>197</v>
      </c>
      <c r="I203" s="53">
        <f t="shared" ca="1" si="56"/>
        <v>0.89890848736254414</v>
      </c>
      <c r="J203" s="53">
        <f t="shared" ca="1" si="56"/>
        <v>0.72369977118224593</v>
      </c>
      <c r="K203" s="53">
        <f t="shared" ca="1" si="56"/>
        <v>0.71504065471982514</v>
      </c>
      <c r="L203" s="53">
        <f t="shared" ca="1" si="56"/>
        <v>0.73864868966964448</v>
      </c>
      <c r="M203" s="53">
        <f t="shared" ca="1" si="56"/>
        <v>1.9613407975971775E-2</v>
      </c>
      <c r="N203" s="53">
        <f t="shared" ca="1" si="56"/>
        <v>7.2168722823640508E-2</v>
      </c>
      <c r="O203" s="53">
        <f t="shared" ca="1" si="57"/>
        <v>3.168079733733872</v>
      </c>
      <c r="P203" s="53">
        <f t="shared" ca="1" si="58"/>
        <v>0.23770063900650035</v>
      </c>
      <c r="Q203" s="53">
        <f t="shared" ca="1" si="59"/>
        <v>6.5280912856844093</v>
      </c>
      <c r="R203" s="53">
        <f t="shared" ca="1" si="60"/>
        <v>62.664045642842211</v>
      </c>
      <c r="T203" s="53">
        <f t="shared" si="61"/>
        <v>55.339552307128912</v>
      </c>
      <c r="U203" s="53">
        <f t="shared" si="62"/>
        <v>62.239097261428839</v>
      </c>
      <c r="V203" s="53">
        <f t="shared" si="63"/>
        <v>59.243139410018927</v>
      </c>
      <c r="W203" s="53">
        <f t="shared" si="64"/>
        <v>52.54950037002564</v>
      </c>
      <c r="X203" s="53">
        <f t="shared" si="65"/>
        <v>66.959789180755621</v>
      </c>
    </row>
    <row r="204" spans="1:24" ht="18.75">
      <c r="A204" s="52">
        <v>198</v>
      </c>
      <c r="B204" s="53">
        <v>56.103578424453737</v>
      </c>
      <c r="C204" s="53">
        <v>63.290831661224367</v>
      </c>
      <c r="D204" s="53">
        <v>59.267907714843751</v>
      </c>
      <c r="E204" s="53">
        <v>53.117615318298341</v>
      </c>
      <c r="F204" s="53">
        <v>67.297835445404047</v>
      </c>
      <c r="H204" s="52">
        <v>198</v>
      </c>
      <c r="I204" s="53">
        <f t="shared" ca="1" si="56"/>
        <v>0.29969610432435467</v>
      </c>
      <c r="J204" s="53">
        <f t="shared" ca="1" si="56"/>
        <v>6.4542921196418135E-2</v>
      </c>
      <c r="K204" s="53">
        <f t="shared" ca="1" si="56"/>
        <v>0.36145740841217489</v>
      </c>
      <c r="L204" s="53">
        <f t="shared" ca="1" si="56"/>
        <v>0.7899737426820197</v>
      </c>
      <c r="M204" s="53">
        <f t="shared" ca="1" si="56"/>
        <v>0.31435793615647167</v>
      </c>
      <c r="N204" s="53">
        <f t="shared" ca="1" si="56"/>
        <v>0.35338227387306032</v>
      </c>
      <c r="O204" s="53">
        <f t="shared" ca="1" si="57"/>
        <v>2.1834103866444994</v>
      </c>
      <c r="P204" s="53">
        <f t="shared" ca="1" si="58"/>
        <v>-1.1548321061003508</v>
      </c>
      <c r="Q204" s="53">
        <f t="shared" ca="1" si="59"/>
        <v>5.3732591795840587</v>
      </c>
      <c r="R204" s="53">
        <f t="shared" ca="1" si="60"/>
        <v>62.286629589792028</v>
      </c>
      <c r="T204" s="53">
        <f t="shared" si="61"/>
        <v>56.103578424453737</v>
      </c>
      <c r="U204" s="53">
        <f t="shared" si="62"/>
        <v>63.290831661224367</v>
      </c>
      <c r="V204" s="53">
        <f t="shared" si="63"/>
        <v>59.267907714843751</v>
      </c>
      <c r="W204" s="53">
        <f t="shared" si="64"/>
        <v>53.117615318298341</v>
      </c>
      <c r="X204" s="53">
        <f t="shared" si="65"/>
        <v>67.297835445404047</v>
      </c>
    </row>
    <row r="205" spans="1:24" ht="18.75">
      <c r="A205" s="52">
        <v>199</v>
      </c>
      <c r="B205" s="53">
        <v>57.489548254013066</v>
      </c>
      <c r="C205" s="53">
        <v>63.572831916809086</v>
      </c>
      <c r="D205" s="53">
        <v>59.655731487274174</v>
      </c>
      <c r="E205" s="53">
        <v>52.440463352203373</v>
      </c>
      <c r="F205" s="53">
        <v>67.530095863342297</v>
      </c>
      <c r="H205" s="52">
        <v>199</v>
      </c>
      <c r="I205" s="53">
        <f t="shared" ca="1" si="56"/>
        <v>0.50216449076676595</v>
      </c>
      <c r="J205" s="53">
        <f t="shared" ca="1" si="56"/>
        <v>0.60647967091075694</v>
      </c>
      <c r="K205" s="53">
        <f t="shared" ca="1" si="56"/>
        <v>0.24279106582032473</v>
      </c>
      <c r="L205" s="53">
        <f t="shared" ca="1" si="56"/>
        <v>0.14382257346835203</v>
      </c>
      <c r="M205" s="53">
        <f t="shared" ca="1" si="56"/>
        <v>7.7793776650063151E-2</v>
      </c>
      <c r="N205" s="53">
        <f t="shared" ca="1" si="56"/>
        <v>0.62350229652384659</v>
      </c>
      <c r="O205" s="53">
        <f t="shared" ca="1" si="57"/>
        <v>2.1965538741401094</v>
      </c>
      <c r="P205" s="53">
        <f t="shared" ca="1" si="58"/>
        <v>-1.1362444078271778</v>
      </c>
      <c r="Q205" s="53">
        <f t="shared" ca="1" si="59"/>
        <v>4.2370147717568809</v>
      </c>
      <c r="R205" s="53">
        <f t="shared" ca="1" si="60"/>
        <v>61.918507385878442</v>
      </c>
      <c r="T205" s="53">
        <f t="shared" si="61"/>
        <v>57.489548254013066</v>
      </c>
      <c r="U205" s="53">
        <f t="shared" si="62"/>
        <v>63.572831916809086</v>
      </c>
      <c r="V205" s="53">
        <f t="shared" si="63"/>
        <v>59.655731487274174</v>
      </c>
      <c r="W205" s="53">
        <f t="shared" si="64"/>
        <v>52.440463352203373</v>
      </c>
      <c r="X205" s="53">
        <f t="shared" si="65"/>
        <v>67.530095863342297</v>
      </c>
    </row>
    <row r="206" spans="1:24" ht="18.75">
      <c r="A206" s="52">
        <v>200</v>
      </c>
      <c r="B206" s="53">
        <v>57.497462272644043</v>
      </c>
      <c r="C206" s="53">
        <v>62.609565734863281</v>
      </c>
      <c r="D206" s="53">
        <v>59.931078672409058</v>
      </c>
      <c r="E206" s="53">
        <v>53.024735927581787</v>
      </c>
      <c r="F206" s="53">
        <v>67.618721008300781</v>
      </c>
      <c r="H206" s="52">
        <v>200</v>
      </c>
      <c r="I206" s="53">
        <f t="shared" ca="1" si="56"/>
        <v>0.98854770615884124</v>
      </c>
      <c r="J206" s="53">
        <f t="shared" ca="1" si="56"/>
        <v>0.24228521771573863</v>
      </c>
      <c r="K206" s="53">
        <f t="shared" ca="1" si="56"/>
        <v>0.74928568490740322</v>
      </c>
      <c r="L206" s="53">
        <f t="shared" ca="1" si="56"/>
        <v>0.6147462203113363</v>
      </c>
      <c r="M206" s="53">
        <f t="shared" ca="1" si="56"/>
        <v>0.41719506518629457</v>
      </c>
      <c r="N206" s="53">
        <f t="shared" ca="1" si="56"/>
        <v>8.1258241097499351E-2</v>
      </c>
      <c r="O206" s="53">
        <f t="shared" ca="1" si="57"/>
        <v>3.0933181353771135</v>
      </c>
      <c r="P206" s="53">
        <f t="shared" ca="1" si="58"/>
        <v>0.13197177266568247</v>
      </c>
      <c r="Q206" s="53">
        <f t="shared" ca="1" si="59"/>
        <v>4.3689865444225635</v>
      </c>
      <c r="R206" s="53">
        <f t="shared" ca="1" si="60"/>
        <v>62.184493272211284</v>
      </c>
      <c r="T206" s="53">
        <f t="shared" si="61"/>
        <v>57.497462272644043</v>
      </c>
      <c r="U206" s="53">
        <f t="shared" si="62"/>
        <v>62.609565734863281</v>
      </c>
      <c r="V206" s="53">
        <f t="shared" si="63"/>
        <v>59.931078672409058</v>
      </c>
      <c r="W206" s="53">
        <f t="shared" si="64"/>
        <v>53.024735927581787</v>
      </c>
      <c r="X206" s="53">
        <f t="shared" si="65"/>
        <v>67.618721008300781</v>
      </c>
    </row>
  </sheetData>
  <pageMargins left="0.7" right="0.7" top="0.75" bottom="0.75" header="0.3" footer="0.3"/>
  <drawing r:id="rId1"/>
  <legacyDrawing r:id="rId2"/>
  <controls>
    <control shapeId="10241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/>
  <dimension ref="A1:L212"/>
  <sheetViews>
    <sheetView workbookViewId="0"/>
  </sheetViews>
  <sheetFormatPr defaultRowHeight="15"/>
  <sheetData>
    <row r="1" spans="1:12" ht="23.25">
      <c r="A1" s="39"/>
      <c r="B1" s="39" t="s">
        <v>147</v>
      </c>
    </row>
    <row r="3" spans="1:12">
      <c r="K3" s="1" t="s">
        <v>146</v>
      </c>
      <c r="L3" s="1">
        <f t="array" aca="1" ref="L3:L8" ca="1">FREQUENCY(F13:F212,K4:K8)</f>
        <v>0</v>
      </c>
    </row>
    <row r="4" spans="1:12">
      <c r="J4" s="1">
        <v>3</v>
      </c>
      <c r="K4" s="1">
        <v>2.5</v>
      </c>
      <c r="L4" s="1">
        <f ca="1"/>
        <v>23</v>
      </c>
    </row>
    <row r="5" spans="1:12">
      <c r="J5" s="1">
        <v>4</v>
      </c>
      <c r="K5" s="1">
        <v>3.5</v>
      </c>
      <c r="L5" s="1">
        <f ca="1"/>
        <v>43</v>
      </c>
    </row>
    <row r="6" spans="1:12">
      <c r="J6" s="1">
        <v>5</v>
      </c>
      <c r="K6" s="1">
        <v>4.5</v>
      </c>
      <c r="L6" s="1">
        <f ca="1"/>
        <v>113</v>
      </c>
    </row>
    <row r="7" spans="1:12">
      <c r="J7" s="1">
        <v>6</v>
      </c>
      <c r="K7" s="1">
        <v>5.5</v>
      </c>
      <c r="L7" s="1">
        <f ca="1"/>
        <v>21</v>
      </c>
    </row>
    <row r="8" spans="1:12">
      <c r="K8" s="1">
        <v>6.5</v>
      </c>
      <c r="L8" s="1">
        <f ca="1"/>
        <v>0</v>
      </c>
    </row>
    <row r="12" spans="1:12" ht="22.5">
      <c r="B12" s="49" t="s">
        <v>3</v>
      </c>
      <c r="C12" s="49" t="s">
        <v>144</v>
      </c>
      <c r="D12" s="49">
        <v>1</v>
      </c>
      <c r="E12" s="49" t="s">
        <v>145</v>
      </c>
      <c r="F12" s="49">
        <v>2</v>
      </c>
      <c r="G12" s="49" t="s">
        <v>163</v>
      </c>
    </row>
    <row r="13" spans="1:12" ht="18.75">
      <c r="B13" s="50">
        <v>1</v>
      </c>
      <c r="C13" s="51">
        <f ca="1">RAND()</f>
        <v>0.27363657748166892</v>
      </c>
      <c r="D13" s="50">
        <f ca="1">IF(C13&lt;=0.4,1,2)</f>
        <v>1</v>
      </c>
      <c r="E13" s="51">
        <f ca="1">RAND()</f>
        <v>0.86194767494217306</v>
      </c>
      <c r="F13" s="50">
        <f ca="1">IF(D13=1,IF(E13&lt;=0.3,3,4),IF(E13&lt;=0.8,5,6))</f>
        <v>4</v>
      </c>
      <c r="G13" s="50">
        <v>3</v>
      </c>
    </row>
    <row r="14" spans="1:12" ht="18.75">
      <c r="B14" s="50">
        <v>2</v>
      </c>
      <c r="C14" s="51">
        <f t="shared" ref="C14:C77" ca="1" si="0">RAND()</f>
        <v>0.15715784942444611</v>
      </c>
      <c r="D14" s="50">
        <f t="shared" ref="D14:D77" ca="1" si="1">IF(C14&lt;=0.4,1,2)</f>
        <v>1</v>
      </c>
      <c r="E14" s="51">
        <f t="shared" ref="E14:E77" ca="1" si="2">RAND()</f>
        <v>0.55795558709453363</v>
      </c>
      <c r="F14" s="50">
        <f t="shared" ref="F14:F77" ca="1" si="3">IF(D14=1,IF(E14&lt;=0.3,3,4),IF(E14&lt;=0.8,5,6))</f>
        <v>4</v>
      </c>
      <c r="G14" s="50">
        <v>5</v>
      </c>
    </row>
    <row r="15" spans="1:12" ht="18.75">
      <c r="B15" s="50">
        <v>3</v>
      </c>
      <c r="C15" s="51">
        <f t="shared" ca="1" si="0"/>
        <v>0.53388549277453645</v>
      </c>
      <c r="D15" s="50">
        <f t="shared" ca="1" si="1"/>
        <v>2</v>
      </c>
      <c r="E15" s="51">
        <f t="shared" ca="1" si="2"/>
        <v>0.94170291334995948</v>
      </c>
      <c r="F15" s="50">
        <f t="shared" ca="1" si="3"/>
        <v>6</v>
      </c>
      <c r="G15" s="50">
        <v>5</v>
      </c>
    </row>
    <row r="16" spans="1:12" ht="18.75">
      <c r="B16" s="50">
        <v>4</v>
      </c>
      <c r="C16" s="51">
        <f t="shared" ca="1" si="0"/>
        <v>0.5328642524570304</v>
      </c>
      <c r="D16" s="50">
        <f t="shared" ca="1" si="1"/>
        <v>2</v>
      </c>
      <c r="E16" s="51">
        <f t="shared" ca="1" si="2"/>
        <v>0.86052311662622505</v>
      </c>
      <c r="F16" s="50">
        <f t="shared" ca="1" si="3"/>
        <v>6</v>
      </c>
      <c r="G16" s="50">
        <v>3</v>
      </c>
      <c r="K16" s="1" t="s">
        <v>172</v>
      </c>
      <c r="L16" s="1">
        <f t="array" aca="1" ref="L16:L22" ca="1">FREQUENCY(D13:D212,K17:K21)</f>
        <v>0</v>
      </c>
    </row>
    <row r="17" spans="2:12" ht="18.75">
      <c r="B17" s="50">
        <v>5</v>
      </c>
      <c r="C17" s="51">
        <f t="shared" ca="1" si="0"/>
        <v>0.72701380529247617</v>
      </c>
      <c r="D17" s="50">
        <f t="shared" ca="1" si="1"/>
        <v>2</v>
      </c>
      <c r="E17" s="51">
        <f t="shared" ca="1" si="2"/>
        <v>0.39532475289806257</v>
      </c>
      <c r="F17" s="50">
        <f t="shared" ca="1" si="3"/>
        <v>5</v>
      </c>
      <c r="G17" s="50">
        <v>5</v>
      </c>
      <c r="K17" s="1">
        <v>0</v>
      </c>
      <c r="L17" s="1">
        <f ca="1"/>
        <v>0</v>
      </c>
    </row>
    <row r="18" spans="2:12" ht="18.75">
      <c r="B18" s="50">
        <v>6</v>
      </c>
      <c r="C18" s="51">
        <f t="shared" ca="1" si="0"/>
        <v>0.76327131865741915</v>
      </c>
      <c r="D18" s="50">
        <f t="shared" ca="1" si="1"/>
        <v>2</v>
      </c>
      <c r="E18" s="51">
        <f t="shared" ca="1" si="2"/>
        <v>0.24581965065764311</v>
      </c>
      <c r="F18" s="50">
        <f t="shared" ca="1" si="3"/>
        <v>5</v>
      </c>
      <c r="G18" s="50">
        <v>5</v>
      </c>
      <c r="J18" s="1">
        <v>1</v>
      </c>
      <c r="K18" s="1">
        <v>0.5</v>
      </c>
      <c r="L18" s="1">
        <f ca="1"/>
        <v>66</v>
      </c>
    </row>
    <row r="19" spans="2:12" ht="18.75">
      <c r="B19" s="50">
        <v>7</v>
      </c>
      <c r="C19" s="51">
        <f t="shared" ca="1" si="0"/>
        <v>0.77041475484502708</v>
      </c>
      <c r="D19" s="50">
        <f t="shared" ca="1" si="1"/>
        <v>2</v>
      </c>
      <c r="E19" s="51">
        <f t="shared" ca="1" si="2"/>
        <v>0.65083036906446878</v>
      </c>
      <c r="F19" s="50">
        <f t="shared" ca="1" si="3"/>
        <v>5</v>
      </c>
      <c r="G19" s="50">
        <v>4</v>
      </c>
      <c r="J19" s="1">
        <v>2</v>
      </c>
      <c r="K19" s="1">
        <v>1.5</v>
      </c>
      <c r="L19" s="1">
        <f ca="1"/>
        <v>134</v>
      </c>
    </row>
    <row r="20" spans="2:12" ht="18.75">
      <c r="B20" s="50">
        <v>8</v>
      </c>
      <c r="C20" s="51">
        <f t="shared" ca="1" si="0"/>
        <v>0.14537402370480912</v>
      </c>
      <c r="D20" s="50">
        <f t="shared" ca="1" si="1"/>
        <v>1</v>
      </c>
      <c r="E20" s="51">
        <f t="shared" ca="1" si="2"/>
        <v>0.57517953355192564</v>
      </c>
      <c r="F20" s="50">
        <f t="shared" ca="1" si="3"/>
        <v>4</v>
      </c>
      <c r="G20" s="50">
        <v>5</v>
      </c>
      <c r="K20" s="1">
        <v>2.5</v>
      </c>
      <c r="L20" s="1">
        <f ca="1"/>
        <v>0</v>
      </c>
    </row>
    <row r="21" spans="2:12" ht="18.75">
      <c r="B21" s="50">
        <v>9</v>
      </c>
      <c r="C21" s="51">
        <f t="shared" ca="1" si="0"/>
        <v>0.41144107468069269</v>
      </c>
      <c r="D21" s="50">
        <f t="shared" ca="1" si="1"/>
        <v>2</v>
      </c>
      <c r="E21" s="51">
        <f t="shared" ca="1" si="2"/>
        <v>0.58224295496392742</v>
      </c>
      <c r="F21" s="50">
        <f t="shared" ca="1" si="3"/>
        <v>5</v>
      </c>
      <c r="G21" s="50">
        <v>5</v>
      </c>
      <c r="K21" s="1">
        <v>3</v>
      </c>
      <c r="L21" s="1">
        <f ca="1"/>
        <v>0</v>
      </c>
    </row>
    <row r="22" spans="2:12" ht="18.75">
      <c r="B22" s="50">
        <v>10</v>
      </c>
      <c r="C22" s="51">
        <f t="shared" ca="1" si="0"/>
        <v>0.65049218935134867</v>
      </c>
      <c r="D22" s="50">
        <f t="shared" ca="1" si="1"/>
        <v>2</v>
      </c>
      <c r="E22" s="51">
        <f t="shared" ca="1" si="2"/>
        <v>0.73045838958437148</v>
      </c>
      <c r="F22" s="50">
        <f t="shared" ca="1" si="3"/>
        <v>5</v>
      </c>
      <c r="G22" s="50">
        <v>5</v>
      </c>
      <c r="L22" t="e">
        <f ca="1"/>
        <v>#N/A</v>
      </c>
    </row>
    <row r="23" spans="2:12" ht="18.75">
      <c r="B23" s="50">
        <v>11</v>
      </c>
      <c r="C23" s="51">
        <f t="shared" ca="1" si="0"/>
        <v>0.5839904076316671</v>
      </c>
      <c r="D23" s="50">
        <f t="shared" ca="1" si="1"/>
        <v>2</v>
      </c>
      <c r="E23" s="51">
        <f t="shared" ca="1" si="2"/>
        <v>0.79861802867161114</v>
      </c>
      <c r="F23" s="50">
        <f t="shared" ca="1" si="3"/>
        <v>5</v>
      </c>
      <c r="G23" s="50">
        <v>3</v>
      </c>
    </row>
    <row r="24" spans="2:12" ht="18.75">
      <c r="B24" s="50">
        <v>12</v>
      </c>
      <c r="C24" s="51">
        <f t="shared" ca="1" si="0"/>
        <v>0.50933004048219854</v>
      </c>
      <c r="D24" s="50">
        <f t="shared" ca="1" si="1"/>
        <v>2</v>
      </c>
      <c r="E24" s="51">
        <f t="shared" ca="1" si="2"/>
        <v>0.21063903233932812</v>
      </c>
      <c r="F24" s="50">
        <f t="shared" ca="1" si="3"/>
        <v>5</v>
      </c>
      <c r="G24" s="50">
        <v>5</v>
      </c>
    </row>
    <row r="25" spans="2:12" ht="18.75">
      <c r="B25" s="50">
        <v>13</v>
      </c>
      <c r="C25" s="51">
        <f t="shared" ca="1" si="0"/>
        <v>6.2429135501396615E-2</v>
      </c>
      <c r="D25" s="50">
        <f t="shared" ca="1" si="1"/>
        <v>1</v>
      </c>
      <c r="E25" s="51">
        <f t="shared" ca="1" si="2"/>
        <v>0.62343563752248077</v>
      </c>
      <c r="F25" s="50">
        <f t="shared" ca="1" si="3"/>
        <v>4</v>
      </c>
      <c r="G25" s="50">
        <v>3</v>
      </c>
    </row>
    <row r="26" spans="2:12" ht="18.75">
      <c r="B26" s="50">
        <v>14</v>
      </c>
      <c r="C26" s="51">
        <f t="shared" ca="1" si="0"/>
        <v>0.95024482697129731</v>
      </c>
      <c r="D26" s="50">
        <f t="shared" ca="1" si="1"/>
        <v>2</v>
      </c>
      <c r="E26" s="51">
        <f t="shared" ca="1" si="2"/>
        <v>0.95900068723115961</v>
      </c>
      <c r="F26" s="50">
        <f t="shared" ca="1" si="3"/>
        <v>6</v>
      </c>
      <c r="G26" s="50">
        <v>4</v>
      </c>
    </row>
    <row r="27" spans="2:12" ht="18.75">
      <c r="B27" s="50">
        <v>15</v>
      </c>
      <c r="C27" s="51">
        <f t="shared" ca="1" si="0"/>
        <v>0.6706487672018806</v>
      </c>
      <c r="D27" s="50">
        <f t="shared" ca="1" si="1"/>
        <v>2</v>
      </c>
      <c r="E27" s="51">
        <f t="shared" ca="1" si="2"/>
        <v>0.21632111716221836</v>
      </c>
      <c r="F27" s="50">
        <f t="shared" ca="1" si="3"/>
        <v>5</v>
      </c>
      <c r="G27" s="50">
        <v>3</v>
      </c>
    </row>
    <row r="28" spans="2:12" ht="18.75">
      <c r="B28" s="50">
        <v>16</v>
      </c>
      <c r="C28" s="51">
        <f t="shared" ca="1" si="0"/>
        <v>0.49998995375964306</v>
      </c>
      <c r="D28" s="50">
        <f t="shared" ca="1" si="1"/>
        <v>2</v>
      </c>
      <c r="E28" s="51">
        <f t="shared" ca="1" si="2"/>
        <v>0.94760327793991639</v>
      </c>
      <c r="F28" s="50">
        <f t="shared" ca="1" si="3"/>
        <v>6</v>
      </c>
      <c r="G28" s="50">
        <v>6</v>
      </c>
    </row>
    <row r="29" spans="2:12" ht="18.75">
      <c r="B29" s="50">
        <v>17</v>
      </c>
      <c r="C29" s="51">
        <f t="shared" ca="1" si="0"/>
        <v>0.65973864572509</v>
      </c>
      <c r="D29" s="50">
        <f t="shared" ca="1" si="1"/>
        <v>2</v>
      </c>
      <c r="E29" s="51">
        <f t="shared" ca="1" si="2"/>
        <v>0.20370621420328217</v>
      </c>
      <c r="F29" s="50">
        <f t="shared" ca="1" si="3"/>
        <v>5</v>
      </c>
      <c r="G29" s="50">
        <v>4</v>
      </c>
    </row>
    <row r="30" spans="2:12" ht="18.75">
      <c r="B30" s="50">
        <v>18</v>
      </c>
      <c r="C30" s="51">
        <f t="shared" ca="1" si="0"/>
        <v>0.21859212870598754</v>
      </c>
      <c r="D30" s="50">
        <f t="shared" ca="1" si="1"/>
        <v>1</v>
      </c>
      <c r="E30" s="51">
        <f t="shared" ca="1" si="2"/>
        <v>0.54639462691287743</v>
      </c>
      <c r="F30" s="50">
        <f t="shared" ca="1" si="3"/>
        <v>4</v>
      </c>
      <c r="G30" s="50">
        <v>4</v>
      </c>
    </row>
    <row r="31" spans="2:12" ht="18.75">
      <c r="B31" s="50">
        <v>19</v>
      </c>
      <c r="C31" s="51">
        <f t="shared" ca="1" si="0"/>
        <v>0.953218048420025</v>
      </c>
      <c r="D31" s="50">
        <f t="shared" ca="1" si="1"/>
        <v>2</v>
      </c>
      <c r="E31" s="51">
        <f t="shared" ca="1" si="2"/>
        <v>0.12901513155676092</v>
      </c>
      <c r="F31" s="50">
        <f t="shared" ca="1" si="3"/>
        <v>5</v>
      </c>
      <c r="G31" s="50">
        <v>6</v>
      </c>
    </row>
    <row r="32" spans="2:12" ht="18.75">
      <c r="B32" s="50">
        <v>20</v>
      </c>
      <c r="C32" s="51">
        <f t="shared" ca="1" si="0"/>
        <v>0.59624481808533969</v>
      </c>
      <c r="D32" s="50">
        <f t="shared" ca="1" si="1"/>
        <v>2</v>
      </c>
      <c r="E32" s="51">
        <f t="shared" ca="1" si="2"/>
        <v>0.67440492685864961</v>
      </c>
      <c r="F32" s="50">
        <f t="shared" ca="1" si="3"/>
        <v>5</v>
      </c>
      <c r="G32" s="50">
        <v>5</v>
      </c>
    </row>
    <row r="33" spans="2:7" ht="18.75">
      <c r="B33" s="50">
        <v>21</v>
      </c>
      <c r="C33" s="51">
        <f t="shared" ca="1" si="0"/>
        <v>0.61216564737106793</v>
      </c>
      <c r="D33" s="50">
        <f t="shared" ca="1" si="1"/>
        <v>2</v>
      </c>
      <c r="E33" s="51">
        <f t="shared" ca="1" si="2"/>
        <v>0.43335069924296254</v>
      </c>
      <c r="F33" s="50">
        <f t="shared" ca="1" si="3"/>
        <v>5</v>
      </c>
      <c r="G33" s="50">
        <v>6</v>
      </c>
    </row>
    <row r="34" spans="2:7" ht="18.75">
      <c r="B34" s="50">
        <v>22</v>
      </c>
      <c r="C34" s="51">
        <f t="shared" ca="1" si="0"/>
        <v>0.32634116569591254</v>
      </c>
      <c r="D34" s="50">
        <f t="shared" ca="1" si="1"/>
        <v>1</v>
      </c>
      <c r="E34" s="51">
        <f t="shared" ca="1" si="2"/>
        <v>7.9188347206098797E-2</v>
      </c>
      <c r="F34" s="50">
        <f t="shared" ca="1" si="3"/>
        <v>3</v>
      </c>
      <c r="G34" s="50">
        <v>5</v>
      </c>
    </row>
    <row r="35" spans="2:7" ht="18.75">
      <c r="B35" s="50">
        <v>23</v>
      </c>
      <c r="C35" s="51">
        <f t="shared" ca="1" si="0"/>
        <v>0.72982375274366551</v>
      </c>
      <c r="D35" s="50">
        <f t="shared" ca="1" si="1"/>
        <v>2</v>
      </c>
      <c r="E35" s="51">
        <f t="shared" ca="1" si="2"/>
        <v>0.85051067108358858</v>
      </c>
      <c r="F35" s="50">
        <f t="shared" ca="1" si="3"/>
        <v>6</v>
      </c>
      <c r="G35" s="50">
        <v>3</v>
      </c>
    </row>
    <row r="36" spans="2:7" ht="18.75">
      <c r="B36" s="50">
        <v>24</v>
      </c>
      <c r="C36" s="51">
        <f t="shared" ca="1" si="0"/>
        <v>9.4138420661798783E-2</v>
      </c>
      <c r="D36" s="50">
        <f t="shared" ca="1" si="1"/>
        <v>1</v>
      </c>
      <c r="E36" s="51">
        <f t="shared" ca="1" si="2"/>
        <v>0.13514782800266634</v>
      </c>
      <c r="F36" s="50">
        <f t="shared" ca="1" si="3"/>
        <v>3</v>
      </c>
      <c r="G36" s="50">
        <v>3</v>
      </c>
    </row>
    <row r="37" spans="2:7" ht="18.75">
      <c r="B37" s="50">
        <v>25</v>
      </c>
      <c r="C37" s="51">
        <f t="shared" ca="1" si="0"/>
        <v>0.69397484890159955</v>
      </c>
      <c r="D37" s="50">
        <f t="shared" ca="1" si="1"/>
        <v>2</v>
      </c>
      <c r="E37" s="51">
        <f t="shared" ca="1" si="2"/>
        <v>0.75536594962273185</v>
      </c>
      <c r="F37" s="50">
        <f t="shared" ca="1" si="3"/>
        <v>5</v>
      </c>
      <c r="G37" s="50">
        <v>5</v>
      </c>
    </row>
    <row r="38" spans="2:7" ht="18.75">
      <c r="B38" s="50">
        <v>26</v>
      </c>
      <c r="C38" s="51">
        <f t="shared" ca="1" si="0"/>
        <v>0.10157339482519334</v>
      </c>
      <c r="D38" s="50">
        <f t="shared" ca="1" si="1"/>
        <v>1</v>
      </c>
      <c r="E38" s="51">
        <f t="shared" ca="1" si="2"/>
        <v>0.71704445252779392</v>
      </c>
      <c r="F38" s="50">
        <f t="shared" ca="1" si="3"/>
        <v>4</v>
      </c>
      <c r="G38" s="50">
        <v>4</v>
      </c>
    </row>
    <row r="39" spans="2:7" ht="18.75">
      <c r="B39" s="50">
        <v>27</v>
      </c>
      <c r="C39" s="51">
        <f t="shared" ca="1" si="0"/>
        <v>0.39165492674329361</v>
      </c>
      <c r="D39" s="50">
        <f t="shared" ca="1" si="1"/>
        <v>1</v>
      </c>
      <c r="E39" s="51">
        <f t="shared" ca="1" si="2"/>
        <v>0.43933986506080647</v>
      </c>
      <c r="F39" s="50">
        <f t="shared" ca="1" si="3"/>
        <v>4</v>
      </c>
      <c r="G39" s="50">
        <v>6</v>
      </c>
    </row>
    <row r="40" spans="2:7" ht="18.75">
      <c r="B40" s="50">
        <v>28</v>
      </c>
      <c r="C40" s="51">
        <f t="shared" ca="1" si="0"/>
        <v>0.85375435952104883</v>
      </c>
      <c r="D40" s="50">
        <f t="shared" ca="1" si="1"/>
        <v>2</v>
      </c>
      <c r="E40" s="51">
        <f t="shared" ca="1" si="2"/>
        <v>0.25275538426509669</v>
      </c>
      <c r="F40" s="50">
        <f t="shared" ca="1" si="3"/>
        <v>5</v>
      </c>
      <c r="G40" s="50">
        <v>4</v>
      </c>
    </row>
    <row r="41" spans="2:7" ht="18.75">
      <c r="B41" s="50">
        <v>29</v>
      </c>
      <c r="C41" s="51">
        <f t="shared" ca="1" si="0"/>
        <v>0.36788534782581372</v>
      </c>
      <c r="D41" s="50">
        <f t="shared" ca="1" si="1"/>
        <v>1</v>
      </c>
      <c r="E41" s="51">
        <f t="shared" ca="1" si="2"/>
        <v>0.91293234036537374</v>
      </c>
      <c r="F41" s="50">
        <f t="shared" ca="1" si="3"/>
        <v>4</v>
      </c>
      <c r="G41" s="50">
        <v>4</v>
      </c>
    </row>
    <row r="42" spans="2:7" ht="18.75">
      <c r="B42" s="50">
        <v>30</v>
      </c>
      <c r="C42" s="51">
        <f t="shared" ca="1" si="0"/>
        <v>0.48150524081823365</v>
      </c>
      <c r="D42" s="50">
        <f t="shared" ca="1" si="1"/>
        <v>2</v>
      </c>
      <c r="E42" s="51">
        <f t="shared" ca="1" si="2"/>
        <v>0.58410704838939709</v>
      </c>
      <c r="F42" s="50">
        <f t="shared" ca="1" si="3"/>
        <v>5</v>
      </c>
      <c r="G42" s="50">
        <v>4</v>
      </c>
    </row>
    <row r="43" spans="2:7" ht="18.75">
      <c r="B43" s="50">
        <v>31</v>
      </c>
      <c r="C43" s="51">
        <f t="shared" ca="1" si="0"/>
        <v>0.41210606541248129</v>
      </c>
      <c r="D43" s="50">
        <f t="shared" ca="1" si="1"/>
        <v>2</v>
      </c>
      <c r="E43" s="51">
        <f t="shared" ca="1" si="2"/>
        <v>0.3867164282326121</v>
      </c>
      <c r="F43" s="50">
        <f t="shared" ca="1" si="3"/>
        <v>5</v>
      </c>
      <c r="G43" s="50">
        <v>4</v>
      </c>
    </row>
    <row r="44" spans="2:7" ht="18.75">
      <c r="B44" s="50">
        <v>32</v>
      </c>
      <c r="C44" s="51">
        <f t="shared" ca="1" si="0"/>
        <v>0.86241900743922084</v>
      </c>
      <c r="D44" s="50">
        <f t="shared" ca="1" si="1"/>
        <v>2</v>
      </c>
      <c r="E44" s="51">
        <f t="shared" ca="1" si="2"/>
        <v>0.14091972311747947</v>
      </c>
      <c r="F44" s="50">
        <f t="shared" ca="1" si="3"/>
        <v>5</v>
      </c>
      <c r="G44" s="50">
        <v>5</v>
      </c>
    </row>
    <row r="45" spans="2:7" ht="18.75">
      <c r="B45" s="50">
        <v>33</v>
      </c>
      <c r="C45" s="51">
        <f t="shared" ca="1" si="0"/>
        <v>0.14961087056290889</v>
      </c>
      <c r="D45" s="50">
        <f t="shared" ca="1" si="1"/>
        <v>1</v>
      </c>
      <c r="E45" s="51">
        <f t="shared" ca="1" si="2"/>
        <v>0.88818465905480926</v>
      </c>
      <c r="F45" s="50">
        <f t="shared" ca="1" si="3"/>
        <v>4</v>
      </c>
      <c r="G45" s="50">
        <v>4</v>
      </c>
    </row>
    <row r="46" spans="2:7" ht="18.75">
      <c r="B46" s="50">
        <v>34</v>
      </c>
      <c r="C46" s="51">
        <f t="shared" ca="1" si="0"/>
        <v>0.94330077709991711</v>
      </c>
      <c r="D46" s="50">
        <f t="shared" ca="1" si="1"/>
        <v>2</v>
      </c>
      <c r="E46" s="51">
        <f t="shared" ca="1" si="2"/>
        <v>0.37191821883935727</v>
      </c>
      <c r="F46" s="50">
        <f t="shared" ca="1" si="3"/>
        <v>5</v>
      </c>
      <c r="G46" s="50">
        <v>6</v>
      </c>
    </row>
    <row r="47" spans="2:7" ht="18.75">
      <c r="B47" s="50">
        <v>35</v>
      </c>
      <c r="C47" s="51">
        <f t="shared" ca="1" si="0"/>
        <v>0.40887326815401881</v>
      </c>
      <c r="D47" s="50">
        <f t="shared" ca="1" si="1"/>
        <v>2</v>
      </c>
      <c r="E47" s="51">
        <f t="shared" ca="1" si="2"/>
        <v>2.2349725635337769E-2</v>
      </c>
      <c r="F47" s="50">
        <f t="shared" ca="1" si="3"/>
        <v>5</v>
      </c>
      <c r="G47" s="50">
        <v>5</v>
      </c>
    </row>
    <row r="48" spans="2:7" ht="18.75">
      <c r="B48" s="50">
        <v>36</v>
      </c>
      <c r="C48" s="51">
        <f t="shared" ca="1" si="0"/>
        <v>0.38269004199021417</v>
      </c>
      <c r="D48" s="50">
        <f t="shared" ca="1" si="1"/>
        <v>1</v>
      </c>
      <c r="E48" s="51">
        <f t="shared" ca="1" si="2"/>
        <v>0.10991245055770804</v>
      </c>
      <c r="F48" s="50">
        <f t="shared" ca="1" si="3"/>
        <v>3</v>
      </c>
      <c r="G48" s="50">
        <v>6</v>
      </c>
    </row>
    <row r="49" spans="2:7" ht="18.75">
      <c r="B49" s="50">
        <v>37</v>
      </c>
      <c r="C49" s="51">
        <f t="shared" ca="1" si="0"/>
        <v>0.83790529448364914</v>
      </c>
      <c r="D49" s="50">
        <f t="shared" ca="1" si="1"/>
        <v>2</v>
      </c>
      <c r="E49" s="51">
        <f t="shared" ca="1" si="2"/>
        <v>0.73540191784980546</v>
      </c>
      <c r="F49" s="50">
        <f t="shared" ca="1" si="3"/>
        <v>5</v>
      </c>
      <c r="G49" s="50">
        <v>5</v>
      </c>
    </row>
    <row r="50" spans="2:7" ht="18.75">
      <c r="B50" s="50">
        <v>38</v>
      </c>
      <c r="C50" s="51">
        <f t="shared" ca="1" si="0"/>
        <v>0.89973068034869552</v>
      </c>
      <c r="D50" s="50">
        <f t="shared" ca="1" si="1"/>
        <v>2</v>
      </c>
      <c r="E50" s="51">
        <f t="shared" ca="1" si="2"/>
        <v>0.96422109865190153</v>
      </c>
      <c r="F50" s="50">
        <f t="shared" ca="1" si="3"/>
        <v>6</v>
      </c>
      <c r="G50" s="50">
        <v>4</v>
      </c>
    </row>
    <row r="51" spans="2:7" ht="18.75">
      <c r="B51" s="50">
        <v>39</v>
      </c>
      <c r="C51" s="51">
        <f t="shared" ca="1" si="0"/>
        <v>0.96854610888052428</v>
      </c>
      <c r="D51" s="50">
        <f t="shared" ca="1" si="1"/>
        <v>2</v>
      </c>
      <c r="E51" s="51">
        <f t="shared" ca="1" si="2"/>
        <v>6.4850149316772132E-2</v>
      </c>
      <c r="F51" s="50">
        <f t="shared" ca="1" si="3"/>
        <v>5</v>
      </c>
      <c r="G51" s="50">
        <v>6</v>
      </c>
    </row>
    <row r="52" spans="2:7" ht="18.75">
      <c r="B52" s="50">
        <v>40</v>
      </c>
      <c r="C52" s="51">
        <f t="shared" ca="1" si="0"/>
        <v>0.62561842756629482</v>
      </c>
      <c r="D52" s="50">
        <f t="shared" ca="1" si="1"/>
        <v>2</v>
      </c>
      <c r="E52" s="51">
        <f t="shared" ca="1" si="2"/>
        <v>0.52893043051722022</v>
      </c>
      <c r="F52" s="50">
        <f t="shared" ca="1" si="3"/>
        <v>5</v>
      </c>
      <c r="G52" s="50">
        <v>4</v>
      </c>
    </row>
    <row r="53" spans="2:7" ht="18.75">
      <c r="B53" s="50">
        <v>41</v>
      </c>
      <c r="C53" s="51">
        <f t="shared" ca="1" si="0"/>
        <v>0.58895265399383345</v>
      </c>
      <c r="D53" s="50">
        <f t="shared" ca="1" si="1"/>
        <v>2</v>
      </c>
      <c r="E53" s="51">
        <f t="shared" ca="1" si="2"/>
        <v>0.74458054078209579</v>
      </c>
      <c r="F53" s="50">
        <f t="shared" ca="1" si="3"/>
        <v>5</v>
      </c>
      <c r="G53" s="50">
        <v>6</v>
      </c>
    </row>
    <row r="54" spans="2:7" ht="18.75">
      <c r="B54" s="50">
        <v>42</v>
      </c>
      <c r="C54" s="51">
        <f t="shared" ca="1" si="0"/>
        <v>0.25680101454758897</v>
      </c>
      <c r="D54" s="50">
        <f t="shared" ca="1" si="1"/>
        <v>1</v>
      </c>
      <c r="E54" s="51">
        <f t="shared" ca="1" si="2"/>
        <v>0.71134961402408226</v>
      </c>
      <c r="F54" s="50">
        <f t="shared" ca="1" si="3"/>
        <v>4</v>
      </c>
      <c r="G54" s="50">
        <v>4</v>
      </c>
    </row>
    <row r="55" spans="2:7" ht="18.75">
      <c r="B55" s="50">
        <v>43</v>
      </c>
      <c r="C55" s="51">
        <f t="shared" ca="1" si="0"/>
        <v>6.952873902832124E-2</v>
      </c>
      <c r="D55" s="50">
        <f t="shared" ca="1" si="1"/>
        <v>1</v>
      </c>
      <c r="E55" s="51">
        <f t="shared" ca="1" si="2"/>
        <v>0.96723505589252401</v>
      </c>
      <c r="F55" s="50">
        <f t="shared" ca="1" si="3"/>
        <v>4</v>
      </c>
      <c r="G55" s="50">
        <v>5</v>
      </c>
    </row>
    <row r="56" spans="2:7" ht="18.75">
      <c r="B56" s="50">
        <v>44</v>
      </c>
      <c r="C56" s="51">
        <f t="shared" ca="1" si="0"/>
        <v>0.87658284149647003</v>
      </c>
      <c r="D56" s="50">
        <f t="shared" ca="1" si="1"/>
        <v>2</v>
      </c>
      <c r="E56" s="51">
        <f t="shared" ca="1" si="2"/>
        <v>0.37000032892371859</v>
      </c>
      <c r="F56" s="50">
        <f t="shared" ca="1" si="3"/>
        <v>5</v>
      </c>
      <c r="G56" s="50">
        <v>5</v>
      </c>
    </row>
    <row r="57" spans="2:7" ht="18.75">
      <c r="B57" s="50">
        <v>45</v>
      </c>
      <c r="C57" s="51">
        <f t="shared" ca="1" si="0"/>
        <v>0.23636695670493246</v>
      </c>
      <c r="D57" s="50">
        <f t="shared" ca="1" si="1"/>
        <v>1</v>
      </c>
      <c r="E57" s="51">
        <f t="shared" ca="1" si="2"/>
        <v>0.37753661508664482</v>
      </c>
      <c r="F57" s="50">
        <f t="shared" ca="1" si="3"/>
        <v>4</v>
      </c>
      <c r="G57" s="50">
        <v>5</v>
      </c>
    </row>
    <row r="58" spans="2:7" ht="18.75">
      <c r="B58" s="50">
        <v>46</v>
      </c>
      <c r="C58" s="51">
        <f t="shared" ca="1" si="0"/>
        <v>0.22707808497339999</v>
      </c>
      <c r="D58" s="50">
        <f t="shared" ca="1" si="1"/>
        <v>1</v>
      </c>
      <c r="E58" s="51">
        <f t="shared" ca="1" si="2"/>
        <v>0.1898929789380992</v>
      </c>
      <c r="F58" s="50">
        <f t="shared" ca="1" si="3"/>
        <v>3</v>
      </c>
      <c r="G58" s="50">
        <v>4</v>
      </c>
    </row>
    <row r="59" spans="2:7" ht="18.75">
      <c r="B59" s="50">
        <v>47</v>
      </c>
      <c r="C59" s="51">
        <f t="shared" ca="1" si="0"/>
        <v>0.35261624673285752</v>
      </c>
      <c r="D59" s="50">
        <f t="shared" ca="1" si="1"/>
        <v>1</v>
      </c>
      <c r="E59" s="51">
        <f t="shared" ca="1" si="2"/>
        <v>0.45662732325094169</v>
      </c>
      <c r="F59" s="50">
        <f t="shared" ca="1" si="3"/>
        <v>4</v>
      </c>
      <c r="G59" s="50">
        <v>5</v>
      </c>
    </row>
    <row r="60" spans="2:7" ht="18.75">
      <c r="B60" s="50">
        <v>48</v>
      </c>
      <c r="C60" s="51">
        <f t="shared" ca="1" si="0"/>
        <v>0.11173138010085748</v>
      </c>
      <c r="D60" s="50">
        <f t="shared" ca="1" si="1"/>
        <v>1</v>
      </c>
      <c r="E60" s="51">
        <f t="shared" ca="1" si="2"/>
        <v>0.81209591164188599</v>
      </c>
      <c r="F60" s="50">
        <f t="shared" ca="1" si="3"/>
        <v>4</v>
      </c>
      <c r="G60" s="50">
        <v>3</v>
      </c>
    </row>
    <row r="61" spans="2:7" ht="18.75">
      <c r="B61" s="50">
        <v>49</v>
      </c>
      <c r="C61" s="51">
        <f t="shared" ca="1" si="0"/>
        <v>0.12742757435959806</v>
      </c>
      <c r="D61" s="50">
        <f t="shared" ca="1" si="1"/>
        <v>1</v>
      </c>
      <c r="E61" s="51">
        <f t="shared" ca="1" si="2"/>
        <v>0.2551016979307672</v>
      </c>
      <c r="F61" s="50">
        <f t="shared" ca="1" si="3"/>
        <v>3</v>
      </c>
      <c r="G61" s="50">
        <v>5</v>
      </c>
    </row>
    <row r="62" spans="2:7" ht="18.75">
      <c r="B62" s="50">
        <v>50</v>
      </c>
      <c r="C62" s="51">
        <f t="shared" ca="1" si="0"/>
        <v>0.99892807246611781</v>
      </c>
      <c r="D62" s="50">
        <f t="shared" ca="1" si="1"/>
        <v>2</v>
      </c>
      <c r="E62" s="51">
        <f t="shared" ca="1" si="2"/>
        <v>0.18396040739006736</v>
      </c>
      <c r="F62" s="50">
        <f t="shared" ca="1" si="3"/>
        <v>5</v>
      </c>
      <c r="G62" s="50">
        <v>5</v>
      </c>
    </row>
    <row r="63" spans="2:7" ht="18.75">
      <c r="B63" s="50">
        <v>51</v>
      </c>
      <c r="C63" s="51">
        <f t="shared" ca="1" si="0"/>
        <v>0.55212031569286246</v>
      </c>
      <c r="D63" s="50">
        <f t="shared" ca="1" si="1"/>
        <v>2</v>
      </c>
      <c r="E63" s="51">
        <f t="shared" ca="1" si="2"/>
        <v>0.75622588969589621</v>
      </c>
      <c r="F63" s="50">
        <f t="shared" ca="1" si="3"/>
        <v>5</v>
      </c>
      <c r="G63" s="50">
        <v>4</v>
      </c>
    </row>
    <row r="64" spans="2:7" ht="18.75">
      <c r="B64" s="50">
        <v>52</v>
      </c>
      <c r="C64" s="51">
        <f t="shared" ca="1" si="0"/>
        <v>0.49569462001152864</v>
      </c>
      <c r="D64" s="50">
        <f t="shared" ca="1" si="1"/>
        <v>2</v>
      </c>
      <c r="E64" s="51">
        <f t="shared" ca="1" si="2"/>
        <v>0.54057290819134796</v>
      </c>
      <c r="F64" s="50">
        <f t="shared" ca="1" si="3"/>
        <v>5</v>
      </c>
      <c r="G64" s="50">
        <v>5</v>
      </c>
    </row>
    <row r="65" spans="2:7" ht="18.75">
      <c r="B65" s="50">
        <v>53</v>
      </c>
      <c r="C65" s="51">
        <f t="shared" ca="1" si="0"/>
        <v>0.87314383556997255</v>
      </c>
      <c r="D65" s="50">
        <f t="shared" ca="1" si="1"/>
        <v>2</v>
      </c>
      <c r="E65" s="51">
        <f t="shared" ca="1" si="2"/>
        <v>0.29373652281669571</v>
      </c>
      <c r="F65" s="50">
        <f t="shared" ca="1" si="3"/>
        <v>5</v>
      </c>
      <c r="G65" s="50">
        <v>5</v>
      </c>
    </row>
    <row r="66" spans="2:7" ht="18.75">
      <c r="B66" s="50">
        <v>54</v>
      </c>
      <c r="C66" s="51">
        <f t="shared" ca="1" si="0"/>
        <v>0.32383426672294213</v>
      </c>
      <c r="D66" s="50">
        <f t="shared" ca="1" si="1"/>
        <v>1</v>
      </c>
      <c r="E66" s="51">
        <f t="shared" ca="1" si="2"/>
        <v>0.26636249771382392</v>
      </c>
      <c r="F66" s="50">
        <f t="shared" ca="1" si="3"/>
        <v>3</v>
      </c>
      <c r="G66" s="50">
        <v>3</v>
      </c>
    </row>
    <row r="67" spans="2:7" ht="18.75">
      <c r="B67" s="50">
        <v>55</v>
      </c>
      <c r="C67" s="51">
        <f t="shared" ca="1" si="0"/>
        <v>0.59344200115623558</v>
      </c>
      <c r="D67" s="50">
        <f t="shared" ca="1" si="1"/>
        <v>2</v>
      </c>
      <c r="E67" s="51">
        <f t="shared" ca="1" si="2"/>
        <v>0.25430092819079175</v>
      </c>
      <c r="F67" s="50">
        <f t="shared" ca="1" si="3"/>
        <v>5</v>
      </c>
      <c r="G67" s="50">
        <v>5</v>
      </c>
    </row>
    <row r="68" spans="2:7" ht="18.75">
      <c r="B68" s="50">
        <v>56</v>
      </c>
      <c r="C68" s="51">
        <f t="shared" ca="1" si="0"/>
        <v>0.89511742814269768</v>
      </c>
      <c r="D68" s="50">
        <f t="shared" ca="1" si="1"/>
        <v>2</v>
      </c>
      <c r="E68" s="51">
        <f t="shared" ca="1" si="2"/>
        <v>0.89861980023563781</v>
      </c>
      <c r="F68" s="50">
        <f t="shared" ca="1" si="3"/>
        <v>6</v>
      </c>
      <c r="G68" s="50">
        <v>5</v>
      </c>
    </row>
    <row r="69" spans="2:7" ht="18.75">
      <c r="B69" s="50">
        <v>57</v>
      </c>
      <c r="C69" s="51">
        <f t="shared" ca="1" si="0"/>
        <v>0.83143549587137611</v>
      </c>
      <c r="D69" s="50">
        <f t="shared" ca="1" si="1"/>
        <v>2</v>
      </c>
      <c r="E69" s="51">
        <f t="shared" ca="1" si="2"/>
        <v>0.57490403079290253</v>
      </c>
      <c r="F69" s="50">
        <f t="shared" ca="1" si="3"/>
        <v>5</v>
      </c>
      <c r="G69" s="50">
        <v>3</v>
      </c>
    </row>
    <row r="70" spans="2:7" ht="18.75">
      <c r="B70" s="50">
        <v>58</v>
      </c>
      <c r="C70" s="51">
        <f t="shared" ca="1" si="0"/>
        <v>0.67670428593558829</v>
      </c>
      <c r="D70" s="50">
        <f t="shared" ca="1" si="1"/>
        <v>2</v>
      </c>
      <c r="E70" s="51">
        <f t="shared" ca="1" si="2"/>
        <v>5.8195836218569941E-2</v>
      </c>
      <c r="F70" s="50">
        <f t="shared" ca="1" si="3"/>
        <v>5</v>
      </c>
      <c r="G70" s="50">
        <v>4</v>
      </c>
    </row>
    <row r="71" spans="2:7" ht="18.75">
      <c r="B71" s="50">
        <v>59</v>
      </c>
      <c r="C71" s="51">
        <f t="shared" ca="1" si="0"/>
        <v>0.4069598941962298</v>
      </c>
      <c r="D71" s="50">
        <f t="shared" ca="1" si="1"/>
        <v>2</v>
      </c>
      <c r="E71" s="51">
        <f t="shared" ca="1" si="2"/>
        <v>0.43233264834325102</v>
      </c>
      <c r="F71" s="50">
        <f t="shared" ca="1" si="3"/>
        <v>5</v>
      </c>
      <c r="G71" s="50">
        <v>5</v>
      </c>
    </row>
    <row r="72" spans="2:7" ht="18.75">
      <c r="B72" s="50">
        <v>60</v>
      </c>
      <c r="C72" s="51">
        <f t="shared" ca="1" si="0"/>
        <v>0.49795644867399758</v>
      </c>
      <c r="D72" s="50">
        <f t="shared" ca="1" si="1"/>
        <v>2</v>
      </c>
      <c r="E72" s="51">
        <f t="shared" ca="1" si="2"/>
        <v>0.40006538071714548</v>
      </c>
      <c r="F72" s="50">
        <f t="shared" ca="1" si="3"/>
        <v>5</v>
      </c>
      <c r="G72" s="50">
        <v>4</v>
      </c>
    </row>
    <row r="73" spans="2:7" ht="18.75">
      <c r="B73" s="50">
        <v>61</v>
      </c>
      <c r="C73" s="51">
        <f t="shared" ca="1" si="0"/>
        <v>0.90622925434920987</v>
      </c>
      <c r="D73" s="50">
        <f t="shared" ca="1" si="1"/>
        <v>2</v>
      </c>
      <c r="E73" s="51">
        <f t="shared" ca="1" si="2"/>
        <v>1.8356958562429471E-2</v>
      </c>
      <c r="F73" s="50">
        <f t="shared" ca="1" si="3"/>
        <v>5</v>
      </c>
      <c r="G73" s="50">
        <v>4</v>
      </c>
    </row>
    <row r="74" spans="2:7" ht="18.75">
      <c r="B74" s="50">
        <v>62</v>
      </c>
      <c r="C74" s="51">
        <f t="shared" ca="1" si="0"/>
        <v>0.5461991779450992</v>
      </c>
      <c r="D74" s="50">
        <f t="shared" ca="1" si="1"/>
        <v>2</v>
      </c>
      <c r="E74" s="51">
        <f t="shared" ca="1" si="2"/>
        <v>0.74062266152593104</v>
      </c>
      <c r="F74" s="50">
        <f t="shared" ca="1" si="3"/>
        <v>5</v>
      </c>
      <c r="G74" s="50">
        <v>5</v>
      </c>
    </row>
    <row r="75" spans="2:7" ht="18.75">
      <c r="B75" s="50">
        <v>63</v>
      </c>
      <c r="C75" s="51">
        <f t="shared" ca="1" si="0"/>
        <v>0.80499711378273031</v>
      </c>
      <c r="D75" s="50">
        <f t="shared" ca="1" si="1"/>
        <v>2</v>
      </c>
      <c r="E75" s="51">
        <f t="shared" ca="1" si="2"/>
        <v>0.96473164585010185</v>
      </c>
      <c r="F75" s="50">
        <f t="shared" ca="1" si="3"/>
        <v>6</v>
      </c>
      <c r="G75" s="50">
        <v>4</v>
      </c>
    </row>
    <row r="76" spans="2:7" ht="18.75">
      <c r="B76" s="50">
        <v>64</v>
      </c>
      <c r="C76" s="51">
        <f t="shared" ca="1" si="0"/>
        <v>0.80153574670240335</v>
      </c>
      <c r="D76" s="50">
        <f t="shared" ca="1" si="1"/>
        <v>2</v>
      </c>
      <c r="E76" s="51">
        <f t="shared" ca="1" si="2"/>
        <v>0.49058286302398457</v>
      </c>
      <c r="F76" s="50">
        <f t="shared" ca="1" si="3"/>
        <v>5</v>
      </c>
      <c r="G76" s="50">
        <v>4</v>
      </c>
    </row>
    <row r="77" spans="2:7" ht="18.75">
      <c r="B77" s="50">
        <v>65</v>
      </c>
      <c r="C77" s="51">
        <f t="shared" ca="1" si="0"/>
        <v>3.2354862682817398E-3</v>
      </c>
      <c r="D77" s="50">
        <f t="shared" ca="1" si="1"/>
        <v>1</v>
      </c>
      <c r="E77" s="51">
        <f t="shared" ca="1" si="2"/>
        <v>0.97788272160925271</v>
      </c>
      <c r="F77" s="50">
        <f t="shared" ca="1" si="3"/>
        <v>4</v>
      </c>
      <c r="G77" s="50">
        <v>4</v>
      </c>
    </row>
    <row r="78" spans="2:7" ht="18.75">
      <c r="B78" s="50">
        <v>66</v>
      </c>
      <c r="C78" s="51">
        <f t="shared" ref="C78:C141" ca="1" si="4">RAND()</f>
        <v>0.29867928675015509</v>
      </c>
      <c r="D78" s="50">
        <f t="shared" ref="D78:D141" ca="1" si="5">IF(C78&lt;=0.4,1,2)</f>
        <v>1</v>
      </c>
      <c r="E78" s="51">
        <f t="shared" ref="E78:E141" ca="1" si="6">RAND()</f>
        <v>0.17134993120419217</v>
      </c>
      <c r="F78" s="50">
        <f t="shared" ref="F78:F141" ca="1" si="7">IF(D78=1,IF(E78&lt;=0.3,3,4),IF(E78&lt;=0.8,5,6))</f>
        <v>3</v>
      </c>
      <c r="G78" s="50">
        <v>5</v>
      </c>
    </row>
    <row r="79" spans="2:7" ht="18.75">
      <c r="B79" s="50">
        <v>67</v>
      </c>
      <c r="C79" s="51">
        <f t="shared" ca="1" si="4"/>
        <v>0.60296035513091528</v>
      </c>
      <c r="D79" s="50">
        <f t="shared" ca="1" si="5"/>
        <v>2</v>
      </c>
      <c r="E79" s="51">
        <f t="shared" ca="1" si="6"/>
        <v>0.3752892085347066</v>
      </c>
      <c r="F79" s="50">
        <f t="shared" ca="1" si="7"/>
        <v>5</v>
      </c>
      <c r="G79" s="50">
        <v>5</v>
      </c>
    </row>
    <row r="80" spans="2:7" ht="18.75">
      <c r="B80" s="50">
        <v>68</v>
      </c>
      <c r="C80" s="51">
        <f t="shared" ca="1" si="4"/>
        <v>0.8778303320116565</v>
      </c>
      <c r="D80" s="50">
        <f t="shared" ca="1" si="5"/>
        <v>2</v>
      </c>
      <c r="E80" s="51">
        <f t="shared" ca="1" si="6"/>
        <v>0.60593904495837347</v>
      </c>
      <c r="F80" s="50">
        <f t="shared" ca="1" si="7"/>
        <v>5</v>
      </c>
      <c r="G80" s="50">
        <v>6</v>
      </c>
    </row>
    <row r="81" spans="2:7" ht="18.75">
      <c r="B81" s="50">
        <v>69</v>
      </c>
      <c r="C81" s="51">
        <f t="shared" ca="1" si="4"/>
        <v>0.82621952102014173</v>
      </c>
      <c r="D81" s="50">
        <f t="shared" ca="1" si="5"/>
        <v>2</v>
      </c>
      <c r="E81" s="51">
        <f t="shared" ca="1" si="6"/>
        <v>0.16242367284954096</v>
      </c>
      <c r="F81" s="50">
        <f t="shared" ca="1" si="7"/>
        <v>5</v>
      </c>
      <c r="G81" s="50">
        <v>4</v>
      </c>
    </row>
    <row r="82" spans="2:7" ht="18.75">
      <c r="B82" s="50">
        <v>70</v>
      </c>
      <c r="C82" s="51">
        <f t="shared" ca="1" si="4"/>
        <v>0.44878585231808277</v>
      </c>
      <c r="D82" s="50">
        <f t="shared" ca="1" si="5"/>
        <v>2</v>
      </c>
      <c r="E82" s="51">
        <f t="shared" ca="1" si="6"/>
        <v>0.50745605640117475</v>
      </c>
      <c r="F82" s="50">
        <f t="shared" ca="1" si="7"/>
        <v>5</v>
      </c>
      <c r="G82" s="50">
        <v>3</v>
      </c>
    </row>
    <row r="83" spans="2:7" ht="18.75">
      <c r="B83" s="50">
        <v>71</v>
      </c>
      <c r="C83" s="51">
        <f t="shared" ca="1" si="4"/>
        <v>0.70811750046751731</v>
      </c>
      <c r="D83" s="50">
        <f t="shared" ca="1" si="5"/>
        <v>2</v>
      </c>
      <c r="E83" s="51">
        <f t="shared" ca="1" si="6"/>
        <v>0.3689369558791511</v>
      </c>
      <c r="F83" s="50">
        <f t="shared" ca="1" si="7"/>
        <v>5</v>
      </c>
      <c r="G83" s="50">
        <v>4</v>
      </c>
    </row>
    <row r="84" spans="2:7" ht="18.75">
      <c r="B84" s="50">
        <v>72</v>
      </c>
      <c r="C84" s="51">
        <f t="shared" ca="1" si="4"/>
        <v>0.84013706147402267</v>
      </c>
      <c r="D84" s="50">
        <f t="shared" ca="1" si="5"/>
        <v>2</v>
      </c>
      <c r="E84" s="51">
        <f t="shared" ca="1" si="6"/>
        <v>0.73087346645657902</v>
      </c>
      <c r="F84" s="50">
        <f t="shared" ca="1" si="7"/>
        <v>5</v>
      </c>
      <c r="G84" s="50">
        <v>4</v>
      </c>
    </row>
    <row r="85" spans="2:7" ht="18.75">
      <c r="B85" s="50">
        <v>73</v>
      </c>
      <c r="C85" s="51">
        <f t="shared" ca="1" si="4"/>
        <v>0.92550660963020359</v>
      </c>
      <c r="D85" s="50">
        <f t="shared" ca="1" si="5"/>
        <v>2</v>
      </c>
      <c r="E85" s="51">
        <f t="shared" ca="1" si="6"/>
        <v>0.34560536330562197</v>
      </c>
      <c r="F85" s="50">
        <f t="shared" ca="1" si="7"/>
        <v>5</v>
      </c>
      <c r="G85" s="50">
        <v>4</v>
      </c>
    </row>
    <row r="86" spans="2:7" ht="18.75">
      <c r="B86" s="50">
        <v>74</v>
      </c>
      <c r="C86" s="51">
        <f t="shared" ca="1" si="4"/>
        <v>0.15665599053804335</v>
      </c>
      <c r="D86" s="50">
        <f t="shared" ca="1" si="5"/>
        <v>1</v>
      </c>
      <c r="E86" s="51">
        <f t="shared" ca="1" si="6"/>
        <v>0.94241761450966299</v>
      </c>
      <c r="F86" s="50">
        <f t="shared" ca="1" si="7"/>
        <v>4</v>
      </c>
      <c r="G86" s="50">
        <v>4</v>
      </c>
    </row>
    <row r="87" spans="2:7" ht="18.75">
      <c r="B87" s="50">
        <v>75</v>
      </c>
      <c r="C87" s="51">
        <f t="shared" ca="1" si="4"/>
        <v>0.9466573871181394</v>
      </c>
      <c r="D87" s="50">
        <f t="shared" ca="1" si="5"/>
        <v>2</v>
      </c>
      <c r="E87" s="51">
        <f t="shared" ca="1" si="6"/>
        <v>0.39826406558983507</v>
      </c>
      <c r="F87" s="50">
        <f t="shared" ca="1" si="7"/>
        <v>5</v>
      </c>
      <c r="G87" s="50">
        <v>5</v>
      </c>
    </row>
    <row r="88" spans="2:7" ht="18.75">
      <c r="B88" s="50">
        <v>76</v>
      </c>
      <c r="C88" s="51">
        <f t="shared" ca="1" si="4"/>
        <v>1.2086320419033569E-2</v>
      </c>
      <c r="D88" s="50">
        <f t="shared" ca="1" si="5"/>
        <v>1</v>
      </c>
      <c r="E88" s="51">
        <f t="shared" ca="1" si="6"/>
        <v>0.48819440956013627</v>
      </c>
      <c r="F88" s="50">
        <f t="shared" ca="1" si="7"/>
        <v>4</v>
      </c>
      <c r="G88" s="50">
        <v>5</v>
      </c>
    </row>
    <row r="89" spans="2:7" ht="18.75">
      <c r="B89" s="50">
        <v>77</v>
      </c>
      <c r="C89" s="51">
        <f t="shared" ca="1" si="4"/>
        <v>0.43355637489244736</v>
      </c>
      <c r="D89" s="50">
        <f t="shared" ca="1" si="5"/>
        <v>2</v>
      </c>
      <c r="E89" s="51">
        <f t="shared" ca="1" si="6"/>
        <v>0.93191086412065749</v>
      </c>
      <c r="F89" s="50">
        <f t="shared" ca="1" si="7"/>
        <v>6</v>
      </c>
      <c r="G89" s="50">
        <v>5</v>
      </c>
    </row>
    <row r="90" spans="2:7" ht="18.75">
      <c r="B90" s="50">
        <v>78</v>
      </c>
      <c r="C90" s="51">
        <f t="shared" ca="1" si="4"/>
        <v>0.70042964405258701</v>
      </c>
      <c r="D90" s="50">
        <f t="shared" ca="1" si="5"/>
        <v>2</v>
      </c>
      <c r="E90" s="51">
        <f t="shared" ca="1" si="6"/>
        <v>0.16843635917514388</v>
      </c>
      <c r="F90" s="50">
        <f t="shared" ca="1" si="7"/>
        <v>5</v>
      </c>
      <c r="G90" s="50">
        <v>5</v>
      </c>
    </row>
    <row r="91" spans="2:7" ht="18.75">
      <c r="B91" s="50">
        <v>79</v>
      </c>
      <c r="C91" s="51">
        <f t="shared" ca="1" si="4"/>
        <v>0.35457345498123161</v>
      </c>
      <c r="D91" s="50">
        <f t="shared" ca="1" si="5"/>
        <v>1</v>
      </c>
      <c r="E91" s="51">
        <f t="shared" ca="1" si="6"/>
        <v>0.94348390051860798</v>
      </c>
      <c r="F91" s="50">
        <f t="shared" ca="1" si="7"/>
        <v>4</v>
      </c>
      <c r="G91" s="50">
        <v>4</v>
      </c>
    </row>
    <row r="92" spans="2:7" ht="18.75">
      <c r="B92" s="50">
        <v>80</v>
      </c>
      <c r="C92" s="51">
        <f t="shared" ca="1" si="4"/>
        <v>0.6910674546879445</v>
      </c>
      <c r="D92" s="50">
        <f t="shared" ca="1" si="5"/>
        <v>2</v>
      </c>
      <c r="E92" s="51">
        <f t="shared" ca="1" si="6"/>
        <v>0.55328534550061503</v>
      </c>
      <c r="F92" s="50">
        <f t="shared" ca="1" si="7"/>
        <v>5</v>
      </c>
      <c r="G92" s="50">
        <v>5</v>
      </c>
    </row>
    <row r="93" spans="2:7" ht="18.75">
      <c r="B93" s="50">
        <v>81</v>
      </c>
      <c r="C93" s="51">
        <f t="shared" ca="1" si="4"/>
        <v>0.46220285564203145</v>
      </c>
      <c r="D93" s="50">
        <f t="shared" ca="1" si="5"/>
        <v>2</v>
      </c>
      <c r="E93" s="51">
        <f t="shared" ca="1" si="6"/>
        <v>0.63639378323040785</v>
      </c>
      <c r="F93" s="50">
        <f t="shared" ca="1" si="7"/>
        <v>5</v>
      </c>
      <c r="G93" s="50">
        <v>6</v>
      </c>
    </row>
    <row r="94" spans="2:7" ht="18.75">
      <c r="B94" s="50">
        <v>82</v>
      </c>
      <c r="C94" s="51">
        <f t="shared" ca="1" si="4"/>
        <v>0.18798678983723982</v>
      </c>
      <c r="D94" s="50">
        <f t="shared" ca="1" si="5"/>
        <v>1</v>
      </c>
      <c r="E94" s="51">
        <f t="shared" ca="1" si="6"/>
        <v>0.23419263816907243</v>
      </c>
      <c r="F94" s="50">
        <f t="shared" ca="1" si="7"/>
        <v>3</v>
      </c>
      <c r="G94" s="50">
        <v>3</v>
      </c>
    </row>
    <row r="95" spans="2:7" ht="18.75">
      <c r="B95" s="50">
        <v>83</v>
      </c>
      <c r="C95" s="51">
        <f t="shared" ca="1" si="4"/>
        <v>0.48121471109927549</v>
      </c>
      <c r="D95" s="50">
        <f t="shared" ca="1" si="5"/>
        <v>2</v>
      </c>
      <c r="E95" s="51">
        <f t="shared" ca="1" si="6"/>
        <v>0.39430570868370207</v>
      </c>
      <c r="F95" s="50">
        <f t="shared" ca="1" si="7"/>
        <v>5</v>
      </c>
      <c r="G95" s="50">
        <v>5</v>
      </c>
    </row>
    <row r="96" spans="2:7" ht="18.75">
      <c r="B96" s="50">
        <v>84</v>
      </c>
      <c r="C96" s="51">
        <f t="shared" ca="1" si="4"/>
        <v>5.7473196581747432E-2</v>
      </c>
      <c r="D96" s="50">
        <f t="shared" ca="1" si="5"/>
        <v>1</v>
      </c>
      <c r="E96" s="51">
        <f t="shared" ca="1" si="6"/>
        <v>0.23704487531848439</v>
      </c>
      <c r="F96" s="50">
        <f t="shared" ca="1" si="7"/>
        <v>3</v>
      </c>
      <c r="G96" s="50">
        <v>5</v>
      </c>
    </row>
    <row r="97" spans="2:7" ht="18.75">
      <c r="B97" s="50">
        <v>85</v>
      </c>
      <c r="C97" s="51">
        <f t="shared" ca="1" si="4"/>
        <v>0.99367972978968133</v>
      </c>
      <c r="D97" s="50">
        <f t="shared" ca="1" si="5"/>
        <v>2</v>
      </c>
      <c r="E97" s="51">
        <f t="shared" ca="1" si="6"/>
        <v>0.87894161682523553</v>
      </c>
      <c r="F97" s="50">
        <f t="shared" ca="1" si="7"/>
        <v>6</v>
      </c>
      <c r="G97" s="50">
        <v>5</v>
      </c>
    </row>
    <row r="98" spans="2:7" ht="18.75">
      <c r="B98" s="50">
        <v>86</v>
      </c>
      <c r="C98" s="51">
        <f t="shared" ca="1" si="4"/>
        <v>0.1230566246425191</v>
      </c>
      <c r="D98" s="50">
        <f t="shared" ca="1" si="5"/>
        <v>1</v>
      </c>
      <c r="E98" s="51">
        <f t="shared" ca="1" si="6"/>
        <v>0.99090024173042446</v>
      </c>
      <c r="F98" s="50">
        <f t="shared" ca="1" si="7"/>
        <v>4</v>
      </c>
      <c r="G98" s="50">
        <v>6</v>
      </c>
    </row>
    <row r="99" spans="2:7" ht="18.75">
      <c r="B99" s="50">
        <v>87</v>
      </c>
      <c r="C99" s="51">
        <f t="shared" ca="1" si="4"/>
        <v>0.52127929639434889</v>
      </c>
      <c r="D99" s="50">
        <f t="shared" ca="1" si="5"/>
        <v>2</v>
      </c>
      <c r="E99" s="51">
        <f t="shared" ca="1" si="6"/>
        <v>0.96581198265681856</v>
      </c>
      <c r="F99" s="50">
        <f t="shared" ca="1" si="7"/>
        <v>6</v>
      </c>
      <c r="G99" s="50">
        <v>5</v>
      </c>
    </row>
    <row r="100" spans="2:7" ht="18.75">
      <c r="B100" s="50">
        <v>88</v>
      </c>
      <c r="C100" s="51">
        <f t="shared" ca="1" si="4"/>
        <v>0.27106876316987116</v>
      </c>
      <c r="D100" s="50">
        <f t="shared" ca="1" si="5"/>
        <v>1</v>
      </c>
      <c r="E100" s="51">
        <f t="shared" ca="1" si="6"/>
        <v>0.37719740161916304</v>
      </c>
      <c r="F100" s="50">
        <f t="shared" ca="1" si="7"/>
        <v>4</v>
      </c>
      <c r="G100" s="50">
        <v>3</v>
      </c>
    </row>
    <row r="101" spans="2:7" ht="18.75">
      <c r="B101" s="50">
        <v>89</v>
      </c>
      <c r="C101" s="51">
        <f t="shared" ca="1" si="4"/>
        <v>0.84815516772182287</v>
      </c>
      <c r="D101" s="50">
        <f t="shared" ca="1" si="5"/>
        <v>2</v>
      </c>
      <c r="E101" s="51">
        <f t="shared" ca="1" si="6"/>
        <v>0.69158888278203068</v>
      </c>
      <c r="F101" s="50">
        <f t="shared" ca="1" si="7"/>
        <v>5</v>
      </c>
      <c r="G101" s="50">
        <v>5</v>
      </c>
    </row>
    <row r="102" spans="2:7" ht="18.75">
      <c r="B102" s="50">
        <v>90</v>
      </c>
      <c r="C102" s="51">
        <f t="shared" ca="1" si="4"/>
        <v>0.41607971770833352</v>
      </c>
      <c r="D102" s="50">
        <f t="shared" ca="1" si="5"/>
        <v>2</v>
      </c>
      <c r="E102" s="51">
        <f t="shared" ca="1" si="6"/>
        <v>0.54539520032281841</v>
      </c>
      <c r="F102" s="50">
        <f t="shared" ca="1" si="7"/>
        <v>5</v>
      </c>
      <c r="G102" s="50">
        <v>5</v>
      </c>
    </row>
    <row r="103" spans="2:7" ht="18.75">
      <c r="B103" s="50">
        <v>91</v>
      </c>
      <c r="C103" s="51">
        <f t="shared" ca="1" si="4"/>
        <v>0.55022513605074086</v>
      </c>
      <c r="D103" s="50">
        <f t="shared" ca="1" si="5"/>
        <v>2</v>
      </c>
      <c r="E103" s="51">
        <f t="shared" ca="1" si="6"/>
        <v>9.9230579602823443E-2</v>
      </c>
      <c r="F103" s="50">
        <f t="shared" ca="1" si="7"/>
        <v>5</v>
      </c>
      <c r="G103" s="50">
        <v>4</v>
      </c>
    </row>
    <row r="104" spans="2:7" ht="18.75">
      <c r="B104" s="50">
        <v>92</v>
      </c>
      <c r="C104" s="51">
        <f t="shared" ca="1" si="4"/>
        <v>0.73279091533477581</v>
      </c>
      <c r="D104" s="50">
        <f t="shared" ca="1" si="5"/>
        <v>2</v>
      </c>
      <c r="E104" s="51">
        <f t="shared" ca="1" si="6"/>
        <v>0.77816100498888185</v>
      </c>
      <c r="F104" s="50">
        <f t="shared" ca="1" si="7"/>
        <v>5</v>
      </c>
      <c r="G104" s="50">
        <v>5</v>
      </c>
    </row>
    <row r="105" spans="2:7" ht="18.75">
      <c r="B105" s="50">
        <v>93</v>
      </c>
      <c r="C105" s="51">
        <f t="shared" ca="1" si="4"/>
        <v>0.74626496530688602</v>
      </c>
      <c r="D105" s="50">
        <f t="shared" ca="1" si="5"/>
        <v>2</v>
      </c>
      <c r="E105" s="51">
        <f t="shared" ca="1" si="6"/>
        <v>0.45396197919182074</v>
      </c>
      <c r="F105" s="50">
        <f t="shared" ca="1" si="7"/>
        <v>5</v>
      </c>
      <c r="G105" s="50">
        <v>4</v>
      </c>
    </row>
    <row r="106" spans="2:7" ht="18.75">
      <c r="B106" s="50">
        <v>94</v>
      </c>
      <c r="C106" s="51">
        <f t="shared" ca="1" si="4"/>
        <v>0.83878332849593029</v>
      </c>
      <c r="D106" s="50">
        <f t="shared" ca="1" si="5"/>
        <v>2</v>
      </c>
      <c r="E106" s="51">
        <f t="shared" ca="1" si="6"/>
        <v>8.3025587469593987E-2</v>
      </c>
      <c r="F106" s="50">
        <f t="shared" ca="1" si="7"/>
        <v>5</v>
      </c>
      <c r="G106" s="50">
        <v>4</v>
      </c>
    </row>
    <row r="107" spans="2:7" ht="18.75">
      <c r="B107" s="50">
        <v>95</v>
      </c>
      <c r="C107" s="51">
        <f t="shared" ca="1" si="4"/>
        <v>0.82024731870416168</v>
      </c>
      <c r="D107" s="50">
        <f t="shared" ca="1" si="5"/>
        <v>2</v>
      </c>
      <c r="E107" s="51">
        <f t="shared" ca="1" si="6"/>
        <v>0.2734125515333885</v>
      </c>
      <c r="F107" s="50">
        <f t="shared" ca="1" si="7"/>
        <v>5</v>
      </c>
      <c r="G107" s="50">
        <v>5</v>
      </c>
    </row>
    <row r="108" spans="2:7" ht="18.75">
      <c r="B108" s="50">
        <v>96</v>
      </c>
      <c r="C108" s="51">
        <f t="shared" ca="1" si="4"/>
        <v>0.94776091552011987</v>
      </c>
      <c r="D108" s="50">
        <f t="shared" ca="1" si="5"/>
        <v>2</v>
      </c>
      <c r="E108" s="51">
        <f t="shared" ca="1" si="6"/>
        <v>0.56033685382171172</v>
      </c>
      <c r="F108" s="50">
        <f t="shared" ca="1" si="7"/>
        <v>5</v>
      </c>
      <c r="G108" s="50">
        <v>5</v>
      </c>
    </row>
    <row r="109" spans="2:7" ht="18.75">
      <c r="B109" s="50">
        <v>97</v>
      </c>
      <c r="C109" s="51">
        <f t="shared" ca="1" si="4"/>
        <v>0.63002335415819832</v>
      </c>
      <c r="D109" s="50">
        <f t="shared" ca="1" si="5"/>
        <v>2</v>
      </c>
      <c r="E109" s="51">
        <f t="shared" ca="1" si="6"/>
        <v>0.68916580132766203</v>
      </c>
      <c r="F109" s="50">
        <f t="shared" ca="1" si="7"/>
        <v>5</v>
      </c>
      <c r="G109" s="50">
        <v>5</v>
      </c>
    </row>
    <row r="110" spans="2:7" ht="18.75">
      <c r="B110" s="50">
        <v>98</v>
      </c>
      <c r="C110" s="51">
        <f t="shared" ca="1" si="4"/>
        <v>0.32315356506811055</v>
      </c>
      <c r="D110" s="50">
        <f t="shared" ca="1" si="5"/>
        <v>1</v>
      </c>
      <c r="E110" s="51">
        <f t="shared" ca="1" si="6"/>
        <v>0.25578756844133643</v>
      </c>
      <c r="F110" s="50">
        <f t="shared" ca="1" si="7"/>
        <v>3</v>
      </c>
      <c r="G110" s="50">
        <v>6</v>
      </c>
    </row>
    <row r="111" spans="2:7" ht="18.75">
      <c r="B111" s="50">
        <v>99</v>
      </c>
      <c r="C111" s="51">
        <f t="shared" ca="1" si="4"/>
        <v>0.15152332718436856</v>
      </c>
      <c r="D111" s="50">
        <f t="shared" ca="1" si="5"/>
        <v>1</v>
      </c>
      <c r="E111" s="51">
        <f t="shared" ca="1" si="6"/>
        <v>0.24051987976646405</v>
      </c>
      <c r="F111" s="50">
        <f t="shared" ca="1" si="7"/>
        <v>3</v>
      </c>
      <c r="G111" s="50">
        <v>3</v>
      </c>
    </row>
    <row r="112" spans="2:7" ht="18.75">
      <c r="B112" s="50">
        <v>100</v>
      </c>
      <c r="C112" s="51">
        <f t="shared" ca="1" si="4"/>
        <v>0.5713504647102825</v>
      </c>
      <c r="D112" s="50">
        <f t="shared" ca="1" si="5"/>
        <v>2</v>
      </c>
      <c r="E112" s="51">
        <f t="shared" ca="1" si="6"/>
        <v>0.34562188318307818</v>
      </c>
      <c r="F112" s="50">
        <f t="shared" ca="1" si="7"/>
        <v>5</v>
      </c>
      <c r="G112" s="50">
        <v>5</v>
      </c>
    </row>
    <row r="113" spans="2:7" ht="18.75">
      <c r="B113" s="50">
        <v>101</v>
      </c>
      <c r="C113" s="51">
        <f t="shared" ca="1" si="4"/>
        <v>0.59321552900329166</v>
      </c>
      <c r="D113" s="50">
        <f t="shared" ca="1" si="5"/>
        <v>2</v>
      </c>
      <c r="E113" s="51">
        <f t="shared" ca="1" si="6"/>
        <v>0.67651174005598858</v>
      </c>
      <c r="F113" s="50">
        <f t="shared" ca="1" si="7"/>
        <v>5</v>
      </c>
      <c r="G113" s="50">
        <v>3</v>
      </c>
    </row>
    <row r="114" spans="2:7" ht="18.75">
      <c r="B114" s="50">
        <v>102</v>
      </c>
      <c r="C114" s="51">
        <f t="shared" ca="1" si="4"/>
        <v>0.16189054501626376</v>
      </c>
      <c r="D114" s="50">
        <f t="shared" ca="1" si="5"/>
        <v>1</v>
      </c>
      <c r="E114" s="51">
        <f t="shared" ca="1" si="6"/>
        <v>0.26892433980039465</v>
      </c>
      <c r="F114" s="50">
        <f t="shared" ca="1" si="7"/>
        <v>3</v>
      </c>
      <c r="G114" s="50">
        <v>6</v>
      </c>
    </row>
    <row r="115" spans="2:7" ht="18.75">
      <c r="B115" s="50">
        <v>103</v>
      </c>
      <c r="C115" s="51">
        <f t="shared" ca="1" si="4"/>
        <v>0.17250672584583304</v>
      </c>
      <c r="D115" s="50">
        <f t="shared" ca="1" si="5"/>
        <v>1</v>
      </c>
      <c r="E115" s="51">
        <f t="shared" ca="1" si="6"/>
        <v>7.4592998151828738E-2</v>
      </c>
      <c r="F115" s="50">
        <f t="shared" ca="1" si="7"/>
        <v>3</v>
      </c>
      <c r="G115" s="50">
        <v>3</v>
      </c>
    </row>
    <row r="116" spans="2:7" ht="18.75">
      <c r="B116" s="50">
        <v>104</v>
      </c>
      <c r="C116" s="51">
        <f t="shared" ca="1" si="4"/>
        <v>0.31924963701103293</v>
      </c>
      <c r="D116" s="50">
        <f t="shared" ca="1" si="5"/>
        <v>1</v>
      </c>
      <c r="E116" s="51">
        <f t="shared" ca="1" si="6"/>
        <v>0.34902026170453926</v>
      </c>
      <c r="F116" s="50">
        <f t="shared" ca="1" si="7"/>
        <v>4</v>
      </c>
      <c r="G116" s="50">
        <v>5</v>
      </c>
    </row>
    <row r="117" spans="2:7" ht="18.75">
      <c r="B117" s="50">
        <v>105</v>
      </c>
      <c r="C117" s="51">
        <f t="shared" ca="1" si="4"/>
        <v>0.31400178013112878</v>
      </c>
      <c r="D117" s="50">
        <f t="shared" ca="1" si="5"/>
        <v>1</v>
      </c>
      <c r="E117" s="51">
        <f t="shared" ca="1" si="6"/>
        <v>6.6687120472656236E-2</v>
      </c>
      <c r="F117" s="50">
        <f t="shared" ca="1" si="7"/>
        <v>3</v>
      </c>
      <c r="G117" s="50">
        <v>4</v>
      </c>
    </row>
    <row r="118" spans="2:7" ht="18.75">
      <c r="B118" s="50">
        <v>106</v>
      </c>
      <c r="C118" s="51">
        <f t="shared" ca="1" si="4"/>
        <v>0.55880166704961187</v>
      </c>
      <c r="D118" s="50">
        <f t="shared" ca="1" si="5"/>
        <v>2</v>
      </c>
      <c r="E118" s="51">
        <f t="shared" ca="1" si="6"/>
        <v>0.68078150582819075</v>
      </c>
      <c r="F118" s="50">
        <f t="shared" ca="1" si="7"/>
        <v>5</v>
      </c>
      <c r="G118" s="50">
        <v>4</v>
      </c>
    </row>
    <row r="119" spans="2:7" ht="18.75">
      <c r="B119" s="50">
        <v>107</v>
      </c>
      <c r="C119" s="51">
        <f t="shared" ca="1" si="4"/>
        <v>0.32697740452629986</v>
      </c>
      <c r="D119" s="50">
        <f t="shared" ca="1" si="5"/>
        <v>1</v>
      </c>
      <c r="E119" s="51">
        <f t="shared" ca="1" si="6"/>
        <v>0.44029626989948412</v>
      </c>
      <c r="F119" s="50">
        <f t="shared" ca="1" si="7"/>
        <v>4</v>
      </c>
      <c r="G119" s="50">
        <v>3</v>
      </c>
    </row>
    <row r="120" spans="2:7" ht="18.75">
      <c r="B120" s="50">
        <v>108</v>
      </c>
      <c r="C120" s="51">
        <f t="shared" ca="1" si="4"/>
        <v>0.24161424772267104</v>
      </c>
      <c r="D120" s="50">
        <f t="shared" ca="1" si="5"/>
        <v>1</v>
      </c>
      <c r="E120" s="51">
        <f t="shared" ca="1" si="6"/>
        <v>0.43839938335888817</v>
      </c>
      <c r="F120" s="50">
        <f t="shared" ca="1" si="7"/>
        <v>4</v>
      </c>
      <c r="G120" s="50">
        <v>3</v>
      </c>
    </row>
    <row r="121" spans="2:7" ht="18.75">
      <c r="B121" s="50">
        <v>109</v>
      </c>
      <c r="C121" s="51">
        <f t="shared" ca="1" si="4"/>
        <v>0.10739377719299625</v>
      </c>
      <c r="D121" s="50">
        <f t="shared" ca="1" si="5"/>
        <v>1</v>
      </c>
      <c r="E121" s="51">
        <f t="shared" ca="1" si="6"/>
        <v>0.41783949991088343</v>
      </c>
      <c r="F121" s="50">
        <f t="shared" ca="1" si="7"/>
        <v>4</v>
      </c>
      <c r="G121" s="50">
        <v>3</v>
      </c>
    </row>
    <row r="122" spans="2:7" ht="18.75">
      <c r="B122" s="50">
        <v>110</v>
      </c>
      <c r="C122" s="51">
        <f t="shared" ca="1" si="4"/>
        <v>0.73610836535720736</v>
      </c>
      <c r="D122" s="50">
        <f t="shared" ca="1" si="5"/>
        <v>2</v>
      </c>
      <c r="E122" s="51">
        <f t="shared" ca="1" si="6"/>
        <v>0.65393174351128569</v>
      </c>
      <c r="F122" s="50">
        <f t="shared" ca="1" si="7"/>
        <v>5</v>
      </c>
      <c r="G122" s="50">
        <v>5</v>
      </c>
    </row>
    <row r="123" spans="2:7" ht="18.75">
      <c r="B123" s="50">
        <v>111</v>
      </c>
      <c r="C123" s="51">
        <f t="shared" ca="1" si="4"/>
        <v>0.67259501606979555</v>
      </c>
      <c r="D123" s="50">
        <f t="shared" ca="1" si="5"/>
        <v>2</v>
      </c>
      <c r="E123" s="51">
        <f t="shared" ca="1" si="6"/>
        <v>0.43280542112934128</v>
      </c>
      <c r="F123" s="50">
        <f t="shared" ca="1" si="7"/>
        <v>5</v>
      </c>
      <c r="G123" s="50">
        <v>3</v>
      </c>
    </row>
    <row r="124" spans="2:7" ht="18.75">
      <c r="B124" s="50">
        <v>112</v>
      </c>
      <c r="C124" s="51">
        <f t="shared" ca="1" si="4"/>
        <v>3.9110345903243138E-2</v>
      </c>
      <c r="D124" s="50">
        <f t="shared" ca="1" si="5"/>
        <v>1</v>
      </c>
      <c r="E124" s="51">
        <f t="shared" ca="1" si="6"/>
        <v>0.86746446553524725</v>
      </c>
      <c r="F124" s="50">
        <f t="shared" ca="1" si="7"/>
        <v>4</v>
      </c>
      <c r="G124" s="50">
        <v>4</v>
      </c>
    </row>
    <row r="125" spans="2:7" ht="18.75">
      <c r="B125" s="50">
        <v>113</v>
      </c>
      <c r="C125" s="51">
        <f t="shared" ca="1" si="4"/>
        <v>0.3073256659197483</v>
      </c>
      <c r="D125" s="50">
        <f t="shared" ca="1" si="5"/>
        <v>1</v>
      </c>
      <c r="E125" s="51">
        <f t="shared" ca="1" si="6"/>
        <v>0.91880892305852968</v>
      </c>
      <c r="F125" s="50">
        <f t="shared" ca="1" si="7"/>
        <v>4</v>
      </c>
      <c r="G125" s="50">
        <v>4</v>
      </c>
    </row>
    <row r="126" spans="2:7" ht="18.75">
      <c r="B126" s="50">
        <v>114</v>
      </c>
      <c r="C126" s="51">
        <f t="shared" ca="1" si="4"/>
        <v>0.60670499505020814</v>
      </c>
      <c r="D126" s="50">
        <f t="shared" ca="1" si="5"/>
        <v>2</v>
      </c>
      <c r="E126" s="51">
        <f t="shared" ca="1" si="6"/>
        <v>0.80148367764645467</v>
      </c>
      <c r="F126" s="50">
        <f t="shared" ca="1" si="7"/>
        <v>6</v>
      </c>
      <c r="G126" s="50">
        <v>6</v>
      </c>
    </row>
    <row r="127" spans="2:7" ht="18.75">
      <c r="B127" s="50">
        <v>115</v>
      </c>
      <c r="C127" s="51">
        <f t="shared" ca="1" si="4"/>
        <v>0.99800111863192331</v>
      </c>
      <c r="D127" s="50">
        <f t="shared" ca="1" si="5"/>
        <v>2</v>
      </c>
      <c r="E127" s="51">
        <f t="shared" ca="1" si="6"/>
        <v>0.70970672940482071</v>
      </c>
      <c r="F127" s="50">
        <f t="shared" ca="1" si="7"/>
        <v>5</v>
      </c>
      <c r="G127" s="50">
        <v>4</v>
      </c>
    </row>
    <row r="128" spans="2:7" ht="18.75">
      <c r="B128" s="50">
        <v>116</v>
      </c>
      <c r="C128" s="51">
        <f t="shared" ca="1" si="4"/>
        <v>0.60485572520499575</v>
      </c>
      <c r="D128" s="50">
        <f t="shared" ca="1" si="5"/>
        <v>2</v>
      </c>
      <c r="E128" s="51">
        <f t="shared" ca="1" si="6"/>
        <v>0.21976820001684416</v>
      </c>
      <c r="F128" s="50">
        <f t="shared" ca="1" si="7"/>
        <v>5</v>
      </c>
      <c r="G128" s="50">
        <v>5</v>
      </c>
    </row>
    <row r="129" spans="2:7" ht="18.75">
      <c r="B129" s="50">
        <v>117</v>
      </c>
      <c r="C129" s="51">
        <f t="shared" ca="1" si="4"/>
        <v>0.11917544745406428</v>
      </c>
      <c r="D129" s="50">
        <f t="shared" ca="1" si="5"/>
        <v>1</v>
      </c>
      <c r="E129" s="51">
        <f t="shared" ca="1" si="6"/>
        <v>0.35684553437095712</v>
      </c>
      <c r="F129" s="50">
        <f t="shared" ca="1" si="7"/>
        <v>4</v>
      </c>
      <c r="G129" s="50">
        <v>5</v>
      </c>
    </row>
    <row r="130" spans="2:7" ht="18.75">
      <c r="B130" s="50">
        <v>118</v>
      </c>
      <c r="C130" s="51">
        <f t="shared" ca="1" si="4"/>
        <v>0.70860147760777537</v>
      </c>
      <c r="D130" s="50">
        <f t="shared" ca="1" si="5"/>
        <v>2</v>
      </c>
      <c r="E130" s="51">
        <f t="shared" ca="1" si="6"/>
        <v>0.93314766708616315</v>
      </c>
      <c r="F130" s="50">
        <f t="shared" ca="1" si="7"/>
        <v>6</v>
      </c>
      <c r="G130" s="50">
        <v>4</v>
      </c>
    </row>
    <row r="131" spans="2:7" ht="18.75">
      <c r="B131" s="50">
        <v>119</v>
      </c>
      <c r="C131" s="51">
        <f t="shared" ca="1" si="4"/>
        <v>0.72946778686727431</v>
      </c>
      <c r="D131" s="50">
        <f t="shared" ca="1" si="5"/>
        <v>2</v>
      </c>
      <c r="E131" s="51">
        <f t="shared" ca="1" si="6"/>
        <v>0.52319510230619959</v>
      </c>
      <c r="F131" s="50">
        <f t="shared" ca="1" si="7"/>
        <v>5</v>
      </c>
      <c r="G131" s="50">
        <v>5</v>
      </c>
    </row>
    <row r="132" spans="2:7" ht="18.75">
      <c r="B132" s="50">
        <v>120</v>
      </c>
      <c r="C132" s="51">
        <f t="shared" ca="1" si="4"/>
        <v>0.9683966199310774</v>
      </c>
      <c r="D132" s="50">
        <f t="shared" ca="1" si="5"/>
        <v>2</v>
      </c>
      <c r="E132" s="51">
        <f t="shared" ca="1" si="6"/>
        <v>0.72700620383249426</v>
      </c>
      <c r="F132" s="50">
        <f t="shared" ca="1" si="7"/>
        <v>5</v>
      </c>
      <c r="G132" s="50">
        <v>4</v>
      </c>
    </row>
    <row r="133" spans="2:7" ht="18.75">
      <c r="B133" s="50">
        <v>121</v>
      </c>
      <c r="C133" s="51">
        <f t="shared" ca="1" si="4"/>
        <v>0.45347687208237919</v>
      </c>
      <c r="D133" s="50">
        <f t="shared" ca="1" si="5"/>
        <v>2</v>
      </c>
      <c r="E133" s="51">
        <f t="shared" ca="1" si="6"/>
        <v>0.53057002049994573</v>
      </c>
      <c r="F133" s="50">
        <f t="shared" ca="1" si="7"/>
        <v>5</v>
      </c>
      <c r="G133" s="50">
        <v>3</v>
      </c>
    </row>
    <row r="134" spans="2:7" ht="18.75">
      <c r="B134" s="50">
        <v>122</v>
      </c>
      <c r="C134" s="51">
        <f t="shared" ca="1" si="4"/>
        <v>0.31256091192417568</v>
      </c>
      <c r="D134" s="50">
        <f t="shared" ca="1" si="5"/>
        <v>1</v>
      </c>
      <c r="E134" s="51">
        <f t="shared" ca="1" si="6"/>
        <v>0.49175442042712492</v>
      </c>
      <c r="F134" s="50">
        <f t="shared" ca="1" si="7"/>
        <v>4</v>
      </c>
      <c r="G134" s="50">
        <v>5</v>
      </c>
    </row>
    <row r="135" spans="2:7" ht="18.75">
      <c r="B135" s="50">
        <v>123</v>
      </c>
      <c r="C135" s="51">
        <f t="shared" ca="1" si="4"/>
        <v>0.84060481979314905</v>
      </c>
      <c r="D135" s="50">
        <f t="shared" ca="1" si="5"/>
        <v>2</v>
      </c>
      <c r="E135" s="51">
        <f t="shared" ca="1" si="6"/>
        <v>9.1054517906328236E-2</v>
      </c>
      <c r="F135" s="50">
        <f t="shared" ca="1" si="7"/>
        <v>5</v>
      </c>
      <c r="G135" s="50">
        <v>4</v>
      </c>
    </row>
    <row r="136" spans="2:7" ht="18.75">
      <c r="B136" s="50">
        <v>124</v>
      </c>
      <c r="C136" s="51">
        <f t="shared" ca="1" si="4"/>
        <v>0.82249167235060705</v>
      </c>
      <c r="D136" s="50">
        <f t="shared" ca="1" si="5"/>
        <v>2</v>
      </c>
      <c r="E136" s="51">
        <f t="shared" ca="1" si="6"/>
        <v>0.52341298334328745</v>
      </c>
      <c r="F136" s="50">
        <f t="shared" ca="1" si="7"/>
        <v>5</v>
      </c>
      <c r="G136" s="50">
        <v>5</v>
      </c>
    </row>
    <row r="137" spans="2:7" ht="18.75">
      <c r="B137" s="50">
        <v>125</v>
      </c>
      <c r="C137" s="51">
        <f t="shared" ca="1" si="4"/>
        <v>0.98058192690425305</v>
      </c>
      <c r="D137" s="50">
        <f t="shared" ca="1" si="5"/>
        <v>2</v>
      </c>
      <c r="E137" s="51">
        <f t="shared" ca="1" si="6"/>
        <v>0.77825347276826662</v>
      </c>
      <c r="F137" s="50">
        <f t="shared" ca="1" si="7"/>
        <v>5</v>
      </c>
      <c r="G137" s="50">
        <v>6</v>
      </c>
    </row>
    <row r="138" spans="2:7" ht="18.75">
      <c r="B138" s="50">
        <v>126</v>
      </c>
      <c r="C138" s="51">
        <f t="shared" ca="1" si="4"/>
        <v>1.4631190987588916E-2</v>
      </c>
      <c r="D138" s="50">
        <f t="shared" ca="1" si="5"/>
        <v>1</v>
      </c>
      <c r="E138" s="51">
        <f t="shared" ca="1" si="6"/>
        <v>3.1963737761275368E-2</v>
      </c>
      <c r="F138" s="50">
        <f t="shared" ca="1" si="7"/>
        <v>3</v>
      </c>
      <c r="G138" s="50">
        <v>3</v>
      </c>
    </row>
    <row r="139" spans="2:7" ht="18.75">
      <c r="B139" s="50">
        <v>127</v>
      </c>
      <c r="C139" s="51">
        <f t="shared" ca="1" si="4"/>
        <v>0.18163797020244843</v>
      </c>
      <c r="D139" s="50">
        <f t="shared" ca="1" si="5"/>
        <v>1</v>
      </c>
      <c r="E139" s="51">
        <f t="shared" ca="1" si="6"/>
        <v>0.97659579959997256</v>
      </c>
      <c r="F139" s="50">
        <f t="shared" ca="1" si="7"/>
        <v>4</v>
      </c>
      <c r="G139" s="50">
        <v>5</v>
      </c>
    </row>
    <row r="140" spans="2:7" ht="18.75">
      <c r="B140" s="50">
        <v>128</v>
      </c>
      <c r="C140" s="51">
        <f t="shared" ca="1" si="4"/>
        <v>0.9346383676921568</v>
      </c>
      <c r="D140" s="50">
        <f t="shared" ca="1" si="5"/>
        <v>2</v>
      </c>
      <c r="E140" s="51">
        <f t="shared" ca="1" si="6"/>
        <v>0.77598701107302825</v>
      </c>
      <c r="F140" s="50">
        <f t="shared" ca="1" si="7"/>
        <v>5</v>
      </c>
      <c r="G140" s="50">
        <v>5</v>
      </c>
    </row>
    <row r="141" spans="2:7" ht="18.75">
      <c r="B141" s="50">
        <v>129</v>
      </c>
      <c r="C141" s="51">
        <f t="shared" ca="1" si="4"/>
        <v>9.6736460586719808E-2</v>
      </c>
      <c r="D141" s="50">
        <f t="shared" ca="1" si="5"/>
        <v>1</v>
      </c>
      <c r="E141" s="51">
        <f t="shared" ca="1" si="6"/>
        <v>0.23366281850352744</v>
      </c>
      <c r="F141" s="50">
        <f t="shared" ca="1" si="7"/>
        <v>3</v>
      </c>
      <c r="G141" s="50">
        <v>3</v>
      </c>
    </row>
    <row r="142" spans="2:7" ht="18.75">
      <c r="B142" s="50">
        <v>130</v>
      </c>
      <c r="C142" s="51">
        <f t="shared" ref="C142:C205" ca="1" si="8">RAND()</f>
        <v>0.93818119066270977</v>
      </c>
      <c r="D142" s="50">
        <f t="shared" ref="D142:D205" ca="1" si="9">IF(C142&lt;=0.4,1,2)</f>
        <v>2</v>
      </c>
      <c r="E142" s="51">
        <f t="shared" ref="E142:E205" ca="1" si="10">RAND()</f>
        <v>0.26701843706445971</v>
      </c>
      <c r="F142" s="50">
        <f t="shared" ref="F142:F205" ca="1" si="11">IF(D142=1,IF(E142&lt;=0.3,3,4),IF(E142&lt;=0.8,5,6))</f>
        <v>5</v>
      </c>
      <c r="G142" s="50">
        <v>4</v>
      </c>
    </row>
    <row r="143" spans="2:7" ht="18.75">
      <c r="B143" s="50">
        <v>131</v>
      </c>
      <c r="C143" s="51">
        <f t="shared" ca="1" si="8"/>
        <v>0.76819303254018889</v>
      </c>
      <c r="D143" s="50">
        <f t="shared" ca="1" si="9"/>
        <v>2</v>
      </c>
      <c r="E143" s="51">
        <f t="shared" ca="1" si="10"/>
        <v>0.35984577675307028</v>
      </c>
      <c r="F143" s="50">
        <f t="shared" ca="1" si="11"/>
        <v>5</v>
      </c>
      <c r="G143" s="50">
        <v>5</v>
      </c>
    </row>
    <row r="144" spans="2:7" ht="18.75">
      <c r="B144" s="50">
        <v>132</v>
      </c>
      <c r="C144" s="51">
        <f t="shared" ca="1" si="8"/>
        <v>0.6178308488217068</v>
      </c>
      <c r="D144" s="50">
        <f t="shared" ca="1" si="9"/>
        <v>2</v>
      </c>
      <c r="E144" s="51">
        <f t="shared" ca="1" si="10"/>
        <v>1.9986525875834715E-2</v>
      </c>
      <c r="F144" s="50">
        <f t="shared" ca="1" si="11"/>
        <v>5</v>
      </c>
      <c r="G144" s="50">
        <v>4</v>
      </c>
    </row>
    <row r="145" spans="2:7" ht="18.75">
      <c r="B145" s="50">
        <v>133</v>
      </c>
      <c r="C145" s="51">
        <f t="shared" ca="1" si="8"/>
        <v>0.61737732153233216</v>
      </c>
      <c r="D145" s="50">
        <f t="shared" ca="1" si="9"/>
        <v>2</v>
      </c>
      <c r="E145" s="51">
        <f t="shared" ca="1" si="10"/>
        <v>0.29210319599481704</v>
      </c>
      <c r="F145" s="50">
        <f t="shared" ca="1" si="11"/>
        <v>5</v>
      </c>
      <c r="G145" s="50">
        <v>4</v>
      </c>
    </row>
    <row r="146" spans="2:7" ht="18.75">
      <c r="B146" s="50">
        <v>134</v>
      </c>
      <c r="C146" s="51">
        <f t="shared" ca="1" si="8"/>
        <v>0.73795953894978972</v>
      </c>
      <c r="D146" s="50">
        <f t="shared" ca="1" si="9"/>
        <v>2</v>
      </c>
      <c r="E146" s="51">
        <f t="shared" ca="1" si="10"/>
        <v>0.19658556923905079</v>
      </c>
      <c r="F146" s="50">
        <f t="shared" ca="1" si="11"/>
        <v>5</v>
      </c>
      <c r="G146" s="50">
        <v>5</v>
      </c>
    </row>
    <row r="147" spans="2:7" ht="18.75">
      <c r="B147" s="50">
        <v>135</v>
      </c>
      <c r="C147" s="51">
        <f t="shared" ca="1" si="8"/>
        <v>0.47443003352757307</v>
      </c>
      <c r="D147" s="50">
        <f t="shared" ca="1" si="9"/>
        <v>2</v>
      </c>
      <c r="E147" s="51">
        <f t="shared" ca="1" si="10"/>
        <v>0.97782509323741085</v>
      </c>
      <c r="F147" s="50">
        <f t="shared" ca="1" si="11"/>
        <v>6</v>
      </c>
      <c r="G147" s="50">
        <v>4</v>
      </c>
    </row>
    <row r="148" spans="2:7" ht="18.75">
      <c r="B148" s="50">
        <v>136</v>
      </c>
      <c r="C148" s="51">
        <f t="shared" ca="1" si="8"/>
        <v>7.1021104396883583E-2</v>
      </c>
      <c r="D148" s="50">
        <f t="shared" ca="1" si="9"/>
        <v>1</v>
      </c>
      <c r="E148" s="51">
        <f t="shared" ca="1" si="10"/>
        <v>0.83769061389788635</v>
      </c>
      <c r="F148" s="50">
        <f t="shared" ca="1" si="11"/>
        <v>4</v>
      </c>
      <c r="G148" s="50">
        <v>5</v>
      </c>
    </row>
    <row r="149" spans="2:7" ht="18.75">
      <c r="B149" s="50">
        <v>137</v>
      </c>
      <c r="C149" s="51">
        <f t="shared" ca="1" si="8"/>
        <v>0.60379033692200412</v>
      </c>
      <c r="D149" s="50">
        <f t="shared" ca="1" si="9"/>
        <v>2</v>
      </c>
      <c r="E149" s="51">
        <f t="shared" ca="1" si="10"/>
        <v>0.82939978869477127</v>
      </c>
      <c r="F149" s="50">
        <f t="shared" ca="1" si="11"/>
        <v>6</v>
      </c>
      <c r="G149" s="50">
        <v>6</v>
      </c>
    </row>
    <row r="150" spans="2:7" ht="18.75">
      <c r="B150" s="50">
        <v>138</v>
      </c>
      <c r="C150" s="51">
        <f t="shared" ca="1" si="8"/>
        <v>0.29933587974574127</v>
      </c>
      <c r="D150" s="50">
        <f t="shared" ca="1" si="9"/>
        <v>1</v>
      </c>
      <c r="E150" s="51">
        <f t="shared" ca="1" si="10"/>
        <v>9.9873916808602026E-2</v>
      </c>
      <c r="F150" s="50">
        <f t="shared" ca="1" si="11"/>
        <v>3</v>
      </c>
      <c r="G150" s="50">
        <v>3</v>
      </c>
    </row>
    <row r="151" spans="2:7" ht="18.75">
      <c r="B151" s="50">
        <v>139</v>
      </c>
      <c r="C151" s="51">
        <f t="shared" ca="1" si="8"/>
        <v>0.88518177187936598</v>
      </c>
      <c r="D151" s="50">
        <f t="shared" ca="1" si="9"/>
        <v>2</v>
      </c>
      <c r="E151" s="51">
        <f t="shared" ca="1" si="10"/>
        <v>0.65120562355205847</v>
      </c>
      <c r="F151" s="50">
        <f t="shared" ca="1" si="11"/>
        <v>5</v>
      </c>
      <c r="G151" s="50">
        <v>5</v>
      </c>
    </row>
    <row r="152" spans="2:7" ht="18.75">
      <c r="B152" s="50">
        <v>140</v>
      </c>
      <c r="C152" s="51">
        <f t="shared" ca="1" si="8"/>
        <v>0.66341556853532313</v>
      </c>
      <c r="D152" s="50">
        <f t="shared" ca="1" si="9"/>
        <v>2</v>
      </c>
      <c r="E152" s="51">
        <f t="shared" ca="1" si="10"/>
        <v>0.38983253190083378</v>
      </c>
      <c r="F152" s="50">
        <f t="shared" ca="1" si="11"/>
        <v>5</v>
      </c>
      <c r="G152" s="50">
        <v>4</v>
      </c>
    </row>
    <row r="153" spans="2:7" ht="18.75">
      <c r="B153" s="50">
        <v>141</v>
      </c>
      <c r="C153" s="51">
        <f t="shared" ca="1" si="8"/>
        <v>0.40521270798570441</v>
      </c>
      <c r="D153" s="50">
        <f t="shared" ca="1" si="9"/>
        <v>2</v>
      </c>
      <c r="E153" s="51">
        <f t="shared" ca="1" si="10"/>
        <v>0.71058083448438669</v>
      </c>
      <c r="F153" s="50">
        <f t="shared" ca="1" si="11"/>
        <v>5</v>
      </c>
      <c r="G153" s="50">
        <v>5</v>
      </c>
    </row>
    <row r="154" spans="2:7" ht="18.75">
      <c r="B154" s="50">
        <v>142</v>
      </c>
      <c r="C154" s="51">
        <f t="shared" ca="1" si="8"/>
        <v>0.66801246390880742</v>
      </c>
      <c r="D154" s="50">
        <f t="shared" ca="1" si="9"/>
        <v>2</v>
      </c>
      <c r="E154" s="51">
        <f t="shared" ca="1" si="10"/>
        <v>0.63836096634851147</v>
      </c>
      <c r="F154" s="50">
        <f t="shared" ca="1" si="11"/>
        <v>5</v>
      </c>
      <c r="G154" s="50">
        <v>6</v>
      </c>
    </row>
    <row r="155" spans="2:7" ht="18.75">
      <c r="B155" s="50">
        <v>143</v>
      </c>
      <c r="C155" s="51">
        <f t="shared" ca="1" si="8"/>
        <v>7.2237151152546808E-2</v>
      </c>
      <c r="D155" s="50">
        <f t="shared" ca="1" si="9"/>
        <v>1</v>
      </c>
      <c r="E155" s="51">
        <f t="shared" ca="1" si="10"/>
        <v>0.70585239529354826</v>
      </c>
      <c r="F155" s="50">
        <f t="shared" ca="1" si="11"/>
        <v>4</v>
      </c>
      <c r="G155" s="50">
        <v>5</v>
      </c>
    </row>
    <row r="156" spans="2:7" ht="18.75">
      <c r="B156" s="50">
        <v>144</v>
      </c>
      <c r="C156" s="51">
        <f t="shared" ca="1" si="8"/>
        <v>0.85469164805772579</v>
      </c>
      <c r="D156" s="50">
        <f t="shared" ca="1" si="9"/>
        <v>2</v>
      </c>
      <c r="E156" s="51">
        <f t="shared" ca="1" si="10"/>
        <v>0.98385250356782539</v>
      </c>
      <c r="F156" s="50">
        <f t="shared" ca="1" si="11"/>
        <v>6</v>
      </c>
      <c r="G156" s="50">
        <v>4</v>
      </c>
    </row>
    <row r="157" spans="2:7" ht="18.75">
      <c r="B157" s="50">
        <v>145</v>
      </c>
      <c r="C157" s="51">
        <f t="shared" ca="1" si="8"/>
        <v>0.77216537675067665</v>
      </c>
      <c r="D157" s="50">
        <f t="shared" ca="1" si="9"/>
        <v>2</v>
      </c>
      <c r="E157" s="51">
        <f t="shared" ca="1" si="10"/>
        <v>9.4774822220994093E-2</v>
      </c>
      <c r="F157" s="50">
        <f t="shared" ca="1" si="11"/>
        <v>5</v>
      </c>
      <c r="G157" s="50">
        <v>6</v>
      </c>
    </row>
    <row r="158" spans="2:7" ht="18.75">
      <c r="B158" s="50">
        <v>146</v>
      </c>
      <c r="C158" s="51">
        <f t="shared" ca="1" si="8"/>
        <v>3.345482643926978E-2</v>
      </c>
      <c r="D158" s="50">
        <f t="shared" ca="1" si="9"/>
        <v>1</v>
      </c>
      <c r="E158" s="51">
        <f t="shared" ca="1" si="10"/>
        <v>0.5172652126619337</v>
      </c>
      <c r="F158" s="50">
        <f t="shared" ca="1" si="11"/>
        <v>4</v>
      </c>
      <c r="G158" s="50">
        <v>5</v>
      </c>
    </row>
    <row r="159" spans="2:7" ht="18.75">
      <c r="B159" s="50">
        <v>147</v>
      </c>
      <c r="C159" s="51">
        <f t="shared" ca="1" si="8"/>
        <v>0.60338486910369449</v>
      </c>
      <c r="D159" s="50">
        <f t="shared" ca="1" si="9"/>
        <v>2</v>
      </c>
      <c r="E159" s="51">
        <f t="shared" ca="1" si="10"/>
        <v>0.41876904746021282</v>
      </c>
      <c r="F159" s="50">
        <f t="shared" ca="1" si="11"/>
        <v>5</v>
      </c>
      <c r="G159" s="50">
        <v>3</v>
      </c>
    </row>
    <row r="160" spans="2:7" ht="18.75">
      <c r="B160" s="50">
        <v>148</v>
      </c>
      <c r="C160" s="51">
        <f t="shared" ca="1" si="8"/>
        <v>0.95246537094123762</v>
      </c>
      <c r="D160" s="50">
        <f t="shared" ca="1" si="9"/>
        <v>2</v>
      </c>
      <c r="E160" s="51">
        <f t="shared" ca="1" si="10"/>
        <v>0.8777322383580044</v>
      </c>
      <c r="F160" s="50">
        <f t="shared" ca="1" si="11"/>
        <v>6</v>
      </c>
      <c r="G160" s="50">
        <v>5</v>
      </c>
    </row>
    <row r="161" spans="2:7" ht="18.75">
      <c r="B161" s="50">
        <v>149</v>
      </c>
      <c r="C161" s="51">
        <f t="shared" ca="1" si="8"/>
        <v>0.57063945732626586</v>
      </c>
      <c r="D161" s="50">
        <f t="shared" ca="1" si="9"/>
        <v>2</v>
      </c>
      <c r="E161" s="51">
        <f t="shared" ca="1" si="10"/>
        <v>1.9713940900464744E-2</v>
      </c>
      <c r="F161" s="50">
        <f t="shared" ca="1" si="11"/>
        <v>5</v>
      </c>
      <c r="G161" s="50">
        <v>5</v>
      </c>
    </row>
    <row r="162" spans="2:7" ht="18.75">
      <c r="B162" s="50">
        <v>150</v>
      </c>
      <c r="C162" s="51">
        <f t="shared" ca="1" si="8"/>
        <v>0.78494943057704347</v>
      </c>
      <c r="D162" s="50">
        <f t="shared" ca="1" si="9"/>
        <v>2</v>
      </c>
      <c r="E162" s="51">
        <f t="shared" ca="1" si="10"/>
        <v>8.4124632397529098E-2</v>
      </c>
      <c r="F162" s="50">
        <f t="shared" ca="1" si="11"/>
        <v>5</v>
      </c>
      <c r="G162" s="50">
        <v>4</v>
      </c>
    </row>
    <row r="163" spans="2:7" ht="18.75">
      <c r="B163" s="50">
        <v>151</v>
      </c>
      <c r="C163" s="51">
        <f t="shared" ca="1" si="8"/>
        <v>0.66675480278081345</v>
      </c>
      <c r="D163" s="50">
        <f t="shared" ca="1" si="9"/>
        <v>2</v>
      </c>
      <c r="E163" s="51">
        <f t="shared" ca="1" si="10"/>
        <v>0.2208977483189063</v>
      </c>
      <c r="F163" s="50">
        <f t="shared" ca="1" si="11"/>
        <v>5</v>
      </c>
      <c r="G163" s="50">
        <v>5</v>
      </c>
    </row>
    <row r="164" spans="2:7" ht="18.75">
      <c r="B164" s="50">
        <v>152</v>
      </c>
      <c r="C164" s="51">
        <f t="shared" ca="1" si="8"/>
        <v>0.8029269231268803</v>
      </c>
      <c r="D164" s="50">
        <f t="shared" ca="1" si="9"/>
        <v>2</v>
      </c>
      <c r="E164" s="51">
        <f t="shared" ca="1" si="10"/>
        <v>0.56052958360977811</v>
      </c>
      <c r="F164" s="50">
        <f t="shared" ca="1" si="11"/>
        <v>5</v>
      </c>
      <c r="G164" s="50">
        <v>5</v>
      </c>
    </row>
    <row r="165" spans="2:7" ht="18.75">
      <c r="B165" s="50">
        <v>153</v>
      </c>
      <c r="C165" s="51">
        <f t="shared" ca="1" si="8"/>
        <v>0.22294071653697789</v>
      </c>
      <c r="D165" s="50">
        <f t="shared" ca="1" si="9"/>
        <v>1</v>
      </c>
      <c r="E165" s="51">
        <f t="shared" ca="1" si="10"/>
        <v>0.69302597383725906</v>
      </c>
      <c r="F165" s="50">
        <f t="shared" ca="1" si="11"/>
        <v>4</v>
      </c>
      <c r="G165" s="50">
        <v>6</v>
      </c>
    </row>
    <row r="166" spans="2:7" ht="18.75">
      <c r="B166" s="50">
        <v>154</v>
      </c>
      <c r="C166" s="51">
        <f t="shared" ca="1" si="8"/>
        <v>0.35581931753198948</v>
      </c>
      <c r="D166" s="50">
        <f t="shared" ca="1" si="9"/>
        <v>1</v>
      </c>
      <c r="E166" s="51">
        <f t="shared" ca="1" si="10"/>
        <v>0.46093643960503305</v>
      </c>
      <c r="F166" s="50">
        <f t="shared" ca="1" si="11"/>
        <v>4</v>
      </c>
      <c r="G166" s="50">
        <v>5</v>
      </c>
    </row>
    <row r="167" spans="2:7" ht="18.75">
      <c r="B167" s="50">
        <v>155</v>
      </c>
      <c r="C167" s="51">
        <f t="shared" ca="1" si="8"/>
        <v>0.69738553541940451</v>
      </c>
      <c r="D167" s="50">
        <f t="shared" ca="1" si="9"/>
        <v>2</v>
      </c>
      <c r="E167" s="51">
        <f t="shared" ca="1" si="10"/>
        <v>0.49010103378961412</v>
      </c>
      <c r="F167" s="50">
        <f t="shared" ca="1" si="11"/>
        <v>5</v>
      </c>
      <c r="G167" s="50">
        <v>3</v>
      </c>
    </row>
    <row r="168" spans="2:7" ht="18.75">
      <c r="B168" s="50">
        <v>156</v>
      </c>
      <c r="C168" s="51">
        <f t="shared" ca="1" si="8"/>
        <v>0.46670693207224589</v>
      </c>
      <c r="D168" s="50">
        <f t="shared" ca="1" si="9"/>
        <v>2</v>
      </c>
      <c r="E168" s="51">
        <f t="shared" ca="1" si="10"/>
        <v>3.7997905148863254E-2</v>
      </c>
      <c r="F168" s="50">
        <f t="shared" ca="1" si="11"/>
        <v>5</v>
      </c>
      <c r="G168" s="50">
        <v>5</v>
      </c>
    </row>
    <row r="169" spans="2:7" ht="18.75">
      <c r="B169" s="50">
        <v>157</v>
      </c>
      <c r="C169" s="51">
        <f t="shared" ca="1" si="8"/>
        <v>0.45311019061538271</v>
      </c>
      <c r="D169" s="50">
        <f t="shared" ca="1" si="9"/>
        <v>2</v>
      </c>
      <c r="E169" s="51">
        <f t="shared" ca="1" si="10"/>
        <v>0.6677838888282972</v>
      </c>
      <c r="F169" s="50">
        <f t="shared" ca="1" si="11"/>
        <v>5</v>
      </c>
      <c r="G169" s="50">
        <v>5</v>
      </c>
    </row>
    <row r="170" spans="2:7" ht="18.75">
      <c r="B170" s="50">
        <v>158</v>
      </c>
      <c r="C170" s="51">
        <f t="shared" ca="1" si="8"/>
        <v>0.51652420864260695</v>
      </c>
      <c r="D170" s="50">
        <f t="shared" ca="1" si="9"/>
        <v>2</v>
      </c>
      <c r="E170" s="51">
        <f t="shared" ca="1" si="10"/>
        <v>0.50599641441093368</v>
      </c>
      <c r="F170" s="50">
        <f t="shared" ca="1" si="11"/>
        <v>5</v>
      </c>
      <c r="G170" s="50">
        <v>6</v>
      </c>
    </row>
    <row r="171" spans="2:7" ht="18.75">
      <c r="B171" s="50">
        <v>159</v>
      </c>
      <c r="C171" s="51">
        <f t="shared" ca="1" si="8"/>
        <v>0.56510191766089313</v>
      </c>
      <c r="D171" s="50">
        <f t="shared" ca="1" si="9"/>
        <v>2</v>
      </c>
      <c r="E171" s="51">
        <f t="shared" ca="1" si="10"/>
        <v>0.2258057670379392</v>
      </c>
      <c r="F171" s="50">
        <f t="shared" ca="1" si="11"/>
        <v>5</v>
      </c>
      <c r="G171" s="50">
        <v>5</v>
      </c>
    </row>
    <row r="172" spans="2:7" ht="18.75">
      <c r="B172" s="50">
        <v>160</v>
      </c>
      <c r="C172" s="51">
        <f t="shared" ca="1" si="8"/>
        <v>0.36715284340209497</v>
      </c>
      <c r="D172" s="50">
        <f t="shared" ca="1" si="9"/>
        <v>1</v>
      </c>
      <c r="E172" s="51">
        <f t="shared" ca="1" si="10"/>
        <v>0.47738258694956803</v>
      </c>
      <c r="F172" s="50">
        <f t="shared" ca="1" si="11"/>
        <v>4</v>
      </c>
      <c r="G172" s="50">
        <v>3</v>
      </c>
    </row>
    <row r="173" spans="2:7" ht="18.75">
      <c r="B173" s="50">
        <v>161</v>
      </c>
      <c r="C173" s="51">
        <f t="shared" ca="1" si="8"/>
        <v>0.72350278206819918</v>
      </c>
      <c r="D173" s="50">
        <f t="shared" ca="1" si="9"/>
        <v>2</v>
      </c>
      <c r="E173" s="51">
        <f t="shared" ca="1" si="10"/>
        <v>0.49360356974278163</v>
      </c>
      <c r="F173" s="50">
        <f t="shared" ca="1" si="11"/>
        <v>5</v>
      </c>
      <c r="G173" s="50">
        <v>4</v>
      </c>
    </row>
    <row r="174" spans="2:7" ht="18.75">
      <c r="B174" s="50">
        <v>162</v>
      </c>
      <c r="C174" s="51">
        <f t="shared" ca="1" si="8"/>
        <v>0.20848395832462363</v>
      </c>
      <c r="D174" s="50">
        <f t="shared" ca="1" si="9"/>
        <v>1</v>
      </c>
      <c r="E174" s="51">
        <f t="shared" ca="1" si="10"/>
        <v>0.61791224694320523</v>
      </c>
      <c r="F174" s="50">
        <f t="shared" ca="1" si="11"/>
        <v>4</v>
      </c>
      <c r="G174" s="50">
        <v>4</v>
      </c>
    </row>
    <row r="175" spans="2:7" ht="18.75">
      <c r="B175" s="50">
        <v>163</v>
      </c>
      <c r="C175" s="51">
        <f t="shared" ca="1" si="8"/>
        <v>0.90140304443851793</v>
      </c>
      <c r="D175" s="50">
        <f t="shared" ca="1" si="9"/>
        <v>2</v>
      </c>
      <c r="E175" s="51">
        <f t="shared" ca="1" si="10"/>
        <v>0.69551137838694044</v>
      </c>
      <c r="F175" s="50">
        <f t="shared" ca="1" si="11"/>
        <v>5</v>
      </c>
      <c r="G175" s="50">
        <v>4</v>
      </c>
    </row>
    <row r="176" spans="2:7" ht="18.75">
      <c r="B176" s="50">
        <v>164</v>
      </c>
      <c r="C176" s="51">
        <f t="shared" ca="1" si="8"/>
        <v>0.14805349261146317</v>
      </c>
      <c r="D176" s="50">
        <f t="shared" ca="1" si="9"/>
        <v>1</v>
      </c>
      <c r="E176" s="51">
        <f t="shared" ca="1" si="10"/>
        <v>0.65303285925269883</v>
      </c>
      <c r="F176" s="50">
        <f t="shared" ca="1" si="11"/>
        <v>4</v>
      </c>
      <c r="G176" s="50">
        <v>4</v>
      </c>
    </row>
    <row r="177" spans="2:7" ht="18.75">
      <c r="B177" s="50">
        <v>165</v>
      </c>
      <c r="C177" s="51">
        <f t="shared" ca="1" si="8"/>
        <v>0.58048295749675893</v>
      </c>
      <c r="D177" s="50">
        <f t="shared" ca="1" si="9"/>
        <v>2</v>
      </c>
      <c r="E177" s="51">
        <f t="shared" ca="1" si="10"/>
        <v>0.98779568220800407</v>
      </c>
      <c r="F177" s="50">
        <f t="shared" ca="1" si="11"/>
        <v>6</v>
      </c>
      <c r="G177" s="50">
        <v>5</v>
      </c>
    </row>
    <row r="178" spans="2:7" ht="18.75">
      <c r="B178" s="50">
        <v>166</v>
      </c>
      <c r="C178" s="51">
        <f t="shared" ca="1" si="8"/>
        <v>0.78683819433447777</v>
      </c>
      <c r="D178" s="50">
        <f t="shared" ca="1" si="9"/>
        <v>2</v>
      </c>
      <c r="E178" s="51">
        <f t="shared" ca="1" si="10"/>
        <v>0.24154862562847734</v>
      </c>
      <c r="F178" s="50">
        <f t="shared" ca="1" si="11"/>
        <v>5</v>
      </c>
      <c r="G178" s="50">
        <v>5</v>
      </c>
    </row>
    <row r="179" spans="2:7" ht="18.75">
      <c r="B179" s="50">
        <v>167</v>
      </c>
      <c r="C179" s="51">
        <f t="shared" ca="1" si="8"/>
        <v>0.37141875728248785</v>
      </c>
      <c r="D179" s="50">
        <f t="shared" ca="1" si="9"/>
        <v>1</v>
      </c>
      <c r="E179" s="51">
        <f t="shared" ca="1" si="10"/>
        <v>0.92451156495759301</v>
      </c>
      <c r="F179" s="50">
        <f t="shared" ca="1" si="11"/>
        <v>4</v>
      </c>
      <c r="G179" s="50">
        <v>4</v>
      </c>
    </row>
    <row r="180" spans="2:7" ht="18.75">
      <c r="B180" s="50">
        <v>168</v>
      </c>
      <c r="C180" s="51">
        <f t="shared" ca="1" si="8"/>
        <v>0.65862149086378485</v>
      </c>
      <c r="D180" s="50">
        <f t="shared" ca="1" si="9"/>
        <v>2</v>
      </c>
      <c r="E180" s="51">
        <f t="shared" ca="1" si="10"/>
        <v>0.6139433316214804</v>
      </c>
      <c r="F180" s="50">
        <f t="shared" ca="1" si="11"/>
        <v>5</v>
      </c>
      <c r="G180" s="50">
        <v>4</v>
      </c>
    </row>
    <row r="181" spans="2:7" ht="18.75">
      <c r="B181" s="50">
        <v>169</v>
      </c>
      <c r="C181" s="51">
        <f t="shared" ca="1" si="8"/>
        <v>0.50988417536876618</v>
      </c>
      <c r="D181" s="50">
        <f t="shared" ca="1" si="9"/>
        <v>2</v>
      </c>
      <c r="E181" s="51">
        <f t="shared" ca="1" si="10"/>
        <v>0.29967172375295092</v>
      </c>
      <c r="F181" s="50">
        <f t="shared" ca="1" si="11"/>
        <v>5</v>
      </c>
      <c r="G181" s="50">
        <v>4</v>
      </c>
    </row>
    <row r="182" spans="2:7" ht="18.75">
      <c r="B182" s="50">
        <v>170</v>
      </c>
      <c r="C182" s="51">
        <f t="shared" ca="1" si="8"/>
        <v>0.40759033975345194</v>
      </c>
      <c r="D182" s="50">
        <f t="shared" ca="1" si="9"/>
        <v>2</v>
      </c>
      <c r="E182" s="51">
        <f t="shared" ca="1" si="10"/>
        <v>0.81536905882256616</v>
      </c>
      <c r="F182" s="50">
        <f t="shared" ca="1" si="11"/>
        <v>6</v>
      </c>
      <c r="G182" s="50">
        <v>6</v>
      </c>
    </row>
    <row r="183" spans="2:7" ht="18.75">
      <c r="B183" s="50">
        <v>171</v>
      </c>
      <c r="C183" s="51">
        <f t="shared" ca="1" si="8"/>
        <v>0.23454791548532938</v>
      </c>
      <c r="D183" s="50">
        <f t="shared" ca="1" si="9"/>
        <v>1</v>
      </c>
      <c r="E183" s="51">
        <f t="shared" ca="1" si="10"/>
        <v>0.30333881316905398</v>
      </c>
      <c r="F183" s="50">
        <f t="shared" ca="1" si="11"/>
        <v>4</v>
      </c>
      <c r="G183" s="50">
        <v>5</v>
      </c>
    </row>
    <row r="184" spans="2:7" ht="18.75">
      <c r="B184" s="50">
        <v>172</v>
      </c>
      <c r="C184" s="51">
        <f t="shared" ca="1" si="8"/>
        <v>0.18530564143015926</v>
      </c>
      <c r="D184" s="50">
        <f t="shared" ca="1" si="9"/>
        <v>1</v>
      </c>
      <c r="E184" s="51">
        <f t="shared" ca="1" si="10"/>
        <v>0.81512054943098189</v>
      </c>
      <c r="F184" s="50">
        <f t="shared" ca="1" si="11"/>
        <v>4</v>
      </c>
      <c r="G184" s="50">
        <v>5</v>
      </c>
    </row>
    <row r="185" spans="2:7" ht="18.75">
      <c r="B185" s="50">
        <v>173</v>
      </c>
      <c r="C185" s="51">
        <f t="shared" ca="1" si="8"/>
        <v>0.20197725435471359</v>
      </c>
      <c r="D185" s="50">
        <f t="shared" ca="1" si="9"/>
        <v>1</v>
      </c>
      <c r="E185" s="51">
        <f t="shared" ca="1" si="10"/>
        <v>0.18879689228660901</v>
      </c>
      <c r="F185" s="50">
        <f t="shared" ca="1" si="11"/>
        <v>3</v>
      </c>
      <c r="G185" s="50">
        <v>3</v>
      </c>
    </row>
    <row r="186" spans="2:7" ht="18.75">
      <c r="B186" s="50">
        <v>174</v>
      </c>
      <c r="C186" s="51">
        <f t="shared" ca="1" si="8"/>
        <v>0.80321954825933606</v>
      </c>
      <c r="D186" s="50">
        <f t="shared" ca="1" si="9"/>
        <v>2</v>
      </c>
      <c r="E186" s="51">
        <f t="shared" ca="1" si="10"/>
        <v>0.89354798761094134</v>
      </c>
      <c r="F186" s="50">
        <f t="shared" ca="1" si="11"/>
        <v>6</v>
      </c>
      <c r="G186" s="50">
        <v>4</v>
      </c>
    </row>
    <row r="187" spans="2:7" ht="18.75">
      <c r="B187" s="50">
        <v>175</v>
      </c>
      <c r="C187" s="51">
        <f t="shared" ca="1" si="8"/>
        <v>0.6801262648644768</v>
      </c>
      <c r="D187" s="50">
        <f t="shared" ca="1" si="9"/>
        <v>2</v>
      </c>
      <c r="E187" s="51">
        <f t="shared" ca="1" si="10"/>
        <v>0.70309987052941825</v>
      </c>
      <c r="F187" s="50">
        <f t="shared" ca="1" si="11"/>
        <v>5</v>
      </c>
      <c r="G187" s="50">
        <v>3</v>
      </c>
    </row>
    <row r="188" spans="2:7" ht="18.75">
      <c r="B188" s="50">
        <v>176</v>
      </c>
      <c r="C188" s="51">
        <f t="shared" ca="1" si="8"/>
        <v>0.57570514693851838</v>
      </c>
      <c r="D188" s="50">
        <f t="shared" ca="1" si="9"/>
        <v>2</v>
      </c>
      <c r="E188" s="51">
        <f t="shared" ca="1" si="10"/>
        <v>0.6071327038928267</v>
      </c>
      <c r="F188" s="50">
        <f t="shared" ca="1" si="11"/>
        <v>5</v>
      </c>
      <c r="G188" s="50">
        <v>6</v>
      </c>
    </row>
    <row r="189" spans="2:7" ht="18.75">
      <c r="B189" s="50">
        <v>177</v>
      </c>
      <c r="C189" s="51">
        <f t="shared" ca="1" si="8"/>
        <v>0.56940587781448926</v>
      </c>
      <c r="D189" s="50">
        <f t="shared" ca="1" si="9"/>
        <v>2</v>
      </c>
      <c r="E189" s="51">
        <f t="shared" ca="1" si="10"/>
        <v>0.2576658071385507</v>
      </c>
      <c r="F189" s="50">
        <f t="shared" ca="1" si="11"/>
        <v>5</v>
      </c>
      <c r="G189" s="50">
        <v>5</v>
      </c>
    </row>
    <row r="190" spans="2:7" ht="18.75">
      <c r="B190" s="50">
        <v>178</v>
      </c>
      <c r="C190" s="51">
        <f t="shared" ca="1" si="8"/>
        <v>0.67857424928054932</v>
      </c>
      <c r="D190" s="50">
        <f t="shared" ca="1" si="9"/>
        <v>2</v>
      </c>
      <c r="E190" s="51">
        <f t="shared" ca="1" si="10"/>
        <v>0.58368026710948917</v>
      </c>
      <c r="F190" s="50">
        <f t="shared" ca="1" si="11"/>
        <v>5</v>
      </c>
      <c r="G190" s="50">
        <v>5</v>
      </c>
    </row>
    <row r="191" spans="2:7" ht="18.75">
      <c r="B191" s="50">
        <v>179</v>
      </c>
      <c r="C191" s="51">
        <f t="shared" ca="1" si="8"/>
        <v>0.60662422259762971</v>
      </c>
      <c r="D191" s="50">
        <f t="shared" ca="1" si="9"/>
        <v>2</v>
      </c>
      <c r="E191" s="51">
        <f t="shared" ca="1" si="10"/>
        <v>0.21374629727776862</v>
      </c>
      <c r="F191" s="50">
        <f t="shared" ca="1" si="11"/>
        <v>5</v>
      </c>
      <c r="G191" s="50">
        <v>5</v>
      </c>
    </row>
    <row r="192" spans="2:7" ht="18.75">
      <c r="B192" s="50">
        <v>180</v>
      </c>
      <c r="C192" s="51">
        <f t="shared" ca="1" si="8"/>
        <v>0.35543184125853844</v>
      </c>
      <c r="D192" s="50">
        <f t="shared" ca="1" si="9"/>
        <v>1</v>
      </c>
      <c r="E192" s="51">
        <f t="shared" ca="1" si="10"/>
        <v>0.76065904181585786</v>
      </c>
      <c r="F192" s="50">
        <f t="shared" ca="1" si="11"/>
        <v>4</v>
      </c>
      <c r="G192" s="50">
        <v>5</v>
      </c>
    </row>
    <row r="193" spans="2:7" ht="18.75">
      <c r="B193" s="50">
        <v>181</v>
      </c>
      <c r="C193" s="51">
        <f t="shared" ca="1" si="8"/>
        <v>0.60468196759304615</v>
      </c>
      <c r="D193" s="50">
        <f t="shared" ca="1" si="9"/>
        <v>2</v>
      </c>
      <c r="E193" s="51">
        <f t="shared" ca="1" si="10"/>
        <v>1.5539287972731408E-2</v>
      </c>
      <c r="F193" s="50">
        <f t="shared" ca="1" si="11"/>
        <v>5</v>
      </c>
      <c r="G193" s="50">
        <v>4</v>
      </c>
    </row>
    <row r="194" spans="2:7" ht="18.75">
      <c r="B194" s="50">
        <v>182</v>
      </c>
      <c r="C194" s="51">
        <f t="shared" ca="1" si="8"/>
        <v>0.59945114615077433</v>
      </c>
      <c r="D194" s="50">
        <f t="shared" ca="1" si="9"/>
        <v>2</v>
      </c>
      <c r="E194" s="51">
        <f t="shared" ca="1" si="10"/>
        <v>0.89353450212943297</v>
      </c>
      <c r="F194" s="50">
        <f t="shared" ca="1" si="11"/>
        <v>6</v>
      </c>
      <c r="G194" s="50">
        <v>3</v>
      </c>
    </row>
    <row r="195" spans="2:7" ht="18.75">
      <c r="B195" s="50">
        <v>183</v>
      </c>
      <c r="C195" s="51">
        <f t="shared" ca="1" si="8"/>
        <v>7.5830487052410023E-2</v>
      </c>
      <c r="D195" s="50">
        <f t="shared" ca="1" si="9"/>
        <v>1</v>
      </c>
      <c r="E195" s="51">
        <f t="shared" ca="1" si="10"/>
        <v>0.79173812385585118</v>
      </c>
      <c r="F195" s="50">
        <f t="shared" ca="1" si="11"/>
        <v>4</v>
      </c>
      <c r="G195" s="50">
        <v>5</v>
      </c>
    </row>
    <row r="196" spans="2:7" ht="18.75">
      <c r="B196" s="50">
        <v>184</v>
      </c>
      <c r="C196" s="51">
        <f t="shared" ca="1" si="8"/>
        <v>0.88156349598547146</v>
      </c>
      <c r="D196" s="50">
        <f t="shared" ca="1" si="9"/>
        <v>2</v>
      </c>
      <c r="E196" s="51">
        <f t="shared" ca="1" si="10"/>
        <v>0.27533730737858897</v>
      </c>
      <c r="F196" s="50">
        <f t="shared" ca="1" si="11"/>
        <v>5</v>
      </c>
      <c r="G196" s="50">
        <v>5</v>
      </c>
    </row>
    <row r="197" spans="2:7" ht="18.75">
      <c r="B197" s="50">
        <v>185</v>
      </c>
      <c r="C197" s="51">
        <f t="shared" ca="1" si="8"/>
        <v>0.34300172337080093</v>
      </c>
      <c r="D197" s="50">
        <f t="shared" ca="1" si="9"/>
        <v>1</v>
      </c>
      <c r="E197" s="51">
        <f t="shared" ca="1" si="10"/>
        <v>0.21508070590905404</v>
      </c>
      <c r="F197" s="50">
        <f t="shared" ca="1" si="11"/>
        <v>3</v>
      </c>
      <c r="G197" s="50">
        <v>5</v>
      </c>
    </row>
    <row r="198" spans="2:7" ht="18.75">
      <c r="B198" s="50">
        <v>186</v>
      </c>
      <c r="C198" s="51">
        <f t="shared" ca="1" si="8"/>
        <v>0.97474639670711838</v>
      </c>
      <c r="D198" s="50">
        <f t="shared" ca="1" si="9"/>
        <v>2</v>
      </c>
      <c r="E198" s="51">
        <f t="shared" ca="1" si="10"/>
        <v>0.16866954854004845</v>
      </c>
      <c r="F198" s="50">
        <f t="shared" ca="1" si="11"/>
        <v>5</v>
      </c>
      <c r="G198" s="50">
        <v>4</v>
      </c>
    </row>
    <row r="199" spans="2:7" ht="18.75">
      <c r="B199" s="50">
        <v>187</v>
      </c>
      <c r="C199" s="51">
        <f t="shared" ca="1" si="8"/>
        <v>0.97307115799786637</v>
      </c>
      <c r="D199" s="50">
        <f t="shared" ca="1" si="9"/>
        <v>2</v>
      </c>
      <c r="E199" s="51">
        <f t="shared" ca="1" si="10"/>
        <v>0.63975815713905804</v>
      </c>
      <c r="F199" s="50">
        <f t="shared" ca="1" si="11"/>
        <v>5</v>
      </c>
      <c r="G199" s="50">
        <v>5</v>
      </c>
    </row>
    <row r="200" spans="2:7" ht="18.75">
      <c r="B200" s="50">
        <v>188</v>
      </c>
      <c r="C200" s="51">
        <f t="shared" ca="1" si="8"/>
        <v>0.57139777367586952</v>
      </c>
      <c r="D200" s="50">
        <f t="shared" ca="1" si="9"/>
        <v>2</v>
      </c>
      <c r="E200" s="51">
        <f t="shared" ca="1" si="10"/>
        <v>0.28913116379257797</v>
      </c>
      <c r="F200" s="50">
        <f t="shared" ca="1" si="11"/>
        <v>5</v>
      </c>
      <c r="G200" s="50">
        <v>4</v>
      </c>
    </row>
    <row r="201" spans="2:7" ht="18.75">
      <c r="B201" s="50">
        <v>189</v>
      </c>
      <c r="C201" s="51">
        <f t="shared" ca="1" si="8"/>
        <v>0.49060813098815292</v>
      </c>
      <c r="D201" s="50">
        <f t="shared" ca="1" si="9"/>
        <v>2</v>
      </c>
      <c r="E201" s="51">
        <f t="shared" ca="1" si="10"/>
        <v>0.52295194330296746</v>
      </c>
      <c r="F201" s="50">
        <f t="shared" ca="1" si="11"/>
        <v>5</v>
      </c>
      <c r="G201" s="50">
        <v>6</v>
      </c>
    </row>
    <row r="202" spans="2:7" ht="18.75">
      <c r="B202" s="50">
        <v>190</v>
      </c>
      <c r="C202" s="51">
        <f t="shared" ca="1" si="8"/>
        <v>0.12343560211600502</v>
      </c>
      <c r="D202" s="50">
        <f t="shared" ca="1" si="9"/>
        <v>1</v>
      </c>
      <c r="E202" s="51">
        <f t="shared" ca="1" si="10"/>
        <v>0.95952833287368833</v>
      </c>
      <c r="F202" s="50">
        <f t="shared" ca="1" si="11"/>
        <v>4</v>
      </c>
      <c r="G202" s="50">
        <v>6</v>
      </c>
    </row>
    <row r="203" spans="2:7" ht="18.75">
      <c r="B203" s="50">
        <v>191</v>
      </c>
      <c r="C203" s="51">
        <f t="shared" ca="1" si="8"/>
        <v>0.29789227012871944</v>
      </c>
      <c r="D203" s="50">
        <f t="shared" ca="1" si="9"/>
        <v>1</v>
      </c>
      <c r="E203" s="51">
        <f t="shared" ca="1" si="10"/>
        <v>0.18525931622632941</v>
      </c>
      <c r="F203" s="50">
        <f t="shared" ca="1" si="11"/>
        <v>3</v>
      </c>
      <c r="G203" s="50">
        <v>5</v>
      </c>
    </row>
    <row r="204" spans="2:7" ht="18.75">
      <c r="B204" s="50">
        <v>192</v>
      </c>
      <c r="C204" s="51">
        <f t="shared" ca="1" si="8"/>
        <v>0.37986904837545166</v>
      </c>
      <c r="D204" s="50">
        <f t="shared" ca="1" si="9"/>
        <v>1</v>
      </c>
      <c r="E204" s="51">
        <f t="shared" ca="1" si="10"/>
        <v>0.15228659258741306</v>
      </c>
      <c r="F204" s="50">
        <f t="shared" ca="1" si="11"/>
        <v>3</v>
      </c>
      <c r="G204" s="50">
        <v>4</v>
      </c>
    </row>
    <row r="205" spans="2:7" ht="18.75">
      <c r="B205" s="50">
        <v>193</v>
      </c>
      <c r="C205" s="51">
        <f t="shared" ca="1" si="8"/>
        <v>5.0517985353678352E-2</v>
      </c>
      <c r="D205" s="50">
        <f t="shared" ca="1" si="9"/>
        <v>1</v>
      </c>
      <c r="E205" s="51">
        <f t="shared" ca="1" si="10"/>
        <v>8.0955411121673038E-2</v>
      </c>
      <c r="F205" s="50">
        <f t="shared" ca="1" si="11"/>
        <v>3</v>
      </c>
      <c r="G205" s="50">
        <v>5</v>
      </c>
    </row>
    <row r="206" spans="2:7" ht="18.75">
      <c r="B206" s="50">
        <v>194</v>
      </c>
      <c r="C206" s="51">
        <f t="shared" ref="C206:C212" ca="1" si="12">RAND()</f>
        <v>0.5730317321570928</v>
      </c>
      <c r="D206" s="50">
        <f t="shared" ref="D206:D212" ca="1" si="13">IF(C206&lt;=0.4,1,2)</f>
        <v>2</v>
      </c>
      <c r="E206" s="51">
        <f t="shared" ref="E206:E212" ca="1" si="14">RAND()</f>
        <v>0.79041099447494734</v>
      </c>
      <c r="F206" s="50">
        <f t="shared" ref="F206:F212" ca="1" si="15">IF(D206=1,IF(E206&lt;=0.3,3,4),IF(E206&lt;=0.8,5,6))</f>
        <v>5</v>
      </c>
      <c r="G206" s="50">
        <v>5</v>
      </c>
    </row>
    <row r="207" spans="2:7" ht="18.75">
      <c r="B207" s="50">
        <v>195</v>
      </c>
      <c r="C207" s="51">
        <f t="shared" ca="1" si="12"/>
        <v>0.31016619546410018</v>
      </c>
      <c r="D207" s="50">
        <f t="shared" ca="1" si="13"/>
        <v>1</v>
      </c>
      <c r="E207" s="51">
        <f t="shared" ca="1" si="14"/>
        <v>9.0773110278534519E-2</v>
      </c>
      <c r="F207" s="50">
        <f t="shared" ca="1" si="15"/>
        <v>3</v>
      </c>
      <c r="G207" s="50">
        <v>3</v>
      </c>
    </row>
    <row r="208" spans="2:7" ht="18.75">
      <c r="B208" s="50">
        <v>196</v>
      </c>
      <c r="C208" s="51">
        <f t="shared" ca="1" si="12"/>
        <v>0.88814192259076741</v>
      </c>
      <c r="D208" s="50">
        <f t="shared" ca="1" si="13"/>
        <v>2</v>
      </c>
      <c r="E208" s="51">
        <f t="shared" ca="1" si="14"/>
        <v>0.64374344097736613</v>
      </c>
      <c r="F208" s="50">
        <f t="shared" ca="1" si="15"/>
        <v>5</v>
      </c>
      <c r="G208" s="50">
        <v>4</v>
      </c>
    </row>
    <row r="209" spans="2:7" ht="18.75">
      <c r="B209" s="50">
        <v>197</v>
      </c>
      <c r="C209" s="51">
        <f t="shared" ca="1" si="12"/>
        <v>0.91157850309649358</v>
      </c>
      <c r="D209" s="50">
        <f t="shared" ca="1" si="13"/>
        <v>2</v>
      </c>
      <c r="E209" s="51">
        <f t="shared" ca="1" si="14"/>
        <v>0.64119706246700159</v>
      </c>
      <c r="F209" s="50">
        <f t="shared" ca="1" si="15"/>
        <v>5</v>
      </c>
      <c r="G209" s="50">
        <v>6</v>
      </c>
    </row>
    <row r="210" spans="2:7" ht="18.75">
      <c r="B210" s="50">
        <v>198</v>
      </c>
      <c r="C210" s="51">
        <f t="shared" ca="1" si="12"/>
        <v>0.65703301958348259</v>
      </c>
      <c r="D210" s="50">
        <f t="shared" ca="1" si="13"/>
        <v>2</v>
      </c>
      <c r="E210" s="51">
        <f t="shared" ca="1" si="14"/>
        <v>0.72134037236501936</v>
      </c>
      <c r="F210" s="50">
        <f t="shared" ca="1" si="15"/>
        <v>5</v>
      </c>
      <c r="G210" s="50">
        <v>3</v>
      </c>
    </row>
    <row r="211" spans="2:7" ht="18.75">
      <c r="B211" s="50">
        <v>199</v>
      </c>
      <c r="C211" s="51">
        <f t="shared" ca="1" si="12"/>
        <v>0.70738923740316029</v>
      </c>
      <c r="D211" s="50">
        <f t="shared" ca="1" si="13"/>
        <v>2</v>
      </c>
      <c r="E211" s="51">
        <f t="shared" ca="1" si="14"/>
        <v>0.70885526415422717</v>
      </c>
      <c r="F211" s="50">
        <f t="shared" ca="1" si="15"/>
        <v>5</v>
      </c>
      <c r="G211" s="50">
        <v>5</v>
      </c>
    </row>
    <row r="212" spans="2:7" ht="18.75">
      <c r="B212" s="50">
        <v>200</v>
      </c>
      <c r="C212" s="51">
        <f t="shared" ca="1" si="12"/>
        <v>0.44256565749765731</v>
      </c>
      <c r="D212" s="50">
        <f t="shared" ca="1" si="13"/>
        <v>2</v>
      </c>
      <c r="E212" s="51">
        <f t="shared" ca="1" si="14"/>
        <v>0.56244629514995292</v>
      </c>
      <c r="F212" s="50">
        <f t="shared" ca="1" si="15"/>
        <v>5</v>
      </c>
      <c r="G212" s="50">
        <v>5</v>
      </c>
    </row>
  </sheetData>
  <pageMargins left="0.7" right="0.7" top="0.75" bottom="0.75" header="0.3" footer="0.3"/>
  <ignoredErrors>
    <ignoredError sqref="D13:D212" formula="1"/>
  </ignoredErrors>
  <drawing r:id="rId1"/>
  <legacyDrawing r:id="rId2"/>
  <controls>
    <control shapeId="11265" r:id="rId3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S206"/>
  <sheetViews>
    <sheetView workbookViewId="0"/>
  </sheetViews>
  <sheetFormatPr defaultRowHeight="15"/>
  <sheetData>
    <row r="1" spans="1:19">
      <c r="O1" s="1" t="s">
        <v>173</v>
      </c>
      <c r="P1" s="59">
        <f ca="1">MAX(H7:H206)</f>
        <v>63.12051866675796</v>
      </c>
      <c r="R1" s="1" t="s">
        <v>172</v>
      </c>
      <c r="S1" s="1">
        <f t="array" aca="1" ref="S1:S17" ca="1">FREQUENCY(H7:H206,R2:R16)</f>
        <v>1</v>
      </c>
    </row>
    <row r="2" spans="1:19">
      <c r="K2" s="59">
        <f ca="1">MAX(K7:K206)</f>
        <v>16.923243081027497</v>
      </c>
      <c r="L2" s="59">
        <f t="shared" ref="L2:N2" ca="1" si="0">MAX(L7:L206)</f>
        <v>34.820744526851023</v>
      </c>
      <c r="M2" s="59">
        <f t="shared" ca="1" si="0"/>
        <v>16.204665534923745</v>
      </c>
      <c r="N2" s="64">
        <f t="shared" ca="1" si="0"/>
        <v>63.12051866675796</v>
      </c>
      <c r="O2" s="1" t="s">
        <v>174</v>
      </c>
      <c r="P2" s="59">
        <f ca="1">MIN(H7:H206)</f>
        <v>32.901991889578071</v>
      </c>
      <c r="R2" s="63">
        <f ca="1">P2</f>
        <v>32.901991889578071</v>
      </c>
      <c r="S2" s="1">
        <f ca="1"/>
        <v>1</v>
      </c>
    </row>
    <row r="3" spans="1:19">
      <c r="K3" s="59">
        <f ca="1">MIN(K7:K206)</f>
        <v>3.0211236565864228</v>
      </c>
      <c r="L3" s="59">
        <f t="shared" ref="L3:N3" ca="1" si="1">MIN(L7:L206)</f>
        <v>21.148517644778781</v>
      </c>
      <c r="M3" s="59">
        <f t="shared" ca="1" si="1"/>
        <v>3.4549292741262234</v>
      </c>
      <c r="N3" s="64">
        <f t="shared" ca="1" si="1"/>
        <v>32.901991889578071</v>
      </c>
      <c r="O3" s="1" t="s">
        <v>62</v>
      </c>
      <c r="P3" s="65">
        <f>INT(SQRT(ROWS(H7:H206))+1)</f>
        <v>15</v>
      </c>
      <c r="R3" s="63">
        <f ca="1">R2+$P$4</f>
        <v>35.060458087948064</v>
      </c>
      <c r="S3" s="1">
        <f ca="1"/>
        <v>9</v>
      </c>
    </row>
    <row r="4" spans="1:19">
      <c r="K4" s="59">
        <f>INT(SQRT(ROWS(K7:K206))+1)</f>
        <v>15</v>
      </c>
      <c r="L4" s="59">
        <f t="shared" ref="L4:N4" si="2">INT(SQRT(ROWS(L7:L206))+1)</f>
        <v>15</v>
      </c>
      <c r="M4" s="59">
        <f t="shared" si="2"/>
        <v>15</v>
      </c>
      <c r="N4" s="64">
        <f t="shared" si="2"/>
        <v>15</v>
      </c>
      <c r="O4" s="1" t="s">
        <v>175</v>
      </c>
      <c r="P4" s="65">
        <f ca="1">(P1-P2)/(P3-1)</f>
        <v>2.1584661983699922</v>
      </c>
      <c r="R4" s="63">
        <f t="shared" ref="R4:R17" ca="1" si="3">R3+$P$4</f>
        <v>37.218924286318057</v>
      </c>
      <c r="S4" s="1">
        <f ca="1"/>
        <v>5</v>
      </c>
    </row>
    <row r="5" spans="1:19">
      <c r="K5" s="59">
        <f ca="1">(K2-K3)/(K4-1)</f>
        <v>0.9930085303172197</v>
      </c>
      <c r="L5" s="59">
        <f t="shared" ref="L5:N5" ca="1" si="4">(L2-L3)/(L4-1)</f>
        <v>0.97658763443373153</v>
      </c>
      <c r="M5" s="59">
        <f t="shared" ca="1" si="4"/>
        <v>0.91069544719982287</v>
      </c>
      <c r="N5" s="59">
        <f t="shared" ca="1" si="4"/>
        <v>2.1584661983699922</v>
      </c>
      <c r="R5" s="63">
        <f t="shared" ca="1" si="3"/>
        <v>39.37739048468805</v>
      </c>
      <c r="S5" s="1">
        <f ca="1"/>
        <v>11</v>
      </c>
    </row>
    <row r="6" spans="1:19">
      <c r="A6" s="1" t="s">
        <v>3</v>
      </c>
      <c r="B6" s="1" t="s">
        <v>29</v>
      </c>
      <c r="C6" s="1" t="s">
        <v>159</v>
      </c>
      <c r="D6" s="1" t="s">
        <v>30</v>
      </c>
      <c r="E6" s="1" t="s">
        <v>160</v>
      </c>
      <c r="F6" s="1" t="s">
        <v>127</v>
      </c>
      <c r="G6" s="1" t="s">
        <v>161</v>
      </c>
      <c r="H6" s="1" t="s">
        <v>162</v>
      </c>
      <c r="K6" s="1">
        <v>1</v>
      </c>
      <c r="L6" s="1">
        <v>2</v>
      </c>
      <c r="M6" s="1">
        <v>3</v>
      </c>
      <c r="N6" s="1">
        <v>4</v>
      </c>
      <c r="R6" s="63">
        <f t="shared" ca="1" si="3"/>
        <v>41.535856683058043</v>
      </c>
      <c r="S6" s="1">
        <f ca="1"/>
        <v>28</v>
      </c>
    </row>
    <row r="7" spans="1:19">
      <c r="A7" s="1">
        <v>1</v>
      </c>
      <c r="B7" s="59">
        <f ca="1">RAND()</f>
        <v>0.27121867696207902</v>
      </c>
      <c r="C7" s="59">
        <f ca="1">3+B7*(17-3)</f>
        <v>6.7970614774691063</v>
      </c>
      <c r="D7" s="59">
        <f ca="1">RAND()</f>
        <v>0.6095172175267074</v>
      </c>
      <c r="E7" s="59">
        <f ca="1">7*(3+D7*(5-3))</f>
        <v>29.533241045373899</v>
      </c>
      <c r="F7" s="59">
        <f ca="1">RAND()</f>
        <v>0.10091314248704464</v>
      </c>
      <c r="G7" s="59">
        <f ca="1">IF(F7&lt;=0.5,3+SQRT(98*F7),17-SQRT(98*(1-F7)))</f>
        <v>6.1447556286189196</v>
      </c>
      <c r="H7" s="59">
        <f ca="1">C7+E7+G7</f>
        <v>42.475058151461923</v>
      </c>
      <c r="K7" s="59">
        <f ca="1">C7</f>
        <v>6.7970614774691063</v>
      </c>
      <c r="L7" s="59">
        <f ca="1">E7</f>
        <v>29.533241045373899</v>
      </c>
      <c r="M7" s="59">
        <f ca="1">G7</f>
        <v>6.1447556286189196</v>
      </c>
      <c r="N7" s="59">
        <f ca="1">H7</f>
        <v>42.475058151461923</v>
      </c>
      <c r="R7" s="63">
        <f t="shared" ca="1" si="3"/>
        <v>43.694322881428036</v>
      </c>
      <c r="S7" s="1">
        <f ca="1"/>
        <v>19</v>
      </c>
    </row>
    <row r="8" spans="1:19">
      <c r="A8" s="1">
        <v>2</v>
      </c>
      <c r="B8" s="59">
        <f t="shared" ref="B8:B71" ca="1" si="5">RAND()</f>
        <v>0.87264607542628791</v>
      </c>
      <c r="C8" s="59">
        <f t="shared" ref="C8:C71" ca="1" si="6">3+B8*(17-3)</f>
        <v>15.217045055968031</v>
      </c>
      <c r="D8" s="59">
        <f t="shared" ref="D8:D71" ca="1" si="7">RAND()</f>
        <v>0.7590173063229575</v>
      </c>
      <c r="E8" s="59">
        <f t="shared" ref="E8:E71" ca="1" si="8">7*(3+D8*(5-3))</f>
        <v>31.626242288521404</v>
      </c>
      <c r="F8" s="59">
        <f t="shared" ref="F8:F71" ca="1" si="9">RAND()</f>
        <v>0.19604667746296167</v>
      </c>
      <c r="G8" s="59">
        <f t="shared" ref="G8:G71" ca="1" si="10">IF(F8&lt;=0.5,3+SQRT(98*F8),17-SQRT(98*(1-F8)))</f>
        <v>7.3832150747334131</v>
      </c>
      <c r="H8" s="59">
        <f t="shared" ref="H8:H71" ca="1" si="11">C8+E8+G8</f>
        <v>54.226502419222847</v>
      </c>
      <c r="K8" s="59">
        <f t="shared" ref="K8:K71" ca="1" si="12">C8</f>
        <v>15.217045055968031</v>
      </c>
      <c r="L8" s="59">
        <f t="shared" ref="L8:L71" ca="1" si="13">E8</f>
        <v>31.626242288521404</v>
      </c>
      <c r="M8" s="59">
        <f t="shared" ref="M8:M71" ca="1" si="14">G8</f>
        <v>7.3832150747334131</v>
      </c>
      <c r="N8" s="59">
        <f t="shared" ref="N8:N71" ca="1" si="15">H8</f>
        <v>54.226502419222847</v>
      </c>
      <c r="R8" s="63">
        <f ca="1">R7+$P$4</f>
        <v>45.852789079798029</v>
      </c>
      <c r="S8" s="1">
        <f ca="1"/>
        <v>32</v>
      </c>
    </row>
    <row r="9" spans="1:19">
      <c r="A9" s="1">
        <v>3</v>
      </c>
      <c r="B9" s="59">
        <f t="shared" ca="1" si="5"/>
        <v>0.32421277042070717</v>
      </c>
      <c r="C9" s="59">
        <f t="shared" ca="1" si="6"/>
        <v>7.5389787858899009</v>
      </c>
      <c r="D9" s="59">
        <f t="shared" ca="1" si="7"/>
        <v>0.51277181291479668</v>
      </c>
      <c r="E9" s="59">
        <f t="shared" ca="1" si="8"/>
        <v>28.178805380807155</v>
      </c>
      <c r="F9" s="59">
        <f t="shared" ca="1" si="9"/>
        <v>0.72271074661483947</v>
      </c>
      <c r="G9" s="59">
        <f t="shared" ca="1" si="10"/>
        <v>11.787098041230227</v>
      </c>
      <c r="H9" s="59">
        <f t="shared" ca="1" si="11"/>
        <v>47.504882207927281</v>
      </c>
      <c r="K9" s="59">
        <f t="shared" ca="1" si="12"/>
        <v>7.5389787858899009</v>
      </c>
      <c r="L9" s="59">
        <f t="shared" ca="1" si="13"/>
        <v>28.178805380807155</v>
      </c>
      <c r="M9" s="59">
        <f t="shared" ca="1" si="14"/>
        <v>11.787098041230227</v>
      </c>
      <c r="N9" s="59">
        <f t="shared" ca="1" si="15"/>
        <v>47.504882207927281</v>
      </c>
      <c r="R9" s="63">
        <f t="shared" ca="1" si="3"/>
        <v>48.011255278168022</v>
      </c>
      <c r="S9" s="1">
        <f ca="1"/>
        <v>20</v>
      </c>
    </row>
    <row r="10" spans="1:19">
      <c r="A10" s="1">
        <v>4</v>
      </c>
      <c r="B10" s="59">
        <f t="shared" ca="1" si="5"/>
        <v>0.95431076214449373</v>
      </c>
      <c r="C10" s="59">
        <f t="shared" ca="1" si="6"/>
        <v>16.36035067002291</v>
      </c>
      <c r="D10" s="59">
        <f t="shared" ca="1" si="7"/>
        <v>0.49247174556701889</v>
      </c>
      <c r="E10" s="59">
        <f t="shared" ca="1" si="8"/>
        <v>27.894604437938263</v>
      </c>
      <c r="F10" s="59">
        <f t="shared" ca="1" si="9"/>
        <v>0.7830453889874871</v>
      </c>
      <c r="G10" s="59">
        <f t="shared" ca="1" si="10"/>
        <v>12.388974964367872</v>
      </c>
      <c r="H10" s="59">
        <f t="shared" ca="1" si="11"/>
        <v>56.643930072329042</v>
      </c>
      <c r="K10" s="59">
        <f t="shared" ca="1" si="12"/>
        <v>16.36035067002291</v>
      </c>
      <c r="L10" s="59">
        <f t="shared" ca="1" si="13"/>
        <v>27.894604437938263</v>
      </c>
      <c r="M10" s="59">
        <f t="shared" ca="1" si="14"/>
        <v>12.388974964367872</v>
      </c>
      <c r="N10" s="59">
        <f t="shared" ca="1" si="15"/>
        <v>56.643930072329042</v>
      </c>
      <c r="R10" s="63">
        <f t="shared" ca="1" si="3"/>
        <v>50.169721476538015</v>
      </c>
      <c r="S10" s="1">
        <f ca="1"/>
        <v>28</v>
      </c>
    </row>
    <row r="11" spans="1:19">
      <c r="A11" s="1">
        <v>5</v>
      </c>
      <c r="B11" s="59">
        <f t="shared" ca="1" si="5"/>
        <v>0.39317976274086353</v>
      </c>
      <c r="C11" s="59">
        <f t="shared" ca="1" si="6"/>
        <v>8.5045166783720898</v>
      </c>
      <c r="D11" s="59">
        <f t="shared" ca="1" si="7"/>
        <v>0.71919223000602295</v>
      </c>
      <c r="E11" s="59">
        <f t="shared" ca="1" si="8"/>
        <v>31.068691220084318</v>
      </c>
      <c r="F11" s="59">
        <f t="shared" ca="1" si="9"/>
        <v>0.25455646284047084</v>
      </c>
      <c r="G11" s="59">
        <f t="shared" ca="1" si="10"/>
        <v>7.9946504740938726</v>
      </c>
      <c r="H11" s="59">
        <f t="shared" ca="1" si="11"/>
        <v>47.567858372550283</v>
      </c>
      <c r="K11" s="59">
        <f t="shared" ca="1" si="12"/>
        <v>8.5045166783720898</v>
      </c>
      <c r="L11" s="59">
        <f t="shared" ca="1" si="13"/>
        <v>31.068691220084318</v>
      </c>
      <c r="M11" s="59">
        <f t="shared" ca="1" si="14"/>
        <v>7.9946504740938726</v>
      </c>
      <c r="N11" s="59">
        <f t="shared" ca="1" si="15"/>
        <v>47.567858372550283</v>
      </c>
      <c r="R11" s="63">
        <f t="shared" ca="1" si="3"/>
        <v>52.328187674908008</v>
      </c>
      <c r="S11" s="1">
        <f ca="1"/>
        <v>15</v>
      </c>
    </row>
    <row r="12" spans="1:19">
      <c r="A12" s="1">
        <v>6</v>
      </c>
      <c r="B12" s="59">
        <f t="shared" ca="1" si="5"/>
        <v>2.5226199603855415E-2</v>
      </c>
      <c r="C12" s="59">
        <f t="shared" ca="1" si="6"/>
        <v>3.3531667944539758</v>
      </c>
      <c r="D12" s="59">
        <f t="shared" ca="1" si="7"/>
        <v>0.53320994990891091</v>
      </c>
      <c r="E12" s="59">
        <f t="shared" ca="1" si="8"/>
        <v>28.464939298724751</v>
      </c>
      <c r="F12" s="59">
        <f t="shared" ca="1" si="9"/>
        <v>0.3009573081607142</v>
      </c>
      <c r="G12" s="59">
        <f t="shared" ca="1" si="10"/>
        <v>8.4308209508093697</v>
      </c>
      <c r="H12" s="59">
        <f t="shared" ca="1" si="11"/>
        <v>40.248927043988097</v>
      </c>
      <c r="K12" s="59">
        <f t="shared" ca="1" si="12"/>
        <v>3.3531667944539758</v>
      </c>
      <c r="L12" s="59">
        <f t="shared" ca="1" si="13"/>
        <v>28.464939298724751</v>
      </c>
      <c r="M12" s="59">
        <f t="shared" ca="1" si="14"/>
        <v>8.4308209508093697</v>
      </c>
      <c r="N12" s="59">
        <f t="shared" ca="1" si="15"/>
        <v>40.248927043988097</v>
      </c>
      <c r="R12" s="63">
        <f t="shared" ca="1" si="3"/>
        <v>54.486653873278001</v>
      </c>
      <c r="S12" s="1">
        <f ca="1"/>
        <v>16</v>
      </c>
    </row>
    <row r="13" spans="1:19">
      <c r="A13" s="1">
        <v>7</v>
      </c>
      <c r="B13" s="59">
        <f t="shared" ca="1" si="5"/>
        <v>0.73743165706988156</v>
      </c>
      <c r="C13" s="59">
        <f t="shared" ca="1" si="6"/>
        <v>13.324043198978341</v>
      </c>
      <c r="D13" s="59">
        <f t="shared" ca="1" si="7"/>
        <v>0.68346831226262239</v>
      </c>
      <c r="E13" s="59">
        <f t="shared" ca="1" si="8"/>
        <v>30.568556371676713</v>
      </c>
      <c r="F13" s="59">
        <f t="shared" ca="1" si="9"/>
        <v>0.15717166932220472</v>
      </c>
      <c r="G13" s="59">
        <f t="shared" ca="1" si="10"/>
        <v>6.924643116714698</v>
      </c>
      <c r="H13" s="59">
        <f t="shared" ca="1" si="11"/>
        <v>50.817242687369749</v>
      </c>
      <c r="K13" s="59">
        <f t="shared" ca="1" si="12"/>
        <v>13.324043198978341</v>
      </c>
      <c r="L13" s="59">
        <f t="shared" ca="1" si="13"/>
        <v>30.568556371676713</v>
      </c>
      <c r="M13" s="59">
        <f t="shared" ca="1" si="14"/>
        <v>6.924643116714698</v>
      </c>
      <c r="N13" s="59">
        <f t="shared" ca="1" si="15"/>
        <v>50.817242687369749</v>
      </c>
      <c r="R13" s="63">
        <f ca="1">R12+$P$4</f>
        <v>56.645120071647995</v>
      </c>
      <c r="S13" s="1">
        <f ca="1"/>
        <v>6</v>
      </c>
    </row>
    <row r="14" spans="1:19">
      <c r="A14" s="1">
        <v>8</v>
      </c>
      <c r="B14" s="59">
        <f t="shared" ca="1" si="5"/>
        <v>0.75134512621182936</v>
      </c>
      <c r="C14" s="59">
        <f t="shared" ca="1" si="6"/>
        <v>13.518831766965612</v>
      </c>
      <c r="D14" s="59">
        <f t="shared" ca="1" si="7"/>
        <v>0.71684995023047726</v>
      </c>
      <c r="E14" s="59">
        <f t="shared" ca="1" si="8"/>
        <v>31.035899303226682</v>
      </c>
      <c r="F14" s="59">
        <f t="shared" ca="1" si="9"/>
        <v>0.84834162193097828</v>
      </c>
      <c r="G14" s="59">
        <f t="shared" ca="1" si="10"/>
        <v>13.144805964576605</v>
      </c>
      <c r="H14" s="59">
        <f t="shared" ca="1" si="11"/>
        <v>57.699537034768895</v>
      </c>
      <c r="K14" s="59">
        <f t="shared" ca="1" si="12"/>
        <v>13.518831766965612</v>
      </c>
      <c r="L14" s="59">
        <f t="shared" ca="1" si="13"/>
        <v>31.035899303226682</v>
      </c>
      <c r="M14" s="59">
        <f t="shared" ca="1" si="14"/>
        <v>13.144805964576605</v>
      </c>
      <c r="N14" s="59">
        <f t="shared" ca="1" si="15"/>
        <v>57.699537034768895</v>
      </c>
      <c r="R14" s="63">
        <f t="shared" ca="1" si="3"/>
        <v>58.803586270017988</v>
      </c>
      <c r="S14" s="1">
        <f ca="1"/>
        <v>3</v>
      </c>
    </row>
    <row r="15" spans="1:19">
      <c r="A15" s="1">
        <v>9</v>
      </c>
      <c r="B15" s="59">
        <f t="shared" ca="1" si="5"/>
        <v>0.8857649560039027</v>
      </c>
      <c r="C15" s="59">
        <f t="shared" ca="1" si="6"/>
        <v>15.400709384054638</v>
      </c>
      <c r="D15" s="59">
        <f t="shared" ca="1" si="7"/>
        <v>0.27849728115483852</v>
      </c>
      <c r="E15" s="59">
        <f t="shared" ca="1" si="8"/>
        <v>24.898961936167741</v>
      </c>
      <c r="F15" s="59">
        <f t="shared" ca="1" si="9"/>
        <v>0.44265679500888422</v>
      </c>
      <c r="G15" s="59">
        <f t="shared" ca="1" si="10"/>
        <v>9.5863772979438906</v>
      </c>
      <c r="H15" s="59">
        <f t="shared" ca="1" si="11"/>
        <v>49.886048618166271</v>
      </c>
      <c r="K15" s="59">
        <f t="shared" ca="1" si="12"/>
        <v>15.400709384054638</v>
      </c>
      <c r="L15" s="59">
        <f t="shared" ca="1" si="13"/>
        <v>24.898961936167741</v>
      </c>
      <c r="M15" s="59">
        <f t="shared" ca="1" si="14"/>
        <v>9.5863772979438906</v>
      </c>
      <c r="N15" s="59">
        <f t="shared" ca="1" si="15"/>
        <v>49.886048618166271</v>
      </c>
      <c r="R15" s="63">
        <f t="shared" ca="1" si="3"/>
        <v>60.962052468387981</v>
      </c>
      <c r="S15" s="1">
        <f ca="1"/>
        <v>6</v>
      </c>
    </row>
    <row r="16" spans="1:19">
      <c r="A16" s="1">
        <v>10</v>
      </c>
      <c r="B16" s="59">
        <f t="shared" ca="1" si="5"/>
        <v>0.24248739033179589</v>
      </c>
      <c r="C16" s="59">
        <f t="shared" ca="1" si="6"/>
        <v>6.3948234646451425</v>
      </c>
      <c r="D16" s="59">
        <f t="shared" ca="1" si="7"/>
        <v>0.34115382454472787</v>
      </c>
      <c r="E16" s="59">
        <f t="shared" ca="1" si="8"/>
        <v>25.77615354362619</v>
      </c>
      <c r="F16" s="59">
        <f t="shared" ca="1" si="9"/>
        <v>0.27363390074464355</v>
      </c>
      <c r="G16" s="59">
        <f t="shared" ca="1" si="10"/>
        <v>8.1784285524640659</v>
      </c>
      <c r="H16" s="59">
        <f t="shared" ca="1" si="11"/>
        <v>40.349405560735406</v>
      </c>
      <c r="K16" s="59">
        <f t="shared" ca="1" si="12"/>
        <v>6.3948234646451425</v>
      </c>
      <c r="L16" s="59">
        <f t="shared" ca="1" si="13"/>
        <v>25.77615354362619</v>
      </c>
      <c r="M16" s="59">
        <f t="shared" ca="1" si="14"/>
        <v>8.1784285524640659</v>
      </c>
      <c r="N16" s="59">
        <f t="shared" ca="1" si="15"/>
        <v>40.349405560735406</v>
      </c>
      <c r="R16" s="63">
        <f ca="1">R15+$P$4</f>
        <v>63.120518666757974</v>
      </c>
      <c r="S16" s="1">
        <f ca="1"/>
        <v>0</v>
      </c>
    </row>
    <row r="17" spans="1:19">
      <c r="A17" s="1">
        <v>11</v>
      </c>
      <c r="B17" s="59">
        <f t="shared" ca="1" si="5"/>
        <v>0.28360692578272273</v>
      </c>
      <c r="C17" s="59">
        <f t="shared" ca="1" si="6"/>
        <v>6.9704969609581182</v>
      </c>
      <c r="D17" s="59">
        <f t="shared" ca="1" si="7"/>
        <v>0.81392624180791207</v>
      </c>
      <c r="E17" s="59">
        <f t="shared" ca="1" si="8"/>
        <v>32.394967385310764</v>
      </c>
      <c r="F17" s="59">
        <f t="shared" ca="1" si="9"/>
        <v>0.38722439760546923</v>
      </c>
      <c r="G17" s="59">
        <f t="shared" ca="1" si="10"/>
        <v>9.1601940688046497</v>
      </c>
      <c r="H17" s="59">
        <f t="shared" ca="1" si="11"/>
        <v>48.525658415073529</v>
      </c>
      <c r="K17" s="59">
        <f t="shared" ca="1" si="12"/>
        <v>6.9704969609581182</v>
      </c>
      <c r="L17" s="59">
        <f t="shared" ca="1" si="13"/>
        <v>32.394967385310764</v>
      </c>
      <c r="M17" s="59">
        <f t="shared" ca="1" si="14"/>
        <v>9.1601940688046497</v>
      </c>
      <c r="N17" s="59">
        <f t="shared" ca="1" si="15"/>
        <v>48.525658415073529</v>
      </c>
      <c r="R17" s="59">
        <f t="shared" ca="1" si="3"/>
        <v>65.278984865127967</v>
      </c>
      <c r="S17" s="1" t="e">
        <f ca="1"/>
        <v>#N/A</v>
      </c>
    </row>
    <row r="18" spans="1:19">
      <c r="A18" s="1">
        <v>12</v>
      </c>
      <c r="B18" s="59">
        <f t="shared" ca="1" si="5"/>
        <v>0.18363877755157931</v>
      </c>
      <c r="C18" s="59">
        <f t="shared" ca="1" si="6"/>
        <v>5.5709428857221104</v>
      </c>
      <c r="D18" s="59">
        <f t="shared" ca="1" si="7"/>
        <v>6.2898302956715391E-2</v>
      </c>
      <c r="E18" s="59">
        <f t="shared" ca="1" si="8"/>
        <v>21.880576241394017</v>
      </c>
      <c r="F18" s="59">
        <f t="shared" ca="1" si="9"/>
        <v>0.40206770273514558</v>
      </c>
      <c r="G18" s="59">
        <f t="shared" ca="1" si="10"/>
        <v>9.2771518117729368</v>
      </c>
      <c r="H18" s="59">
        <f t="shared" ca="1" si="11"/>
        <v>36.728670938889067</v>
      </c>
      <c r="K18" s="59">
        <f t="shared" ca="1" si="12"/>
        <v>5.5709428857221104</v>
      </c>
      <c r="L18" s="59">
        <f t="shared" ca="1" si="13"/>
        <v>21.880576241394017</v>
      </c>
      <c r="M18" s="59">
        <f t="shared" ca="1" si="14"/>
        <v>9.2771518117729368</v>
      </c>
      <c r="N18" s="59">
        <f t="shared" ca="1" si="15"/>
        <v>36.728670938889067</v>
      </c>
    </row>
    <row r="19" spans="1:19">
      <c r="A19" s="1">
        <v>13</v>
      </c>
      <c r="B19" s="59">
        <f t="shared" ca="1" si="5"/>
        <v>0.9945173629305355</v>
      </c>
      <c r="C19" s="59">
        <f t="shared" ca="1" si="6"/>
        <v>16.923243081027497</v>
      </c>
      <c r="D19" s="59">
        <f t="shared" ca="1" si="7"/>
        <v>0.60782233172594591</v>
      </c>
      <c r="E19" s="59">
        <f t="shared" ca="1" si="8"/>
        <v>29.509512644163244</v>
      </c>
      <c r="F19" s="59">
        <f t="shared" ca="1" si="9"/>
        <v>0.99354533763940678</v>
      </c>
      <c r="G19" s="59">
        <f t="shared" ca="1" si="10"/>
        <v>16.204665534923745</v>
      </c>
      <c r="H19" s="59">
        <f t="shared" ca="1" si="11"/>
        <v>62.637421260114493</v>
      </c>
      <c r="K19" s="59">
        <f t="shared" ca="1" si="12"/>
        <v>16.923243081027497</v>
      </c>
      <c r="L19" s="59">
        <f t="shared" ca="1" si="13"/>
        <v>29.509512644163244</v>
      </c>
      <c r="M19" s="59">
        <f t="shared" ca="1" si="14"/>
        <v>16.204665534923745</v>
      </c>
      <c r="N19" s="59">
        <f t="shared" ca="1" si="15"/>
        <v>62.637421260114493</v>
      </c>
    </row>
    <row r="20" spans="1:19">
      <c r="A20" s="1">
        <v>14</v>
      </c>
      <c r="B20" s="59">
        <f t="shared" ca="1" si="5"/>
        <v>0.73010555242369013</v>
      </c>
      <c r="C20" s="59">
        <f t="shared" ca="1" si="6"/>
        <v>13.221477733931662</v>
      </c>
      <c r="D20" s="59">
        <f t="shared" ca="1" si="7"/>
        <v>0.4203117256710458</v>
      </c>
      <c r="E20" s="59">
        <f t="shared" ca="1" si="8"/>
        <v>26.884364159394643</v>
      </c>
      <c r="F20" s="59">
        <f t="shared" ca="1" si="9"/>
        <v>0.80384797150044296</v>
      </c>
      <c r="G20" s="59">
        <f t="shared" ca="1" si="10"/>
        <v>12.615607363276347</v>
      </c>
      <c r="H20" s="59">
        <f t="shared" ca="1" si="11"/>
        <v>52.721449256602654</v>
      </c>
      <c r="K20" s="59">
        <f t="shared" ca="1" si="12"/>
        <v>13.221477733931662</v>
      </c>
      <c r="L20" s="59">
        <f t="shared" ca="1" si="13"/>
        <v>26.884364159394643</v>
      </c>
      <c r="M20" s="59">
        <f t="shared" ca="1" si="14"/>
        <v>12.615607363276347</v>
      </c>
      <c r="N20" s="59">
        <f t="shared" ca="1" si="15"/>
        <v>52.721449256602654</v>
      </c>
    </row>
    <row r="21" spans="1:19">
      <c r="A21" s="1">
        <v>15</v>
      </c>
      <c r="B21" s="59">
        <f t="shared" ca="1" si="5"/>
        <v>0.77815874661089501</v>
      </c>
      <c r="C21" s="59">
        <f t="shared" ca="1" si="6"/>
        <v>13.89422245255253</v>
      </c>
      <c r="D21" s="59">
        <f t="shared" ca="1" si="7"/>
        <v>0.2992864163999136</v>
      </c>
      <c r="E21" s="59">
        <f t="shared" ca="1" si="8"/>
        <v>25.19000982959879</v>
      </c>
      <c r="F21" s="59">
        <f t="shared" ca="1" si="9"/>
        <v>0.74110339079486565</v>
      </c>
      <c r="G21" s="59">
        <f t="shared" ca="1" si="10"/>
        <v>11.962950496361668</v>
      </c>
      <c r="H21" s="59">
        <f t="shared" ca="1" si="11"/>
        <v>51.04718277851299</v>
      </c>
      <c r="K21" s="59">
        <f t="shared" ca="1" si="12"/>
        <v>13.89422245255253</v>
      </c>
      <c r="L21" s="59">
        <f t="shared" ca="1" si="13"/>
        <v>25.19000982959879</v>
      </c>
      <c r="M21" s="59">
        <f t="shared" ca="1" si="14"/>
        <v>11.962950496361668</v>
      </c>
      <c r="N21" s="59">
        <f t="shared" ca="1" si="15"/>
        <v>51.04718277851299</v>
      </c>
    </row>
    <row r="22" spans="1:19">
      <c r="A22" s="1">
        <v>16</v>
      </c>
      <c r="B22" s="59">
        <f t="shared" ca="1" si="5"/>
        <v>0.93403906633213452</v>
      </c>
      <c r="C22" s="59">
        <f t="shared" ca="1" si="6"/>
        <v>16.076546928649883</v>
      </c>
      <c r="D22" s="59">
        <f t="shared" ca="1" si="7"/>
        <v>0.64717673690131861</v>
      </c>
      <c r="E22" s="59">
        <f t="shared" ca="1" si="8"/>
        <v>30.06047431661846</v>
      </c>
      <c r="F22" s="59">
        <f t="shared" ca="1" si="9"/>
        <v>0.26069988967695901</v>
      </c>
      <c r="G22" s="59">
        <f t="shared" ca="1" si="10"/>
        <v>8.0545612260949007</v>
      </c>
      <c r="H22" s="59">
        <f t="shared" ca="1" si="11"/>
        <v>54.191582471363247</v>
      </c>
      <c r="K22" s="59">
        <f t="shared" ca="1" si="12"/>
        <v>16.076546928649883</v>
      </c>
      <c r="L22" s="59">
        <f t="shared" ca="1" si="13"/>
        <v>30.06047431661846</v>
      </c>
      <c r="M22" s="59">
        <f t="shared" ca="1" si="14"/>
        <v>8.0545612260949007</v>
      </c>
      <c r="N22" s="59">
        <f t="shared" ca="1" si="15"/>
        <v>54.191582471363247</v>
      </c>
    </row>
    <row r="23" spans="1:19">
      <c r="A23" s="1">
        <v>17</v>
      </c>
      <c r="B23" s="59">
        <f t="shared" ca="1" si="5"/>
        <v>0.62783369598567318</v>
      </c>
      <c r="C23" s="59">
        <f t="shared" ca="1" si="6"/>
        <v>11.789671743799424</v>
      </c>
      <c r="D23" s="59">
        <f t="shared" ca="1" si="7"/>
        <v>0.96994028144053246</v>
      </c>
      <c r="E23" s="59">
        <f t="shared" ca="1" si="8"/>
        <v>34.579163940167454</v>
      </c>
      <c r="F23" s="59">
        <f t="shared" ca="1" si="9"/>
        <v>0.49544204992718566</v>
      </c>
      <c r="G23" s="59">
        <f t="shared" ca="1" si="10"/>
        <v>9.9680213039904082</v>
      </c>
      <c r="H23" s="59">
        <f t="shared" ca="1" si="11"/>
        <v>56.33685698795729</v>
      </c>
      <c r="K23" s="59">
        <f t="shared" ca="1" si="12"/>
        <v>11.789671743799424</v>
      </c>
      <c r="L23" s="59">
        <f t="shared" ca="1" si="13"/>
        <v>34.579163940167454</v>
      </c>
      <c r="M23" s="59">
        <f t="shared" ca="1" si="14"/>
        <v>9.9680213039904082</v>
      </c>
      <c r="N23" s="59">
        <f t="shared" ca="1" si="15"/>
        <v>56.33685698795729</v>
      </c>
    </row>
    <row r="24" spans="1:19">
      <c r="A24" s="1">
        <v>18</v>
      </c>
      <c r="B24" s="59">
        <f t="shared" ca="1" si="5"/>
        <v>0.13683402279361578</v>
      </c>
      <c r="C24" s="59">
        <f t="shared" ca="1" si="6"/>
        <v>4.915676319110621</v>
      </c>
      <c r="D24" s="59">
        <f t="shared" ca="1" si="7"/>
        <v>0.44100617697791145</v>
      </c>
      <c r="E24" s="59">
        <f t="shared" ca="1" si="8"/>
        <v>27.174086477690761</v>
      </c>
      <c r="F24" s="59">
        <f t="shared" ca="1" si="9"/>
        <v>0.38320570873936455</v>
      </c>
      <c r="G24" s="59">
        <f t="shared" ca="1" si="10"/>
        <v>9.1281448625548762</v>
      </c>
      <c r="H24" s="59">
        <f t="shared" ca="1" si="11"/>
        <v>41.217907659356257</v>
      </c>
      <c r="K24" s="59">
        <f t="shared" ca="1" si="12"/>
        <v>4.915676319110621</v>
      </c>
      <c r="L24" s="59">
        <f t="shared" ca="1" si="13"/>
        <v>27.174086477690761</v>
      </c>
      <c r="M24" s="59">
        <f t="shared" ca="1" si="14"/>
        <v>9.1281448625548762</v>
      </c>
      <c r="N24" s="59">
        <f t="shared" ca="1" si="15"/>
        <v>41.217907659356257</v>
      </c>
    </row>
    <row r="25" spans="1:19">
      <c r="A25" s="1">
        <v>19</v>
      </c>
      <c r="B25" s="59">
        <f t="shared" ca="1" si="5"/>
        <v>0.92771908938303937</v>
      </c>
      <c r="C25" s="59">
        <f t="shared" ca="1" si="6"/>
        <v>15.988067251362551</v>
      </c>
      <c r="D25" s="59">
        <f t="shared" ca="1" si="7"/>
        <v>0.90743457026923369</v>
      </c>
      <c r="E25" s="59">
        <f t="shared" ca="1" si="8"/>
        <v>33.704083983769273</v>
      </c>
      <c r="F25" s="59">
        <f t="shared" ca="1" si="9"/>
        <v>0.47600847747559438</v>
      </c>
      <c r="G25" s="59">
        <f t="shared" ca="1" si="10"/>
        <v>9.8299949335712</v>
      </c>
      <c r="H25" s="59">
        <f t="shared" ca="1" si="11"/>
        <v>59.522146168703024</v>
      </c>
      <c r="K25" s="59">
        <f t="shared" ca="1" si="12"/>
        <v>15.988067251362551</v>
      </c>
      <c r="L25" s="59">
        <f t="shared" ca="1" si="13"/>
        <v>33.704083983769273</v>
      </c>
      <c r="M25" s="59">
        <f t="shared" ca="1" si="14"/>
        <v>9.8299949335712</v>
      </c>
      <c r="N25" s="59">
        <f t="shared" ca="1" si="15"/>
        <v>59.522146168703024</v>
      </c>
    </row>
    <row r="26" spans="1:19">
      <c r="A26" s="1">
        <v>20</v>
      </c>
      <c r="B26" s="59">
        <f t="shared" ca="1" si="5"/>
        <v>0.33596411506836965</v>
      </c>
      <c r="C26" s="59">
        <f t="shared" ca="1" si="6"/>
        <v>7.7034976109571751</v>
      </c>
      <c r="D26" s="59">
        <f t="shared" ca="1" si="7"/>
        <v>0.23731616253826981</v>
      </c>
      <c r="E26" s="59">
        <f t="shared" ca="1" si="8"/>
        <v>24.322426275535776</v>
      </c>
      <c r="F26" s="59">
        <f t="shared" ca="1" si="9"/>
        <v>4.0371960369422588E-2</v>
      </c>
      <c r="G26" s="59">
        <f t="shared" ca="1" si="10"/>
        <v>4.9890832351119485</v>
      </c>
      <c r="H26" s="59">
        <f t="shared" ca="1" si="11"/>
        <v>37.015007121604896</v>
      </c>
      <c r="K26" s="59">
        <f t="shared" ca="1" si="12"/>
        <v>7.7034976109571751</v>
      </c>
      <c r="L26" s="59">
        <f t="shared" ca="1" si="13"/>
        <v>24.322426275535776</v>
      </c>
      <c r="M26" s="59">
        <f t="shared" ca="1" si="14"/>
        <v>4.9890832351119485</v>
      </c>
      <c r="N26" s="59">
        <f t="shared" ca="1" si="15"/>
        <v>37.015007121604896</v>
      </c>
    </row>
    <row r="27" spans="1:19">
      <c r="A27" s="1">
        <v>21</v>
      </c>
      <c r="B27" s="59">
        <f t="shared" ca="1" si="5"/>
        <v>5.2781798622904441E-2</v>
      </c>
      <c r="C27" s="59">
        <f t="shared" ca="1" si="6"/>
        <v>3.7389451807206622</v>
      </c>
      <c r="D27" s="59">
        <f t="shared" ca="1" si="7"/>
        <v>8.206119412245183E-2</v>
      </c>
      <c r="E27" s="59">
        <f t="shared" ca="1" si="8"/>
        <v>22.148856717714324</v>
      </c>
      <c r="F27" s="59">
        <f t="shared" ca="1" si="9"/>
        <v>0.16442572739789107</v>
      </c>
      <c r="G27" s="59">
        <f t="shared" ca="1" si="10"/>
        <v>7.0141899911430858</v>
      </c>
      <c r="H27" s="59">
        <f t="shared" ca="1" si="11"/>
        <v>32.901991889578071</v>
      </c>
      <c r="K27" s="59">
        <f t="shared" ca="1" si="12"/>
        <v>3.7389451807206622</v>
      </c>
      <c r="L27" s="59">
        <f t="shared" ca="1" si="13"/>
        <v>22.148856717714324</v>
      </c>
      <c r="M27" s="59">
        <f t="shared" ca="1" si="14"/>
        <v>7.0141899911430858</v>
      </c>
      <c r="N27" s="59">
        <f t="shared" ca="1" si="15"/>
        <v>32.901991889578071</v>
      </c>
    </row>
    <row r="28" spans="1:19">
      <c r="A28" s="1">
        <v>22</v>
      </c>
      <c r="B28" s="59">
        <f t="shared" ca="1" si="5"/>
        <v>0.35747124707751876</v>
      </c>
      <c r="C28" s="59">
        <f t="shared" ca="1" si="6"/>
        <v>8.0045974590852627</v>
      </c>
      <c r="D28" s="59">
        <f t="shared" ca="1" si="7"/>
        <v>0.62082747292063623</v>
      </c>
      <c r="E28" s="59">
        <f t="shared" ca="1" si="8"/>
        <v>29.691584620888907</v>
      </c>
      <c r="F28" s="59">
        <f t="shared" ca="1" si="9"/>
        <v>0.90640764391602668</v>
      </c>
      <c r="G28" s="59">
        <f t="shared" ca="1" si="10"/>
        <v>13.971460600185399</v>
      </c>
      <c r="H28" s="59">
        <f t="shared" ca="1" si="11"/>
        <v>51.667642680159574</v>
      </c>
      <c r="K28" s="59">
        <f t="shared" ca="1" si="12"/>
        <v>8.0045974590852627</v>
      </c>
      <c r="L28" s="59">
        <f t="shared" ca="1" si="13"/>
        <v>29.691584620888907</v>
      </c>
      <c r="M28" s="59">
        <f t="shared" ca="1" si="14"/>
        <v>13.971460600185399</v>
      </c>
      <c r="N28" s="59">
        <f t="shared" ca="1" si="15"/>
        <v>51.667642680159574</v>
      </c>
    </row>
    <row r="29" spans="1:19">
      <c r="A29" s="1">
        <v>23</v>
      </c>
      <c r="B29" s="59">
        <f t="shared" ca="1" si="5"/>
        <v>0.859617192665179</v>
      </c>
      <c r="C29" s="59">
        <f t="shared" ca="1" si="6"/>
        <v>15.034640697312506</v>
      </c>
      <c r="D29" s="59">
        <f t="shared" ca="1" si="7"/>
        <v>0.47250970176954166</v>
      </c>
      <c r="E29" s="59">
        <f t="shared" ca="1" si="8"/>
        <v>27.615135824773581</v>
      </c>
      <c r="F29" s="59">
        <f t="shared" ca="1" si="9"/>
        <v>0.26089225190114451</v>
      </c>
      <c r="G29" s="59">
        <f t="shared" ca="1" si="10"/>
        <v>8.0564256828625656</v>
      </c>
      <c r="H29" s="59">
        <f t="shared" ca="1" si="11"/>
        <v>50.706202204948653</v>
      </c>
      <c r="K29" s="59">
        <f t="shared" ca="1" si="12"/>
        <v>15.034640697312506</v>
      </c>
      <c r="L29" s="59">
        <f t="shared" ca="1" si="13"/>
        <v>27.615135824773581</v>
      </c>
      <c r="M29" s="59">
        <f t="shared" ca="1" si="14"/>
        <v>8.0564256828625656</v>
      </c>
      <c r="N29" s="59">
        <f t="shared" ca="1" si="15"/>
        <v>50.706202204948653</v>
      </c>
    </row>
    <row r="30" spans="1:19">
      <c r="A30" s="1">
        <v>24</v>
      </c>
      <c r="B30" s="59">
        <f t="shared" ca="1" si="5"/>
        <v>0.6235446897832313</v>
      </c>
      <c r="C30" s="59">
        <f t="shared" ca="1" si="6"/>
        <v>11.729625656965238</v>
      </c>
      <c r="D30" s="59">
        <f t="shared" ca="1" si="7"/>
        <v>5.0416961086879652E-2</v>
      </c>
      <c r="E30" s="59">
        <f t="shared" ca="1" si="8"/>
        <v>21.705837455216315</v>
      </c>
      <c r="F30" s="59">
        <f t="shared" ca="1" si="9"/>
        <v>0.95851817932696015</v>
      </c>
      <c r="G30" s="59">
        <f t="shared" ca="1" si="10"/>
        <v>14.983761317215171</v>
      </c>
      <c r="H30" s="59">
        <f t="shared" ca="1" si="11"/>
        <v>48.419224429396721</v>
      </c>
      <c r="K30" s="59">
        <f t="shared" ca="1" si="12"/>
        <v>11.729625656965238</v>
      </c>
      <c r="L30" s="59">
        <f t="shared" ca="1" si="13"/>
        <v>21.705837455216315</v>
      </c>
      <c r="M30" s="59">
        <f t="shared" ca="1" si="14"/>
        <v>14.983761317215171</v>
      </c>
      <c r="N30" s="59">
        <f t="shared" ca="1" si="15"/>
        <v>48.419224429396721</v>
      </c>
    </row>
    <row r="31" spans="1:19">
      <c r="A31" s="1">
        <v>25</v>
      </c>
      <c r="B31" s="59">
        <f t="shared" ca="1" si="5"/>
        <v>0.9533616086902541</v>
      </c>
      <c r="C31" s="59">
        <f t="shared" ca="1" si="6"/>
        <v>16.34706252166356</v>
      </c>
      <c r="D31" s="59">
        <f t="shared" ca="1" si="7"/>
        <v>0.75112033224988117</v>
      </c>
      <c r="E31" s="59">
        <f t="shared" ca="1" si="8"/>
        <v>31.515684651498336</v>
      </c>
      <c r="F31" s="59">
        <f t="shared" ca="1" si="9"/>
        <v>0.90875543793630875</v>
      </c>
      <c r="G31" s="59">
        <f t="shared" ca="1" si="10"/>
        <v>14.009687795188981</v>
      </c>
      <c r="H31" s="59">
        <f t="shared" ca="1" si="11"/>
        <v>61.872434968350873</v>
      </c>
      <c r="K31" s="59">
        <f t="shared" ca="1" si="12"/>
        <v>16.34706252166356</v>
      </c>
      <c r="L31" s="59">
        <f t="shared" ca="1" si="13"/>
        <v>31.515684651498336</v>
      </c>
      <c r="M31" s="59">
        <f t="shared" ca="1" si="14"/>
        <v>14.009687795188981</v>
      </c>
      <c r="N31" s="59">
        <f t="shared" ca="1" si="15"/>
        <v>61.872434968350873</v>
      </c>
    </row>
    <row r="32" spans="1:19">
      <c r="A32" s="1">
        <v>26</v>
      </c>
      <c r="B32" s="59">
        <f t="shared" ca="1" si="5"/>
        <v>0.97251866699827527</v>
      </c>
      <c r="C32" s="59">
        <f t="shared" ca="1" si="6"/>
        <v>16.615261337975852</v>
      </c>
      <c r="D32" s="59">
        <f t="shared" ca="1" si="7"/>
        <v>0.34699706303740041</v>
      </c>
      <c r="E32" s="59">
        <f t="shared" ca="1" si="8"/>
        <v>25.857958882523604</v>
      </c>
      <c r="F32" s="59">
        <f t="shared" ca="1" si="9"/>
        <v>0.74853549414097476</v>
      </c>
      <c r="G32" s="59">
        <f t="shared" ca="1" si="10"/>
        <v>12.035775833608591</v>
      </c>
      <c r="H32" s="59">
        <f t="shared" ca="1" si="11"/>
        <v>54.508996054108046</v>
      </c>
      <c r="K32" s="59">
        <f t="shared" ca="1" si="12"/>
        <v>16.615261337975852</v>
      </c>
      <c r="L32" s="59">
        <f t="shared" ca="1" si="13"/>
        <v>25.857958882523604</v>
      </c>
      <c r="M32" s="59">
        <f t="shared" ca="1" si="14"/>
        <v>12.035775833608591</v>
      </c>
      <c r="N32" s="59">
        <f t="shared" ca="1" si="15"/>
        <v>54.508996054108046</v>
      </c>
    </row>
    <row r="33" spans="1:14">
      <c r="A33" s="1">
        <v>27</v>
      </c>
      <c r="B33" s="59">
        <f t="shared" ca="1" si="5"/>
        <v>0.55820204372455096</v>
      </c>
      <c r="C33" s="59">
        <f t="shared" ca="1" si="6"/>
        <v>10.814828612143714</v>
      </c>
      <c r="D33" s="59">
        <f t="shared" ca="1" si="7"/>
        <v>0.13147117037584088</v>
      </c>
      <c r="E33" s="59">
        <f t="shared" ca="1" si="8"/>
        <v>22.840596385261772</v>
      </c>
      <c r="F33" s="59">
        <f t="shared" ca="1" si="9"/>
        <v>0.86437137667423181</v>
      </c>
      <c r="G33" s="59">
        <f t="shared" ca="1" si="10"/>
        <v>13.354234636468593</v>
      </c>
      <c r="H33" s="59">
        <f t="shared" ca="1" si="11"/>
        <v>47.00965963387408</v>
      </c>
      <c r="K33" s="59">
        <f t="shared" ca="1" si="12"/>
        <v>10.814828612143714</v>
      </c>
      <c r="L33" s="59">
        <f t="shared" ca="1" si="13"/>
        <v>22.840596385261772</v>
      </c>
      <c r="M33" s="59">
        <f t="shared" ca="1" si="14"/>
        <v>13.354234636468593</v>
      </c>
      <c r="N33" s="59">
        <f t="shared" ca="1" si="15"/>
        <v>47.00965963387408</v>
      </c>
    </row>
    <row r="34" spans="1:14">
      <c r="A34" s="1">
        <v>28</v>
      </c>
      <c r="B34" s="59">
        <f t="shared" ca="1" si="5"/>
        <v>6.0778488403400388E-2</v>
      </c>
      <c r="C34" s="59">
        <f t="shared" ca="1" si="6"/>
        <v>3.8508988376476054</v>
      </c>
      <c r="D34" s="59">
        <f t="shared" ca="1" si="7"/>
        <v>0.35346819963230303</v>
      </c>
      <c r="E34" s="59">
        <f t="shared" ca="1" si="8"/>
        <v>25.948554794852242</v>
      </c>
      <c r="F34" s="59">
        <f t="shared" ca="1" si="9"/>
        <v>6.6666126397362468E-2</v>
      </c>
      <c r="G34" s="59">
        <f t="shared" ca="1" si="10"/>
        <v>5.5560282445508147</v>
      </c>
      <c r="H34" s="59">
        <f t="shared" ca="1" si="11"/>
        <v>35.355481877050664</v>
      </c>
      <c r="K34" s="59">
        <f t="shared" ca="1" si="12"/>
        <v>3.8508988376476054</v>
      </c>
      <c r="L34" s="59">
        <f t="shared" ca="1" si="13"/>
        <v>25.948554794852242</v>
      </c>
      <c r="M34" s="59">
        <f t="shared" ca="1" si="14"/>
        <v>5.5560282445508147</v>
      </c>
      <c r="N34" s="59">
        <f t="shared" ca="1" si="15"/>
        <v>35.355481877050664</v>
      </c>
    </row>
    <row r="35" spans="1:14">
      <c r="A35" s="1">
        <v>29</v>
      </c>
      <c r="B35" s="59">
        <f t="shared" ca="1" si="5"/>
        <v>0.13461309124952869</v>
      </c>
      <c r="C35" s="59">
        <f t="shared" ca="1" si="6"/>
        <v>4.8845832774934017</v>
      </c>
      <c r="D35" s="59">
        <f t="shared" ca="1" si="7"/>
        <v>0.35292900557913587</v>
      </c>
      <c r="E35" s="59">
        <f t="shared" ca="1" si="8"/>
        <v>25.941006078107904</v>
      </c>
      <c r="F35" s="59">
        <f t="shared" ca="1" si="9"/>
        <v>4.1910326585619551E-2</v>
      </c>
      <c r="G35" s="59">
        <f t="shared" ca="1" si="10"/>
        <v>5.0266257684611428</v>
      </c>
      <c r="H35" s="59">
        <f t="shared" ca="1" si="11"/>
        <v>35.852215124062447</v>
      </c>
      <c r="K35" s="59">
        <f t="shared" ca="1" si="12"/>
        <v>4.8845832774934017</v>
      </c>
      <c r="L35" s="59">
        <f t="shared" ca="1" si="13"/>
        <v>25.941006078107904</v>
      </c>
      <c r="M35" s="59">
        <f t="shared" ca="1" si="14"/>
        <v>5.0266257684611428</v>
      </c>
      <c r="N35" s="59">
        <f t="shared" ca="1" si="15"/>
        <v>35.852215124062447</v>
      </c>
    </row>
    <row r="36" spans="1:14">
      <c r="A36" s="1">
        <v>30</v>
      </c>
      <c r="B36" s="59">
        <f t="shared" ca="1" si="5"/>
        <v>0.30712526083399716</v>
      </c>
      <c r="C36" s="59">
        <f t="shared" ca="1" si="6"/>
        <v>7.2997536516759602</v>
      </c>
      <c r="D36" s="59">
        <f t="shared" ca="1" si="7"/>
        <v>5.2889082698157619E-2</v>
      </c>
      <c r="E36" s="59">
        <f t="shared" ca="1" si="8"/>
        <v>21.740447157774206</v>
      </c>
      <c r="F36" s="59">
        <f t="shared" ca="1" si="9"/>
        <v>0.56431884745388317</v>
      </c>
      <c r="G36" s="59">
        <f t="shared" ca="1" si="10"/>
        <v>10.465724757134923</v>
      </c>
      <c r="H36" s="59">
        <f t="shared" ca="1" si="11"/>
        <v>39.505925566585091</v>
      </c>
      <c r="K36" s="59">
        <f t="shared" ca="1" si="12"/>
        <v>7.2997536516759602</v>
      </c>
      <c r="L36" s="59">
        <f t="shared" ca="1" si="13"/>
        <v>21.740447157774206</v>
      </c>
      <c r="M36" s="59">
        <f t="shared" ca="1" si="14"/>
        <v>10.465724757134923</v>
      </c>
      <c r="N36" s="59">
        <f t="shared" ca="1" si="15"/>
        <v>39.505925566585091</v>
      </c>
    </row>
    <row r="37" spans="1:14">
      <c r="A37" s="1">
        <v>31</v>
      </c>
      <c r="B37" s="59">
        <f t="shared" ca="1" si="5"/>
        <v>0.51562603793280815</v>
      </c>
      <c r="C37" s="59">
        <f t="shared" ca="1" si="6"/>
        <v>10.218764531059314</v>
      </c>
      <c r="D37" s="59">
        <f t="shared" ca="1" si="7"/>
        <v>0.85010403164522685</v>
      </c>
      <c r="E37" s="59">
        <f t="shared" ca="1" si="8"/>
        <v>32.901456443033176</v>
      </c>
      <c r="F37" s="59">
        <f t="shared" ca="1" si="9"/>
        <v>0.38680249471835149</v>
      </c>
      <c r="G37" s="59">
        <f t="shared" ca="1" si="10"/>
        <v>9.1568372142195251</v>
      </c>
      <c r="H37" s="59">
        <f t="shared" ca="1" si="11"/>
        <v>52.277058188312012</v>
      </c>
      <c r="K37" s="59">
        <f t="shared" ca="1" si="12"/>
        <v>10.218764531059314</v>
      </c>
      <c r="L37" s="59">
        <f t="shared" ca="1" si="13"/>
        <v>32.901456443033176</v>
      </c>
      <c r="M37" s="59">
        <f t="shared" ca="1" si="14"/>
        <v>9.1568372142195251</v>
      </c>
      <c r="N37" s="59">
        <f t="shared" ca="1" si="15"/>
        <v>52.277058188312012</v>
      </c>
    </row>
    <row r="38" spans="1:14">
      <c r="A38" s="1">
        <v>32</v>
      </c>
      <c r="B38" s="59">
        <f t="shared" ca="1" si="5"/>
        <v>0.53940644679537719</v>
      </c>
      <c r="C38" s="59">
        <f t="shared" ca="1" si="6"/>
        <v>10.551690255135281</v>
      </c>
      <c r="D38" s="59">
        <f t="shared" ca="1" si="7"/>
        <v>0.82217216476621791</v>
      </c>
      <c r="E38" s="59">
        <f t="shared" ca="1" si="8"/>
        <v>32.510410306727046</v>
      </c>
      <c r="F38" s="59">
        <f t="shared" ca="1" si="9"/>
        <v>0.38105242283762308</v>
      </c>
      <c r="G38" s="59">
        <f t="shared" ca="1" si="10"/>
        <v>9.1109031605882169</v>
      </c>
      <c r="H38" s="59">
        <f t="shared" ca="1" si="11"/>
        <v>52.173003722450538</v>
      </c>
      <c r="K38" s="59">
        <f t="shared" ca="1" si="12"/>
        <v>10.551690255135281</v>
      </c>
      <c r="L38" s="59">
        <f t="shared" ca="1" si="13"/>
        <v>32.510410306727046</v>
      </c>
      <c r="M38" s="59">
        <f t="shared" ca="1" si="14"/>
        <v>9.1109031605882169</v>
      </c>
      <c r="N38" s="59">
        <f t="shared" ca="1" si="15"/>
        <v>52.173003722450538</v>
      </c>
    </row>
    <row r="39" spans="1:14">
      <c r="A39" s="1">
        <v>33</v>
      </c>
      <c r="B39" s="59">
        <f t="shared" ca="1" si="5"/>
        <v>0.90722599939467496</v>
      </c>
      <c r="C39" s="59">
        <f t="shared" ca="1" si="6"/>
        <v>15.70116399152545</v>
      </c>
      <c r="D39" s="59">
        <f t="shared" ca="1" si="7"/>
        <v>0.19335023975947507</v>
      </c>
      <c r="E39" s="59">
        <f t="shared" ca="1" si="8"/>
        <v>23.706903356632651</v>
      </c>
      <c r="F39" s="59">
        <f t="shared" ca="1" si="9"/>
        <v>0.17002106224654412</v>
      </c>
      <c r="G39" s="59">
        <f t="shared" ca="1" si="10"/>
        <v>7.0819191687441982</v>
      </c>
      <c r="H39" s="59">
        <f t="shared" ca="1" si="11"/>
        <v>46.489986516902299</v>
      </c>
      <c r="K39" s="59">
        <f t="shared" ca="1" si="12"/>
        <v>15.70116399152545</v>
      </c>
      <c r="L39" s="59">
        <f t="shared" ca="1" si="13"/>
        <v>23.706903356632651</v>
      </c>
      <c r="M39" s="59">
        <f t="shared" ca="1" si="14"/>
        <v>7.0819191687441982</v>
      </c>
      <c r="N39" s="59">
        <f t="shared" ca="1" si="15"/>
        <v>46.489986516902299</v>
      </c>
    </row>
    <row r="40" spans="1:14">
      <c r="A40" s="1">
        <v>34</v>
      </c>
      <c r="B40" s="59">
        <f t="shared" ca="1" si="5"/>
        <v>0.19266641357597192</v>
      </c>
      <c r="C40" s="59">
        <f t="shared" ca="1" si="6"/>
        <v>5.6973297900636073</v>
      </c>
      <c r="D40" s="59">
        <f t="shared" ca="1" si="7"/>
        <v>0.59534051264757126</v>
      </c>
      <c r="E40" s="59">
        <f t="shared" ca="1" si="8"/>
        <v>29.334767177065999</v>
      </c>
      <c r="F40" s="59">
        <f t="shared" ca="1" si="9"/>
        <v>0.22076601277847896</v>
      </c>
      <c r="G40" s="59">
        <f t="shared" ca="1" si="10"/>
        <v>7.6513513361485543</v>
      </c>
      <c r="H40" s="59">
        <f t="shared" ca="1" si="11"/>
        <v>42.683448303278155</v>
      </c>
      <c r="K40" s="59">
        <f t="shared" ca="1" si="12"/>
        <v>5.6973297900636073</v>
      </c>
      <c r="L40" s="59">
        <f t="shared" ca="1" si="13"/>
        <v>29.334767177065999</v>
      </c>
      <c r="M40" s="59">
        <f t="shared" ca="1" si="14"/>
        <v>7.6513513361485543</v>
      </c>
      <c r="N40" s="59">
        <f t="shared" ca="1" si="15"/>
        <v>42.683448303278155</v>
      </c>
    </row>
    <row r="41" spans="1:14">
      <c r="A41" s="1">
        <v>35</v>
      </c>
      <c r="B41" s="59">
        <f t="shared" ca="1" si="5"/>
        <v>3.8423703417556077E-2</v>
      </c>
      <c r="C41" s="59">
        <f t="shared" ca="1" si="6"/>
        <v>3.5379318478457851</v>
      </c>
      <c r="D41" s="59">
        <f t="shared" ca="1" si="7"/>
        <v>0.63020241058902049</v>
      </c>
      <c r="E41" s="59">
        <f t="shared" ca="1" si="8"/>
        <v>29.822833748246282</v>
      </c>
      <c r="F41" s="59">
        <f t="shared" ca="1" si="9"/>
        <v>0.54987716282162302</v>
      </c>
      <c r="G41" s="59">
        <f t="shared" ca="1" si="10"/>
        <v>10.35831060320637</v>
      </c>
      <c r="H41" s="59">
        <f t="shared" ca="1" si="11"/>
        <v>43.719076199298435</v>
      </c>
      <c r="K41" s="59">
        <f t="shared" ca="1" si="12"/>
        <v>3.5379318478457851</v>
      </c>
      <c r="L41" s="59">
        <f t="shared" ca="1" si="13"/>
        <v>29.822833748246282</v>
      </c>
      <c r="M41" s="59">
        <f t="shared" ca="1" si="14"/>
        <v>10.35831060320637</v>
      </c>
      <c r="N41" s="59">
        <f t="shared" ca="1" si="15"/>
        <v>43.719076199298435</v>
      </c>
    </row>
    <row r="42" spans="1:14">
      <c r="A42" s="1">
        <v>36</v>
      </c>
      <c r="B42" s="59">
        <f t="shared" ca="1" si="5"/>
        <v>0.90341069952173303</v>
      </c>
      <c r="C42" s="59">
        <f t="shared" ca="1" si="6"/>
        <v>15.647749793304262</v>
      </c>
      <c r="D42" s="59">
        <f t="shared" ca="1" si="7"/>
        <v>0.89608176843515341</v>
      </c>
      <c r="E42" s="59">
        <f t="shared" ca="1" si="8"/>
        <v>33.54514475809215</v>
      </c>
      <c r="F42" s="59">
        <f t="shared" ca="1" si="9"/>
        <v>0.44145401022623698</v>
      </c>
      <c r="G42" s="59">
        <f t="shared" ca="1" si="10"/>
        <v>9.5774229757687941</v>
      </c>
      <c r="H42" s="59">
        <f t="shared" ca="1" si="11"/>
        <v>58.770317527165204</v>
      </c>
      <c r="K42" s="59">
        <f t="shared" ca="1" si="12"/>
        <v>15.647749793304262</v>
      </c>
      <c r="L42" s="59">
        <f t="shared" ca="1" si="13"/>
        <v>33.54514475809215</v>
      </c>
      <c r="M42" s="59">
        <f t="shared" ca="1" si="14"/>
        <v>9.5774229757687941</v>
      </c>
      <c r="N42" s="59">
        <f t="shared" ca="1" si="15"/>
        <v>58.770317527165204</v>
      </c>
    </row>
    <row r="43" spans="1:14">
      <c r="A43" s="1">
        <v>37</v>
      </c>
      <c r="B43" s="59">
        <f t="shared" ca="1" si="5"/>
        <v>0.69445096001006656</v>
      </c>
      <c r="C43" s="59">
        <f t="shared" ca="1" si="6"/>
        <v>12.722313440140931</v>
      </c>
      <c r="D43" s="59">
        <f t="shared" ca="1" si="7"/>
        <v>1.4455746374831158E-2</v>
      </c>
      <c r="E43" s="59">
        <f t="shared" ca="1" si="8"/>
        <v>21.202380449247634</v>
      </c>
      <c r="F43" s="59">
        <f t="shared" ca="1" si="9"/>
        <v>0.41716542588522931</v>
      </c>
      <c r="G43" s="59">
        <f t="shared" ca="1" si="10"/>
        <v>9.3939199038424377</v>
      </c>
      <c r="H43" s="59">
        <f t="shared" ca="1" si="11"/>
        <v>43.318613793231002</v>
      </c>
      <c r="K43" s="59">
        <f t="shared" ca="1" si="12"/>
        <v>12.722313440140931</v>
      </c>
      <c r="L43" s="59">
        <f t="shared" ca="1" si="13"/>
        <v>21.202380449247634</v>
      </c>
      <c r="M43" s="59">
        <f t="shared" ca="1" si="14"/>
        <v>9.3939199038424377</v>
      </c>
      <c r="N43" s="59">
        <f t="shared" ca="1" si="15"/>
        <v>43.318613793231002</v>
      </c>
    </row>
    <row r="44" spans="1:14">
      <c r="A44" s="1">
        <v>38</v>
      </c>
      <c r="B44" s="59">
        <f t="shared" ca="1" si="5"/>
        <v>0.35896356609939017</v>
      </c>
      <c r="C44" s="59">
        <f t="shared" ca="1" si="6"/>
        <v>8.0254899253914616</v>
      </c>
      <c r="D44" s="59">
        <f t="shared" ca="1" si="7"/>
        <v>0.14562613530124668</v>
      </c>
      <c r="E44" s="59">
        <f t="shared" ca="1" si="8"/>
        <v>23.038765894217455</v>
      </c>
      <c r="F44" s="59">
        <f t="shared" ca="1" si="9"/>
        <v>9.1042399924846862E-2</v>
      </c>
      <c r="G44" s="59">
        <f t="shared" ca="1" si="10"/>
        <v>5.9869976887562188</v>
      </c>
      <c r="H44" s="59">
        <f t="shared" ca="1" si="11"/>
        <v>37.051253508365136</v>
      </c>
      <c r="K44" s="59">
        <f t="shared" ca="1" si="12"/>
        <v>8.0254899253914616</v>
      </c>
      <c r="L44" s="59">
        <f t="shared" ca="1" si="13"/>
        <v>23.038765894217455</v>
      </c>
      <c r="M44" s="59">
        <f t="shared" ca="1" si="14"/>
        <v>5.9869976887562188</v>
      </c>
      <c r="N44" s="59">
        <f t="shared" ca="1" si="15"/>
        <v>37.051253508365136</v>
      </c>
    </row>
    <row r="45" spans="1:14">
      <c r="A45" s="1">
        <v>39</v>
      </c>
      <c r="B45" s="59">
        <f t="shared" ca="1" si="5"/>
        <v>0.50845053346594526</v>
      </c>
      <c r="C45" s="59">
        <f t="shared" ca="1" si="6"/>
        <v>10.118307468523234</v>
      </c>
      <c r="D45" s="59">
        <f t="shared" ca="1" si="7"/>
        <v>0.52561581179811134</v>
      </c>
      <c r="E45" s="59">
        <f t="shared" ca="1" si="8"/>
        <v>28.358621365173562</v>
      </c>
      <c r="F45" s="59">
        <f t="shared" ca="1" si="9"/>
        <v>0.45082421735225253</v>
      </c>
      <c r="G45" s="59">
        <f t="shared" ca="1" si="10"/>
        <v>9.6468619137545453</v>
      </c>
      <c r="H45" s="59">
        <f t="shared" ca="1" si="11"/>
        <v>48.123790747451338</v>
      </c>
      <c r="K45" s="59">
        <f t="shared" ca="1" si="12"/>
        <v>10.118307468523234</v>
      </c>
      <c r="L45" s="59">
        <f t="shared" ca="1" si="13"/>
        <v>28.358621365173562</v>
      </c>
      <c r="M45" s="59">
        <f t="shared" ca="1" si="14"/>
        <v>9.6468619137545453</v>
      </c>
      <c r="N45" s="59">
        <f t="shared" ca="1" si="15"/>
        <v>48.123790747451338</v>
      </c>
    </row>
    <row r="46" spans="1:14">
      <c r="A46" s="1">
        <v>40</v>
      </c>
      <c r="B46" s="59">
        <f t="shared" ca="1" si="5"/>
        <v>0.3045731319364684</v>
      </c>
      <c r="C46" s="59">
        <f t="shared" ca="1" si="6"/>
        <v>7.2640238471105576</v>
      </c>
      <c r="D46" s="59">
        <f t="shared" ca="1" si="7"/>
        <v>0.96715186286566301</v>
      </c>
      <c r="E46" s="59">
        <f t="shared" ca="1" si="8"/>
        <v>34.540126080119279</v>
      </c>
      <c r="F46" s="59">
        <f t="shared" ca="1" si="9"/>
        <v>5.8879093963829732E-2</v>
      </c>
      <c r="G46" s="59">
        <f t="shared" ca="1" si="10"/>
        <v>5.40211390413846</v>
      </c>
      <c r="H46" s="59">
        <f t="shared" ca="1" si="11"/>
        <v>47.206263831368297</v>
      </c>
      <c r="K46" s="59">
        <f t="shared" ca="1" si="12"/>
        <v>7.2640238471105576</v>
      </c>
      <c r="L46" s="59">
        <f t="shared" ca="1" si="13"/>
        <v>34.540126080119279</v>
      </c>
      <c r="M46" s="59">
        <f t="shared" ca="1" si="14"/>
        <v>5.40211390413846</v>
      </c>
      <c r="N46" s="59">
        <f t="shared" ca="1" si="15"/>
        <v>47.206263831368297</v>
      </c>
    </row>
    <row r="47" spans="1:14">
      <c r="A47" s="1">
        <v>41</v>
      </c>
      <c r="B47" s="59">
        <f t="shared" ca="1" si="5"/>
        <v>0.30798738185953645</v>
      </c>
      <c r="C47" s="59">
        <f t="shared" ca="1" si="6"/>
        <v>7.3118233460335098</v>
      </c>
      <c r="D47" s="59">
        <f t="shared" ca="1" si="7"/>
        <v>0.86369994979897857</v>
      </c>
      <c r="E47" s="59">
        <f t="shared" ca="1" si="8"/>
        <v>33.091799297185702</v>
      </c>
      <c r="F47" s="59">
        <f t="shared" ca="1" si="9"/>
        <v>0.79905886712095953</v>
      </c>
      <c r="G47" s="59">
        <f t="shared" ca="1" si="10"/>
        <v>12.562407068900306</v>
      </c>
      <c r="H47" s="59">
        <f t="shared" ca="1" si="11"/>
        <v>52.966029712119514</v>
      </c>
      <c r="K47" s="59">
        <f t="shared" ca="1" si="12"/>
        <v>7.3118233460335098</v>
      </c>
      <c r="L47" s="59">
        <f t="shared" ca="1" si="13"/>
        <v>33.091799297185702</v>
      </c>
      <c r="M47" s="59">
        <f t="shared" ca="1" si="14"/>
        <v>12.562407068900306</v>
      </c>
      <c r="N47" s="59">
        <f t="shared" ca="1" si="15"/>
        <v>52.966029712119514</v>
      </c>
    </row>
    <row r="48" spans="1:14">
      <c r="A48" s="1">
        <v>42</v>
      </c>
      <c r="B48" s="59">
        <f t="shared" ca="1" si="5"/>
        <v>0.7732521643234278</v>
      </c>
      <c r="C48" s="59">
        <f t="shared" ca="1" si="6"/>
        <v>13.825530300527989</v>
      </c>
      <c r="D48" s="59">
        <f t="shared" ca="1" si="7"/>
        <v>0.15047484041868509</v>
      </c>
      <c r="E48" s="59">
        <f t="shared" ca="1" si="8"/>
        <v>23.106647765861592</v>
      </c>
      <c r="F48" s="59">
        <f t="shared" ca="1" si="9"/>
        <v>0.45976947734761797</v>
      </c>
      <c r="G48" s="59">
        <f t="shared" ca="1" si="10"/>
        <v>9.7124815664600952</v>
      </c>
      <c r="H48" s="59">
        <f t="shared" ca="1" si="11"/>
        <v>46.644659632849681</v>
      </c>
      <c r="K48" s="59">
        <f t="shared" ca="1" si="12"/>
        <v>13.825530300527989</v>
      </c>
      <c r="L48" s="59">
        <f t="shared" ca="1" si="13"/>
        <v>23.106647765861592</v>
      </c>
      <c r="M48" s="59">
        <f t="shared" ca="1" si="14"/>
        <v>9.7124815664600952</v>
      </c>
      <c r="N48" s="59">
        <f t="shared" ca="1" si="15"/>
        <v>46.644659632849681</v>
      </c>
    </row>
    <row r="49" spans="1:14">
      <c r="A49" s="1">
        <v>43</v>
      </c>
      <c r="B49" s="59">
        <f t="shared" ca="1" si="5"/>
        <v>0.87409456584562406</v>
      </c>
      <c r="C49" s="59">
        <f t="shared" ca="1" si="6"/>
        <v>15.237323921838737</v>
      </c>
      <c r="D49" s="59">
        <f t="shared" ca="1" si="7"/>
        <v>2.1239721560537106E-2</v>
      </c>
      <c r="E49" s="59">
        <f t="shared" ca="1" si="8"/>
        <v>21.297356101847519</v>
      </c>
      <c r="F49" s="59">
        <f t="shared" ca="1" si="9"/>
        <v>0.69303094960009237</v>
      </c>
      <c r="G49" s="59">
        <f t="shared" ca="1" si="10"/>
        <v>11.515205843498688</v>
      </c>
      <c r="H49" s="59">
        <f t="shared" ca="1" si="11"/>
        <v>48.04988586718494</v>
      </c>
      <c r="K49" s="59">
        <f t="shared" ca="1" si="12"/>
        <v>15.237323921838737</v>
      </c>
      <c r="L49" s="59">
        <f t="shared" ca="1" si="13"/>
        <v>21.297356101847519</v>
      </c>
      <c r="M49" s="59">
        <f t="shared" ca="1" si="14"/>
        <v>11.515205843498688</v>
      </c>
      <c r="N49" s="59">
        <f t="shared" ca="1" si="15"/>
        <v>48.04988586718494</v>
      </c>
    </row>
    <row r="50" spans="1:14">
      <c r="A50" s="1">
        <v>44</v>
      </c>
      <c r="B50" s="59">
        <f t="shared" ca="1" si="5"/>
        <v>6.5297868936787573E-2</v>
      </c>
      <c r="C50" s="59">
        <f t="shared" ca="1" si="6"/>
        <v>3.914170165115026</v>
      </c>
      <c r="D50" s="59">
        <f t="shared" ca="1" si="7"/>
        <v>1.0608403198484329E-2</v>
      </c>
      <c r="E50" s="59">
        <f t="shared" ca="1" si="8"/>
        <v>21.148517644778781</v>
      </c>
      <c r="F50" s="59">
        <f t="shared" ca="1" si="9"/>
        <v>0.60645384123894641</v>
      </c>
      <c r="G50" s="59">
        <f t="shared" ca="1" si="10"/>
        <v>10.789724357278233</v>
      </c>
      <c r="H50" s="59">
        <f t="shared" ca="1" si="11"/>
        <v>35.852412167172041</v>
      </c>
      <c r="K50" s="59">
        <f t="shared" ca="1" si="12"/>
        <v>3.914170165115026</v>
      </c>
      <c r="L50" s="59">
        <f t="shared" ca="1" si="13"/>
        <v>21.148517644778781</v>
      </c>
      <c r="M50" s="59">
        <f t="shared" ca="1" si="14"/>
        <v>10.789724357278233</v>
      </c>
      <c r="N50" s="59">
        <f t="shared" ca="1" si="15"/>
        <v>35.852412167172041</v>
      </c>
    </row>
    <row r="51" spans="1:14">
      <c r="A51" s="1">
        <v>45</v>
      </c>
      <c r="B51" s="59">
        <f t="shared" ca="1" si="5"/>
        <v>0.73511517607353483</v>
      </c>
      <c r="C51" s="59">
        <f t="shared" ca="1" si="6"/>
        <v>13.291612465029488</v>
      </c>
      <c r="D51" s="59">
        <f t="shared" ca="1" si="7"/>
        <v>0.6169988486056257</v>
      </c>
      <c r="E51" s="59">
        <f t="shared" ca="1" si="8"/>
        <v>29.637983880478757</v>
      </c>
      <c r="F51" s="59">
        <f t="shared" ca="1" si="9"/>
        <v>0.67116744339791623</v>
      </c>
      <c r="G51" s="59">
        <f t="shared" ca="1" si="10"/>
        <v>11.32324119351507</v>
      </c>
      <c r="H51" s="59">
        <f t="shared" ca="1" si="11"/>
        <v>54.252837539023318</v>
      </c>
      <c r="K51" s="59">
        <f t="shared" ca="1" si="12"/>
        <v>13.291612465029488</v>
      </c>
      <c r="L51" s="59">
        <f t="shared" ca="1" si="13"/>
        <v>29.637983880478757</v>
      </c>
      <c r="M51" s="59">
        <f t="shared" ca="1" si="14"/>
        <v>11.32324119351507</v>
      </c>
      <c r="N51" s="59">
        <f t="shared" ca="1" si="15"/>
        <v>54.252837539023318</v>
      </c>
    </row>
    <row r="52" spans="1:14">
      <c r="A52" s="1">
        <v>46</v>
      </c>
      <c r="B52" s="59">
        <f t="shared" ca="1" si="5"/>
        <v>0.39444247051895975</v>
      </c>
      <c r="C52" s="59">
        <f t="shared" ca="1" si="6"/>
        <v>8.522194587265437</v>
      </c>
      <c r="D52" s="59">
        <f t="shared" ca="1" si="7"/>
        <v>0.56833566876870956</v>
      </c>
      <c r="E52" s="59">
        <f t="shared" ca="1" si="8"/>
        <v>28.956699362761935</v>
      </c>
      <c r="F52" s="59">
        <f t="shared" ca="1" si="9"/>
        <v>0.38339982035644127</v>
      </c>
      <c r="G52" s="59">
        <f t="shared" ca="1" si="10"/>
        <v>9.1296967620699832</v>
      </c>
      <c r="H52" s="59">
        <f t="shared" ca="1" si="11"/>
        <v>46.608590712097353</v>
      </c>
      <c r="K52" s="59">
        <f t="shared" ca="1" si="12"/>
        <v>8.522194587265437</v>
      </c>
      <c r="L52" s="59">
        <f t="shared" ca="1" si="13"/>
        <v>28.956699362761935</v>
      </c>
      <c r="M52" s="59">
        <f t="shared" ca="1" si="14"/>
        <v>9.1296967620699832</v>
      </c>
      <c r="N52" s="59">
        <f t="shared" ca="1" si="15"/>
        <v>46.608590712097353</v>
      </c>
    </row>
    <row r="53" spans="1:14">
      <c r="A53" s="1">
        <v>47</v>
      </c>
      <c r="B53" s="59">
        <f t="shared" ca="1" si="5"/>
        <v>0.4297216583811716</v>
      </c>
      <c r="C53" s="59">
        <f t="shared" ca="1" si="6"/>
        <v>9.0161032173364024</v>
      </c>
      <c r="D53" s="59">
        <f t="shared" ca="1" si="7"/>
        <v>0.27439280031538882</v>
      </c>
      <c r="E53" s="59">
        <f t="shared" ca="1" si="8"/>
        <v>24.841499204415442</v>
      </c>
      <c r="F53" s="59">
        <f t="shared" ca="1" si="9"/>
        <v>8.3567614420407388E-2</v>
      </c>
      <c r="G53" s="59">
        <f t="shared" ca="1" si="10"/>
        <v>5.861752297666575</v>
      </c>
      <c r="H53" s="59">
        <f t="shared" ca="1" si="11"/>
        <v>39.719354719418419</v>
      </c>
      <c r="K53" s="59">
        <f t="shared" ca="1" si="12"/>
        <v>9.0161032173364024</v>
      </c>
      <c r="L53" s="59">
        <f t="shared" ca="1" si="13"/>
        <v>24.841499204415442</v>
      </c>
      <c r="M53" s="59">
        <f t="shared" ca="1" si="14"/>
        <v>5.861752297666575</v>
      </c>
      <c r="N53" s="59">
        <f t="shared" ca="1" si="15"/>
        <v>39.719354719418419</v>
      </c>
    </row>
    <row r="54" spans="1:14">
      <c r="A54" s="1">
        <v>48</v>
      </c>
      <c r="B54" s="59">
        <f t="shared" ca="1" si="5"/>
        <v>0.56308891357703161</v>
      </c>
      <c r="C54" s="59">
        <f t="shared" ca="1" si="6"/>
        <v>10.883244790078443</v>
      </c>
      <c r="D54" s="59">
        <f t="shared" ca="1" si="7"/>
        <v>0.93604722740842083</v>
      </c>
      <c r="E54" s="59">
        <f t="shared" ca="1" si="8"/>
        <v>34.104661183717894</v>
      </c>
      <c r="F54" s="59">
        <f t="shared" ca="1" si="9"/>
        <v>0.26021316113200177</v>
      </c>
      <c r="G54" s="59">
        <f t="shared" ca="1" si="10"/>
        <v>8.0498405708434184</v>
      </c>
      <c r="H54" s="59">
        <f t="shared" ca="1" si="11"/>
        <v>53.037746544639759</v>
      </c>
      <c r="K54" s="59">
        <f t="shared" ca="1" si="12"/>
        <v>10.883244790078443</v>
      </c>
      <c r="L54" s="59">
        <f t="shared" ca="1" si="13"/>
        <v>34.104661183717894</v>
      </c>
      <c r="M54" s="59">
        <f t="shared" ca="1" si="14"/>
        <v>8.0498405708434184</v>
      </c>
      <c r="N54" s="59">
        <f t="shared" ca="1" si="15"/>
        <v>53.037746544639759</v>
      </c>
    </row>
    <row r="55" spans="1:14">
      <c r="A55" s="1">
        <v>49</v>
      </c>
      <c r="B55" s="59">
        <f t="shared" ca="1" si="5"/>
        <v>0.62692295925283581</v>
      </c>
      <c r="C55" s="59">
        <f t="shared" ca="1" si="6"/>
        <v>11.776921429539701</v>
      </c>
      <c r="D55" s="59">
        <f t="shared" ca="1" si="7"/>
        <v>0.10410904251539144</v>
      </c>
      <c r="E55" s="59">
        <f t="shared" ca="1" si="8"/>
        <v>22.45752659521548</v>
      </c>
      <c r="F55" s="59">
        <f t="shared" ca="1" si="9"/>
        <v>0.49988244962700801</v>
      </c>
      <c r="G55" s="59">
        <f t="shared" ca="1" si="10"/>
        <v>9.9991770990200557</v>
      </c>
      <c r="H55" s="59">
        <f t="shared" ca="1" si="11"/>
        <v>44.233625123775241</v>
      </c>
      <c r="K55" s="59">
        <f t="shared" ca="1" si="12"/>
        <v>11.776921429539701</v>
      </c>
      <c r="L55" s="59">
        <f t="shared" ca="1" si="13"/>
        <v>22.45752659521548</v>
      </c>
      <c r="M55" s="59">
        <f t="shared" ca="1" si="14"/>
        <v>9.9991770990200557</v>
      </c>
      <c r="N55" s="59">
        <f t="shared" ca="1" si="15"/>
        <v>44.233625123775241</v>
      </c>
    </row>
    <row r="56" spans="1:14">
      <c r="A56" s="1">
        <v>50</v>
      </c>
      <c r="B56" s="59">
        <f t="shared" ca="1" si="5"/>
        <v>1.5088326133159136E-3</v>
      </c>
      <c r="C56" s="59">
        <f t="shared" ca="1" si="6"/>
        <v>3.0211236565864228</v>
      </c>
      <c r="D56" s="59">
        <f t="shared" ca="1" si="7"/>
        <v>0.56934981306402888</v>
      </c>
      <c r="E56" s="59">
        <f t="shared" ca="1" si="8"/>
        <v>28.970897382896403</v>
      </c>
      <c r="F56" s="59">
        <f t="shared" ca="1" si="9"/>
        <v>0.98607763955690952</v>
      </c>
      <c r="G56" s="59">
        <f t="shared" ca="1" si="10"/>
        <v>15.831928374018585</v>
      </c>
      <c r="H56" s="59">
        <f t="shared" ca="1" si="11"/>
        <v>47.82394941350141</v>
      </c>
      <c r="K56" s="59">
        <f t="shared" ca="1" si="12"/>
        <v>3.0211236565864228</v>
      </c>
      <c r="L56" s="59">
        <f t="shared" ca="1" si="13"/>
        <v>28.970897382896403</v>
      </c>
      <c r="M56" s="59">
        <f t="shared" ca="1" si="14"/>
        <v>15.831928374018585</v>
      </c>
      <c r="N56" s="59">
        <f t="shared" ca="1" si="15"/>
        <v>47.82394941350141</v>
      </c>
    </row>
    <row r="57" spans="1:14">
      <c r="A57" s="1">
        <v>51</v>
      </c>
      <c r="B57" s="59">
        <f t="shared" ca="1" si="5"/>
        <v>0.89572233512348909</v>
      </c>
      <c r="C57" s="59">
        <f t="shared" ca="1" si="6"/>
        <v>15.540112691728847</v>
      </c>
      <c r="D57" s="59">
        <f t="shared" ca="1" si="7"/>
        <v>0.11172118868381453</v>
      </c>
      <c r="E57" s="59">
        <f t="shared" ca="1" si="8"/>
        <v>22.564096641573403</v>
      </c>
      <c r="F57" s="59">
        <f t="shared" ca="1" si="9"/>
        <v>0.95552309213896436</v>
      </c>
      <c r="G57" s="59">
        <f t="shared" ca="1" si="10"/>
        <v>14.912241160866156</v>
      </c>
      <c r="H57" s="59">
        <f t="shared" ca="1" si="11"/>
        <v>53.01645049416841</v>
      </c>
      <c r="K57" s="59">
        <f t="shared" ca="1" si="12"/>
        <v>15.540112691728847</v>
      </c>
      <c r="L57" s="59">
        <f t="shared" ca="1" si="13"/>
        <v>22.564096641573403</v>
      </c>
      <c r="M57" s="59">
        <f t="shared" ca="1" si="14"/>
        <v>14.912241160866156</v>
      </c>
      <c r="N57" s="59">
        <f t="shared" ca="1" si="15"/>
        <v>53.01645049416841</v>
      </c>
    </row>
    <row r="58" spans="1:14">
      <c r="A58" s="1">
        <v>52</v>
      </c>
      <c r="B58" s="59">
        <f t="shared" ca="1" si="5"/>
        <v>0.58713944114117567</v>
      </c>
      <c r="C58" s="59">
        <f t="shared" ca="1" si="6"/>
        <v>11.219952175976459</v>
      </c>
      <c r="D58" s="59">
        <f t="shared" ca="1" si="7"/>
        <v>0.10543694437947226</v>
      </c>
      <c r="E58" s="59">
        <f t="shared" ca="1" si="8"/>
        <v>22.476117221312613</v>
      </c>
      <c r="F58" s="59">
        <f t="shared" ca="1" si="9"/>
        <v>0.74495502210716236</v>
      </c>
      <c r="G58" s="59">
        <f t="shared" ca="1" si="10"/>
        <v>12.000559247926017</v>
      </c>
      <c r="H58" s="59">
        <f t="shared" ca="1" si="11"/>
        <v>45.696628645215085</v>
      </c>
      <c r="K58" s="59">
        <f t="shared" ca="1" si="12"/>
        <v>11.219952175976459</v>
      </c>
      <c r="L58" s="59">
        <f t="shared" ca="1" si="13"/>
        <v>22.476117221312613</v>
      </c>
      <c r="M58" s="59">
        <f t="shared" ca="1" si="14"/>
        <v>12.000559247926017</v>
      </c>
      <c r="N58" s="59">
        <f t="shared" ca="1" si="15"/>
        <v>45.696628645215085</v>
      </c>
    </row>
    <row r="59" spans="1:14">
      <c r="A59" s="1">
        <v>53</v>
      </c>
      <c r="B59" s="59">
        <f t="shared" ca="1" si="5"/>
        <v>0.81626214663117302</v>
      </c>
      <c r="C59" s="59">
        <f t="shared" ca="1" si="6"/>
        <v>14.427670052836422</v>
      </c>
      <c r="D59" s="59">
        <f t="shared" ca="1" si="7"/>
        <v>3.1995419765562083E-2</v>
      </c>
      <c r="E59" s="59">
        <f t="shared" ca="1" si="8"/>
        <v>21.447935876717871</v>
      </c>
      <c r="F59" s="59">
        <f t="shared" ca="1" si="9"/>
        <v>0.26017634961661962</v>
      </c>
      <c r="G59" s="59">
        <f t="shared" ca="1" si="10"/>
        <v>8.0494833658928648</v>
      </c>
      <c r="H59" s="59">
        <f t="shared" ca="1" si="11"/>
        <v>43.925089295447165</v>
      </c>
      <c r="K59" s="59">
        <f t="shared" ca="1" si="12"/>
        <v>14.427670052836422</v>
      </c>
      <c r="L59" s="59">
        <f t="shared" ca="1" si="13"/>
        <v>21.447935876717871</v>
      </c>
      <c r="M59" s="59">
        <f t="shared" ca="1" si="14"/>
        <v>8.0494833658928648</v>
      </c>
      <c r="N59" s="59">
        <f t="shared" ca="1" si="15"/>
        <v>43.925089295447165</v>
      </c>
    </row>
    <row r="60" spans="1:14">
      <c r="A60" s="1">
        <v>54</v>
      </c>
      <c r="B60" s="59">
        <f t="shared" ca="1" si="5"/>
        <v>0.53591677162617879</v>
      </c>
      <c r="C60" s="59">
        <f t="shared" ca="1" si="6"/>
        <v>10.502834802766504</v>
      </c>
      <c r="D60" s="59">
        <f t="shared" ca="1" si="7"/>
        <v>4.9173538145166118E-2</v>
      </c>
      <c r="E60" s="59">
        <f t="shared" ca="1" si="8"/>
        <v>21.688429534032327</v>
      </c>
      <c r="F60" s="59">
        <f t="shared" ca="1" si="9"/>
        <v>0.89609191718384373</v>
      </c>
      <c r="G60" s="59">
        <f t="shared" ca="1" si="10"/>
        <v>13.80891991388757</v>
      </c>
      <c r="H60" s="59">
        <f t="shared" ca="1" si="11"/>
        <v>46.000184250686402</v>
      </c>
      <c r="K60" s="59">
        <f t="shared" ca="1" si="12"/>
        <v>10.502834802766504</v>
      </c>
      <c r="L60" s="59">
        <f t="shared" ca="1" si="13"/>
        <v>21.688429534032327</v>
      </c>
      <c r="M60" s="59">
        <f t="shared" ca="1" si="14"/>
        <v>13.80891991388757</v>
      </c>
      <c r="N60" s="59">
        <f t="shared" ca="1" si="15"/>
        <v>46.000184250686402</v>
      </c>
    </row>
    <row r="61" spans="1:14">
      <c r="A61" s="1">
        <v>55</v>
      </c>
      <c r="B61" s="59">
        <f t="shared" ca="1" si="5"/>
        <v>4.0022259905631019E-2</v>
      </c>
      <c r="C61" s="59">
        <f t="shared" ca="1" si="6"/>
        <v>3.5603116386788343</v>
      </c>
      <c r="D61" s="59">
        <f t="shared" ca="1" si="7"/>
        <v>0.49041386917579044</v>
      </c>
      <c r="E61" s="59">
        <f t="shared" ca="1" si="8"/>
        <v>27.865794168461065</v>
      </c>
      <c r="F61" s="59">
        <f t="shared" ca="1" si="9"/>
        <v>0.51976286196175803</v>
      </c>
      <c r="G61" s="59">
        <f t="shared" ca="1" si="10"/>
        <v>10.139734733427016</v>
      </c>
      <c r="H61" s="59">
        <f t="shared" ca="1" si="11"/>
        <v>41.56584054056691</v>
      </c>
      <c r="K61" s="59">
        <f t="shared" ca="1" si="12"/>
        <v>3.5603116386788343</v>
      </c>
      <c r="L61" s="59">
        <f t="shared" ca="1" si="13"/>
        <v>27.865794168461065</v>
      </c>
      <c r="M61" s="59">
        <f t="shared" ca="1" si="14"/>
        <v>10.139734733427016</v>
      </c>
      <c r="N61" s="59">
        <f t="shared" ca="1" si="15"/>
        <v>41.56584054056691</v>
      </c>
    </row>
    <row r="62" spans="1:14">
      <c r="A62" s="1">
        <v>56</v>
      </c>
      <c r="B62" s="59">
        <f t="shared" ca="1" si="5"/>
        <v>0.49318408630019239</v>
      </c>
      <c r="C62" s="59">
        <f t="shared" ca="1" si="6"/>
        <v>9.9045772082026939</v>
      </c>
      <c r="D62" s="59">
        <f t="shared" ca="1" si="7"/>
        <v>0.77829456136209796</v>
      </c>
      <c r="E62" s="59">
        <f t="shared" ca="1" si="8"/>
        <v>31.89612385906937</v>
      </c>
      <c r="F62" s="59">
        <f t="shared" ca="1" si="9"/>
        <v>7.5796448969475572E-2</v>
      </c>
      <c r="G62" s="59">
        <f t="shared" ca="1" si="10"/>
        <v>5.7254452845376669</v>
      </c>
      <c r="H62" s="59">
        <f t="shared" ca="1" si="11"/>
        <v>47.526146351809729</v>
      </c>
      <c r="K62" s="59">
        <f t="shared" ca="1" si="12"/>
        <v>9.9045772082026939</v>
      </c>
      <c r="L62" s="59">
        <f t="shared" ca="1" si="13"/>
        <v>31.89612385906937</v>
      </c>
      <c r="M62" s="59">
        <f t="shared" ca="1" si="14"/>
        <v>5.7254452845376669</v>
      </c>
      <c r="N62" s="59">
        <f t="shared" ca="1" si="15"/>
        <v>47.526146351809729</v>
      </c>
    </row>
    <row r="63" spans="1:14">
      <c r="A63" s="1">
        <v>57</v>
      </c>
      <c r="B63" s="59">
        <f t="shared" ca="1" si="5"/>
        <v>0.70478066328181943</v>
      </c>
      <c r="C63" s="59">
        <f t="shared" ca="1" si="6"/>
        <v>12.866929285945472</v>
      </c>
      <c r="D63" s="59">
        <f t="shared" ca="1" si="7"/>
        <v>0.60324637019294514</v>
      </c>
      <c r="E63" s="59">
        <f t="shared" ca="1" si="8"/>
        <v>29.445449182701232</v>
      </c>
      <c r="F63" s="59">
        <f t="shared" ca="1" si="9"/>
        <v>0.85867397084459274</v>
      </c>
      <c r="G63" s="59">
        <f t="shared" ca="1" si="10"/>
        <v>13.27844778926455</v>
      </c>
      <c r="H63" s="59">
        <f t="shared" ca="1" si="11"/>
        <v>55.59082625791126</v>
      </c>
      <c r="K63" s="59">
        <f t="shared" ca="1" si="12"/>
        <v>12.866929285945472</v>
      </c>
      <c r="L63" s="59">
        <f t="shared" ca="1" si="13"/>
        <v>29.445449182701232</v>
      </c>
      <c r="M63" s="59">
        <f t="shared" ca="1" si="14"/>
        <v>13.27844778926455</v>
      </c>
      <c r="N63" s="59">
        <f t="shared" ca="1" si="15"/>
        <v>55.59082625791126</v>
      </c>
    </row>
    <row r="64" spans="1:14">
      <c r="A64" s="1">
        <v>58</v>
      </c>
      <c r="B64" s="59">
        <f t="shared" ca="1" si="5"/>
        <v>0.45743677379553205</v>
      </c>
      <c r="C64" s="59">
        <f t="shared" ca="1" si="6"/>
        <v>9.4041148331374487</v>
      </c>
      <c r="D64" s="59">
        <f t="shared" ca="1" si="7"/>
        <v>0.5229081713393946</v>
      </c>
      <c r="E64" s="59">
        <f t="shared" ca="1" si="8"/>
        <v>28.32071439875152</v>
      </c>
      <c r="F64" s="59">
        <f t="shared" ca="1" si="9"/>
        <v>0.19082452476723777</v>
      </c>
      <c r="G64" s="59">
        <f t="shared" ca="1" si="10"/>
        <v>7.3244425568146125</v>
      </c>
      <c r="H64" s="59">
        <f t="shared" ca="1" si="11"/>
        <v>45.049271788703578</v>
      </c>
      <c r="K64" s="59">
        <f t="shared" ca="1" si="12"/>
        <v>9.4041148331374487</v>
      </c>
      <c r="L64" s="59">
        <f t="shared" ca="1" si="13"/>
        <v>28.32071439875152</v>
      </c>
      <c r="M64" s="59">
        <f t="shared" ca="1" si="14"/>
        <v>7.3244425568146125</v>
      </c>
      <c r="N64" s="59">
        <f t="shared" ca="1" si="15"/>
        <v>45.049271788703578</v>
      </c>
    </row>
    <row r="65" spans="1:14">
      <c r="A65" s="1">
        <v>59</v>
      </c>
      <c r="B65" s="59">
        <f t="shared" ca="1" si="5"/>
        <v>0.38627460061938335</v>
      </c>
      <c r="C65" s="59">
        <f t="shared" ca="1" si="6"/>
        <v>8.407844408671366</v>
      </c>
      <c r="D65" s="59">
        <f t="shared" ca="1" si="7"/>
        <v>0.97495299324606277</v>
      </c>
      <c r="E65" s="59">
        <f t="shared" ca="1" si="8"/>
        <v>34.649341905444878</v>
      </c>
      <c r="F65" s="59">
        <f t="shared" ca="1" si="9"/>
        <v>0.34443309518830589</v>
      </c>
      <c r="G65" s="59">
        <f t="shared" ca="1" si="10"/>
        <v>8.8098574275496624</v>
      </c>
      <c r="H65" s="59">
        <f t="shared" ca="1" si="11"/>
        <v>51.86704374166591</v>
      </c>
      <c r="K65" s="59">
        <f t="shared" ca="1" si="12"/>
        <v>8.407844408671366</v>
      </c>
      <c r="L65" s="59">
        <f t="shared" ca="1" si="13"/>
        <v>34.649341905444878</v>
      </c>
      <c r="M65" s="59">
        <f t="shared" ca="1" si="14"/>
        <v>8.8098574275496624</v>
      </c>
      <c r="N65" s="59">
        <f t="shared" ca="1" si="15"/>
        <v>51.86704374166591</v>
      </c>
    </row>
    <row r="66" spans="1:14">
      <c r="A66" s="1">
        <v>60</v>
      </c>
      <c r="B66" s="59">
        <f t="shared" ca="1" si="5"/>
        <v>0.89276674551753521</v>
      </c>
      <c r="C66" s="59">
        <f t="shared" ca="1" si="6"/>
        <v>15.498734437245492</v>
      </c>
      <c r="D66" s="59">
        <f t="shared" ca="1" si="7"/>
        <v>0.1030716745528526</v>
      </c>
      <c r="E66" s="59">
        <f t="shared" ca="1" si="8"/>
        <v>22.443003443739936</v>
      </c>
      <c r="F66" s="59">
        <f t="shared" ca="1" si="9"/>
        <v>0.92249013244033762</v>
      </c>
      <c r="G66" s="59">
        <f t="shared" ca="1" si="10"/>
        <v>14.243921804293841</v>
      </c>
      <c r="H66" s="59">
        <f t="shared" ca="1" si="11"/>
        <v>52.185659685279269</v>
      </c>
      <c r="K66" s="59">
        <f t="shared" ca="1" si="12"/>
        <v>15.498734437245492</v>
      </c>
      <c r="L66" s="59">
        <f t="shared" ca="1" si="13"/>
        <v>22.443003443739936</v>
      </c>
      <c r="M66" s="59">
        <f t="shared" ca="1" si="14"/>
        <v>14.243921804293841</v>
      </c>
      <c r="N66" s="59">
        <f t="shared" ca="1" si="15"/>
        <v>52.185659685279269</v>
      </c>
    </row>
    <row r="67" spans="1:14">
      <c r="A67" s="1">
        <v>61</v>
      </c>
      <c r="B67" s="59">
        <f t="shared" ca="1" si="5"/>
        <v>0.8595750517417029</v>
      </c>
      <c r="C67" s="59">
        <f t="shared" ca="1" si="6"/>
        <v>15.034050724383841</v>
      </c>
      <c r="D67" s="59">
        <f t="shared" ca="1" si="7"/>
        <v>0.64087683557610742</v>
      </c>
      <c r="E67" s="59">
        <f t="shared" ca="1" si="8"/>
        <v>29.972275698065502</v>
      </c>
      <c r="F67" s="59">
        <f t="shared" ca="1" si="9"/>
        <v>0.12884892187589991</v>
      </c>
      <c r="G67" s="59">
        <f t="shared" ca="1" si="10"/>
        <v>6.5534763744589881</v>
      </c>
      <c r="H67" s="59">
        <f t="shared" ca="1" si="11"/>
        <v>51.559802796908329</v>
      </c>
      <c r="K67" s="59">
        <f t="shared" ca="1" si="12"/>
        <v>15.034050724383841</v>
      </c>
      <c r="L67" s="59">
        <f t="shared" ca="1" si="13"/>
        <v>29.972275698065502</v>
      </c>
      <c r="M67" s="59">
        <f t="shared" ca="1" si="14"/>
        <v>6.5534763744589881</v>
      </c>
      <c r="N67" s="59">
        <f t="shared" ca="1" si="15"/>
        <v>51.559802796908329</v>
      </c>
    </row>
    <row r="68" spans="1:14">
      <c r="A68" s="1">
        <v>62</v>
      </c>
      <c r="B68" s="59">
        <f t="shared" ca="1" si="5"/>
        <v>0.3609271519050381</v>
      </c>
      <c r="C68" s="59">
        <f t="shared" ca="1" si="6"/>
        <v>8.0529801266705334</v>
      </c>
      <c r="D68" s="59">
        <f t="shared" ca="1" si="7"/>
        <v>0.33600113438985835</v>
      </c>
      <c r="E68" s="59">
        <f t="shared" ca="1" si="8"/>
        <v>25.704015881458016</v>
      </c>
      <c r="F68" s="59">
        <f t="shared" ca="1" si="9"/>
        <v>0.23500109002669944</v>
      </c>
      <c r="G68" s="59">
        <f t="shared" ca="1" si="10"/>
        <v>7.7989693500392923</v>
      </c>
      <c r="H68" s="59">
        <f t="shared" ca="1" si="11"/>
        <v>41.555965358167846</v>
      </c>
      <c r="K68" s="59">
        <f t="shared" ca="1" si="12"/>
        <v>8.0529801266705334</v>
      </c>
      <c r="L68" s="59">
        <f t="shared" ca="1" si="13"/>
        <v>25.704015881458016</v>
      </c>
      <c r="M68" s="59">
        <f t="shared" ca="1" si="14"/>
        <v>7.7989693500392923</v>
      </c>
      <c r="N68" s="59">
        <f t="shared" ca="1" si="15"/>
        <v>41.555965358167846</v>
      </c>
    </row>
    <row r="69" spans="1:14">
      <c r="A69" s="1">
        <v>63</v>
      </c>
      <c r="B69" s="59">
        <f t="shared" ca="1" si="5"/>
        <v>0.6995501162943758</v>
      </c>
      <c r="C69" s="59">
        <f t="shared" ca="1" si="6"/>
        <v>12.793701628121262</v>
      </c>
      <c r="D69" s="59">
        <f t="shared" ca="1" si="7"/>
        <v>5.8068286424201254E-2</v>
      </c>
      <c r="E69" s="59">
        <f t="shared" ca="1" si="8"/>
        <v>21.812956009938816</v>
      </c>
      <c r="F69" s="59">
        <f t="shared" ca="1" si="9"/>
        <v>0.20147957505056979</v>
      </c>
      <c r="G69" s="59">
        <f t="shared" ca="1" si="10"/>
        <v>7.4435344439934115</v>
      </c>
      <c r="H69" s="59">
        <f t="shared" ca="1" si="11"/>
        <v>42.050192082053492</v>
      </c>
      <c r="K69" s="59">
        <f t="shared" ca="1" si="12"/>
        <v>12.793701628121262</v>
      </c>
      <c r="L69" s="59">
        <f t="shared" ca="1" si="13"/>
        <v>21.812956009938816</v>
      </c>
      <c r="M69" s="59">
        <f t="shared" ca="1" si="14"/>
        <v>7.4435344439934115</v>
      </c>
      <c r="N69" s="59">
        <f t="shared" ca="1" si="15"/>
        <v>42.050192082053492</v>
      </c>
    </row>
    <row r="70" spans="1:14">
      <c r="A70" s="1">
        <v>64</v>
      </c>
      <c r="B70" s="59">
        <f t="shared" ca="1" si="5"/>
        <v>0.94614467086476739</v>
      </c>
      <c r="C70" s="59">
        <f t="shared" ca="1" si="6"/>
        <v>16.246025392106745</v>
      </c>
      <c r="D70" s="59">
        <f t="shared" ca="1" si="7"/>
        <v>0.2434368121835071</v>
      </c>
      <c r="E70" s="59">
        <f t="shared" ca="1" si="8"/>
        <v>24.408115370569099</v>
      </c>
      <c r="F70" s="59">
        <f t="shared" ca="1" si="9"/>
        <v>0.67877440865863559</v>
      </c>
      <c r="G70" s="59">
        <f t="shared" ca="1" si="10"/>
        <v>11.389286324231675</v>
      </c>
      <c r="H70" s="59">
        <f t="shared" ca="1" si="11"/>
        <v>52.043427086907521</v>
      </c>
      <c r="K70" s="59">
        <f t="shared" ca="1" si="12"/>
        <v>16.246025392106745</v>
      </c>
      <c r="L70" s="59">
        <f t="shared" ca="1" si="13"/>
        <v>24.408115370569099</v>
      </c>
      <c r="M70" s="59">
        <f t="shared" ca="1" si="14"/>
        <v>11.389286324231675</v>
      </c>
      <c r="N70" s="59">
        <f t="shared" ca="1" si="15"/>
        <v>52.043427086907521</v>
      </c>
    </row>
    <row r="71" spans="1:14">
      <c r="A71" s="1">
        <v>65</v>
      </c>
      <c r="B71" s="59">
        <f t="shared" ca="1" si="5"/>
        <v>0.38475044497696231</v>
      </c>
      <c r="C71" s="59">
        <f t="shared" ca="1" si="6"/>
        <v>8.3865062296774724</v>
      </c>
      <c r="D71" s="59">
        <f t="shared" ca="1" si="7"/>
        <v>0.76367726443074524</v>
      </c>
      <c r="E71" s="59">
        <f t="shared" ca="1" si="8"/>
        <v>31.691481702030433</v>
      </c>
      <c r="F71" s="59">
        <f t="shared" ca="1" si="9"/>
        <v>0.54747945654713215</v>
      </c>
      <c r="G71" s="59">
        <f t="shared" ca="1" si="10"/>
        <v>10.340644681473961</v>
      </c>
      <c r="H71" s="59">
        <f t="shared" ca="1" si="11"/>
        <v>50.41863261318187</v>
      </c>
      <c r="K71" s="59">
        <f t="shared" ca="1" si="12"/>
        <v>8.3865062296774724</v>
      </c>
      <c r="L71" s="59">
        <f t="shared" ca="1" si="13"/>
        <v>31.691481702030433</v>
      </c>
      <c r="M71" s="59">
        <f t="shared" ca="1" si="14"/>
        <v>10.340644681473961</v>
      </c>
      <c r="N71" s="59">
        <f t="shared" ca="1" si="15"/>
        <v>50.41863261318187</v>
      </c>
    </row>
    <row r="72" spans="1:14">
      <c r="A72" s="1">
        <v>66</v>
      </c>
      <c r="B72" s="59">
        <f t="shared" ref="B72:B135" ca="1" si="16">RAND()</f>
        <v>6.646649384836234E-2</v>
      </c>
      <c r="C72" s="59">
        <f t="shared" ref="C72:C135" ca="1" si="17">3+B72*(17-3)</f>
        <v>3.9305309138770728</v>
      </c>
      <c r="D72" s="59">
        <f t="shared" ref="D72:D135" ca="1" si="18">RAND()</f>
        <v>0.29807913620225657</v>
      </c>
      <c r="E72" s="59">
        <f t="shared" ref="E72:E135" ca="1" si="19">7*(3+D72*(5-3))</f>
        <v>25.173107906831593</v>
      </c>
      <c r="F72" s="59">
        <f t="shared" ref="F72:F135" ca="1" si="20">RAND()</f>
        <v>0.95893435696720797</v>
      </c>
      <c r="G72" s="59">
        <f t="shared" ref="G72:G135" ca="1" si="21">IF(F72&lt;=0.5,3+SQRT(98*F72),17-SQRT(98*(1-F72)))</f>
        <v>14.99390104500959</v>
      </c>
      <c r="H72" s="59">
        <f t="shared" ref="H72:H135" ca="1" si="22">C72+E72+G72</f>
        <v>44.097539865718261</v>
      </c>
      <c r="K72" s="59">
        <f t="shared" ref="K72:K135" ca="1" si="23">C72</f>
        <v>3.9305309138770728</v>
      </c>
      <c r="L72" s="59">
        <f t="shared" ref="L72:L135" ca="1" si="24">E72</f>
        <v>25.173107906831593</v>
      </c>
      <c r="M72" s="59">
        <f t="shared" ref="M72:M135" ca="1" si="25">G72</f>
        <v>14.99390104500959</v>
      </c>
      <c r="N72" s="59">
        <f t="shared" ref="N72:N135" ca="1" si="26">H72</f>
        <v>44.097539865718261</v>
      </c>
    </row>
    <row r="73" spans="1:14">
      <c r="A73" s="1">
        <v>67</v>
      </c>
      <c r="B73" s="59">
        <f t="shared" ca="1" si="16"/>
        <v>0.50816168706993081</v>
      </c>
      <c r="C73" s="59">
        <f t="shared" ca="1" si="17"/>
        <v>10.114263618979031</v>
      </c>
      <c r="D73" s="59">
        <f t="shared" ca="1" si="18"/>
        <v>0.91043854717474049</v>
      </c>
      <c r="E73" s="59">
        <f t="shared" ca="1" si="19"/>
        <v>33.74613966044636</v>
      </c>
      <c r="F73" s="59">
        <f t="shared" ca="1" si="20"/>
        <v>0.70964814336331306</v>
      </c>
      <c r="G73" s="59">
        <f t="shared" ca="1" si="21"/>
        <v>11.665725733485827</v>
      </c>
      <c r="H73" s="59">
        <f t="shared" ca="1" si="22"/>
        <v>55.52612901291122</v>
      </c>
      <c r="K73" s="59">
        <f t="shared" ca="1" si="23"/>
        <v>10.114263618979031</v>
      </c>
      <c r="L73" s="59">
        <f t="shared" ca="1" si="24"/>
        <v>33.74613966044636</v>
      </c>
      <c r="M73" s="59">
        <f t="shared" ca="1" si="25"/>
        <v>11.665725733485827</v>
      </c>
      <c r="N73" s="59">
        <f t="shared" ca="1" si="26"/>
        <v>55.52612901291122</v>
      </c>
    </row>
    <row r="74" spans="1:14">
      <c r="A74" s="1">
        <v>68</v>
      </c>
      <c r="B74" s="59">
        <f t="shared" ca="1" si="16"/>
        <v>0.4551087825595479</v>
      </c>
      <c r="C74" s="59">
        <f t="shared" ca="1" si="17"/>
        <v>9.3715229558336706</v>
      </c>
      <c r="D74" s="59">
        <f t="shared" ca="1" si="18"/>
        <v>0.85826523801954746</v>
      </c>
      <c r="E74" s="59">
        <f t="shared" ca="1" si="19"/>
        <v>33.015713332273663</v>
      </c>
      <c r="F74" s="59">
        <f t="shared" ca="1" si="20"/>
        <v>0.39875739789541087</v>
      </c>
      <c r="G74" s="59">
        <f t="shared" ca="1" si="21"/>
        <v>9.2512578729204797</v>
      </c>
      <c r="H74" s="59">
        <f t="shared" ca="1" si="22"/>
        <v>51.638494161027808</v>
      </c>
      <c r="K74" s="59">
        <f t="shared" ca="1" si="23"/>
        <v>9.3715229558336706</v>
      </c>
      <c r="L74" s="59">
        <f t="shared" ca="1" si="24"/>
        <v>33.015713332273663</v>
      </c>
      <c r="M74" s="59">
        <f t="shared" ca="1" si="25"/>
        <v>9.2512578729204797</v>
      </c>
      <c r="N74" s="59">
        <f t="shared" ca="1" si="26"/>
        <v>51.638494161027808</v>
      </c>
    </row>
    <row r="75" spans="1:14">
      <c r="A75" s="1">
        <v>69</v>
      </c>
      <c r="B75" s="59">
        <f t="shared" ca="1" si="16"/>
        <v>0.67443634400280494</v>
      </c>
      <c r="C75" s="59">
        <f t="shared" ca="1" si="17"/>
        <v>12.442108816039269</v>
      </c>
      <c r="D75" s="59">
        <f t="shared" ca="1" si="18"/>
        <v>0.23317170421502542</v>
      </c>
      <c r="E75" s="59">
        <f t="shared" ca="1" si="19"/>
        <v>24.264403859010358</v>
      </c>
      <c r="F75" s="59">
        <f t="shared" ca="1" si="20"/>
        <v>0.7513118962288734</v>
      </c>
      <c r="G75" s="59">
        <f t="shared" ca="1" si="21"/>
        <v>12.063256724360643</v>
      </c>
      <c r="H75" s="59">
        <f t="shared" ca="1" si="22"/>
        <v>48.769769399410265</v>
      </c>
      <c r="K75" s="59">
        <f t="shared" ca="1" si="23"/>
        <v>12.442108816039269</v>
      </c>
      <c r="L75" s="59">
        <f t="shared" ca="1" si="24"/>
        <v>24.264403859010358</v>
      </c>
      <c r="M75" s="59">
        <f t="shared" ca="1" si="25"/>
        <v>12.063256724360643</v>
      </c>
      <c r="N75" s="59">
        <f t="shared" ca="1" si="26"/>
        <v>48.769769399410265</v>
      </c>
    </row>
    <row r="76" spans="1:14">
      <c r="A76" s="1">
        <v>70</v>
      </c>
      <c r="B76" s="59">
        <f t="shared" ca="1" si="16"/>
        <v>0.92394320913692418</v>
      </c>
      <c r="C76" s="59">
        <f t="shared" ca="1" si="17"/>
        <v>15.935204927916939</v>
      </c>
      <c r="D76" s="59">
        <f t="shared" ca="1" si="18"/>
        <v>0.18459476810751907</v>
      </c>
      <c r="E76" s="59">
        <f t="shared" ca="1" si="19"/>
        <v>23.584326753505266</v>
      </c>
      <c r="F76" s="59">
        <f t="shared" ca="1" si="20"/>
        <v>0.1625027694124217</v>
      </c>
      <c r="G76" s="59">
        <f t="shared" ca="1" si="21"/>
        <v>6.9906479927973262</v>
      </c>
      <c r="H76" s="59">
        <f t="shared" ca="1" si="22"/>
        <v>46.510179674219536</v>
      </c>
      <c r="K76" s="59">
        <f t="shared" ca="1" si="23"/>
        <v>15.935204927916939</v>
      </c>
      <c r="L76" s="59">
        <f t="shared" ca="1" si="24"/>
        <v>23.584326753505266</v>
      </c>
      <c r="M76" s="59">
        <f t="shared" ca="1" si="25"/>
        <v>6.9906479927973262</v>
      </c>
      <c r="N76" s="59">
        <f t="shared" ca="1" si="26"/>
        <v>46.510179674219536</v>
      </c>
    </row>
    <row r="77" spans="1:14">
      <c r="A77" s="1">
        <v>71</v>
      </c>
      <c r="B77" s="59">
        <f t="shared" ca="1" si="16"/>
        <v>0.7972647212444226</v>
      </c>
      <c r="C77" s="59">
        <f t="shared" ca="1" si="17"/>
        <v>14.161706097421916</v>
      </c>
      <c r="D77" s="59">
        <f t="shared" ca="1" si="18"/>
        <v>0.44765855268190791</v>
      </c>
      <c r="E77" s="59">
        <f t="shared" ca="1" si="19"/>
        <v>27.267219737546711</v>
      </c>
      <c r="F77" s="59">
        <f t="shared" ca="1" si="20"/>
        <v>0.89038150766997282</v>
      </c>
      <c r="G77" s="59">
        <f t="shared" ca="1" si="21"/>
        <v>13.722407553044054</v>
      </c>
      <c r="H77" s="59">
        <f t="shared" ca="1" si="22"/>
        <v>55.151333388012674</v>
      </c>
      <c r="K77" s="59">
        <f t="shared" ca="1" si="23"/>
        <v>14.161706097421916</v>
      </c>
      <c r="L77" s="59">
        <f t="shared" ca="1" si="24"/>
        <v>27.267219737546711</v>
      </c>
      <c r="M77" s="59">
        <f t="shared" ca="1" si="25"/>
        <v>13.722407553044054</v>
      </c>
      <c r="N77" s="59">
        <f t="shared" ca="1" si="26"/>
        <v>55.151333388012674</v>
      </c>
    </row>
    <row r="78" spans="1:14">
      <c r="A78" s="1">
        <v>72</v>
      </c>
      <c r="B78" s="59">
        <f t="shared" ca="1" si="16"/>
        <v>6.8639378877668022E-2</v>
      </c>
      <c r="C78" s="59">
        <f t="shared" ca="1" si="17"/>
        <v>3.9609513042873523</v>
      </c>
      <c r="D78" s="59">
        <f t="shared" ca="1" si="18"/>
        <v>8.2825537002817029E-2</v>
      </c>
      <c r="E78" s="59">
        <f t="shared" ca="1" si="19"/>
        <v>22.159557518039438</v>
      </c>
      <c r="F78" s="59">
        <f t="shared" ca="1" si="20"/>
        <v>0.51517753709503111</v>
      </c>
      <c r="G78" s="59">
        <f t="shared" ca="1" si="21"/>
        <v>10.107061485499312</v>
      </c>
      <c r="H78" s="59">
        <f t="shared" ca="1" si="22"/>
        <v>36.227570307826099</v>
      </c>
      <c r="K78" s="59">
        <f t="shared" ca="1" si="23"/>
        <v>3.9609513042873523</v>
      </c>
      <c r="L78" s="59">
        <f t="shared" ca="1" si="24"/>
        <v>22.159557518039438</v>
      </c>
      <c r="M78" s="59">
        <f t="shared" ca="1" si="25"/>
        <v>10.107061485499312</v>
      </c>
      <c r="N78" s="59">
        <f t="shared" ca="1" si="26"/>
        <v>36.227570307826099</v>
      </c>
    </row>
    <row r="79" spans="1:14">
      <c r="A79" s="1">
        <v>73</v>
      </c>
      <c r="B79" s="59">
        <f t="shared" ca="1" si="16"/>
        <v>0.25478272108201705</v>
      </c>
      <c r="C79" s="59">
        <f t="shared" ca="1" si="17"/>
        <v>6.5669580951482391</v>
      </c>
      <c r="D79" s="59">
        <f t="shared" ca="1" si="18"/>
        <v>0.33309402475407546</v>
      </c>
      <c r="E79" s="59">
        <f t="shared" ca="1" si="19"/>
        <v>25.663316346557057</v>
      </c>
      <c r="F79" s="59">
        <f t="shared" ca="1" si="20"/>
        <v>2.1118433107858436E-3</v>
      </c>
      <c r="G79" s="59">
        <f t="shared" ca="1" si="21"/>
        <v>3.4549292741262234</v>
      </c>
      <c r="H79" s="59">
        <f t="shared" ca="1" si="22"/>
        <v>35.68520371583152</v>
      </c>
      <c r="K79" s="59">
        <f t="shared" ca="1" si="23"/>
        <v>6.5669580951482391</v>
      </c>
      <c r="L79" s="59">
        <f t="shared" ca="1" si="24"/>
        <v>25.663316346557057</v>
      </c>
      <c r="M79" s="59">
        <f t="shared" ca="1" si="25"/>
        <v>3.4549292741262234</v>
      </c>
      <c r="N79" s="59">
        <f t="shared" ca="1" si="26"/>
        <v>35.68520371583152</v>
      </c>
    </row>
    <row r="80" spans="1:14">
      <c r="A80" s="1">
        <v>74</v>
      </c>
      <c r="B80" s="59">
        <f t="shared" ca="1" si="16"/>
        <v>0.58220558132874811</v>
      </c>
      <c r="C80" s="59">
        <f t="shared" ca="1" si="17"/>
        <v>11.150878138602474</v>
      </c>
      <c r="D80" s="59">
        <f t="shared" ca="1" si="18"/>
        <v>9.1514358662245776E-2</v>
      </c>
      <c r="E80" s="59">
        <f t="shared" ca="1" si="19"/>
        <v>22.281201021271443</v>
      </c>
      <c r="F80" s="59">
        <f t="shared" ca="1" si="20"/>
        <v>0.83459545654939049</v>
      </c>
      <c r="G80" s="59">
        <f t="shared" ca="1" si="21"/>
        <v>12.973879626965964</v>
      </c>
      <c r="H80" s="59">
        <f t="shared" ca="1" si="22"/>
        <v>46.405958786839875</v>
      </c>
      <c r="K80" s="59">
        <f t="shared" ca="1" si="23"/>
        <v>11.150878138602474</v>
      </c>
      <c r="L80" s="59">
        <f t="shared" ca="1" si="24"/>
        <v>22.281201021271443</v>
      </c>
      <c r="M80" s="59">
        <f t="shared" ca="1" si="25"/>
        <v>12.973879626965964</v>
      </c>
      <c r="N80" s="59">
        <f t="shared" ca="1" si="26"/>
        <v>46.405958786839875</v>
      </c>
    </row>
    <row r="81" spans="1:14">
      <c r="A81" s="1">
        <v>75</v>
      </c>
      <c r="B81" s="59">
        <f t="shared" ca="1" si="16"/>
        <v>0.56243809391578825</v>
      </c>
      <c r="C81" s="59">
        <f t="shared" ca="1" si="17"/>
        <v>10.874133314821036</v>
      </c>
      <c r="D81" s="59">
        <f t="shared" ca="1" si="18"/>
        <v>0.41166201288649074</v>
      </c>
      <c r="E81" s="59">
        <f t="shared" ca="1" si="19"/>
        <v>26.763268180410869</v>
      </c>
      <c r="F81" s="59">
        <f t="shared" ca="1" si="20"/>
        <v>0.91824401407605083</v>
      </c>
      <c r="G81" s="59">
        <f t="shared" ca="1" si="21"/>
        <v>14.169437048828092</v>
      </c>
      <c r="H81" s="59">
        <f t="shared" ca="1" si="22"/>
        <v>51.80683854406</v>
      </c>
      <c r="K81" s="59">
        <f t="shared" ca="1" si="23"/>
        <v>10.874133314821036</v>
      </c>
      <c r="L81" s="59">
        <f t="shared" ca="1" si="24"/>
        <v>26.763268180410869</v>
      </c>
      <c r="M81" s="59">
        <f t="shared" ca="1" si="25"/>
        <v>14.169437048828092</v>
      </c>
      <c r="N81" s="59">
        <f t="shared" ca="1" si="26"/>
        <v>51.80683854406</v>
      </c>
    </row>
    <row r="82" spans="1:14">
      <c r="A82" s="1">
        <v>76</v>
      </c>
      <c r="B82" s="59">
        <f t="shared" ca="1" si="16"/>
        <v>0.49990309241968678</v>
      </c>
      <c r="C82" s="59">
        <f t="shared" ca="1" si="17"/>
        <v>9.9986432938756149</v>
      </c>
      <c r="D82" s="59">
        <f t="shared" ca="1" si="18"/>
        <v>0.7160756496479419</v>
      </c>
      <c r="E82" s="59">
        <f t="shared" ca="1" si="19"/>
        <v>31.025059095071185</v>
      </c>
      <c r="F82" s="59">
        <f t="shared" ca="1" si="20"/>
        <v>0.26234362619373197</v>
      </c>
      <c r="G82" s="59">
        <f t="shared" ca="1" si="21"/>
        <v>8.0704709216191866</v>
      </c>
      <c r="H82" s="59">
        <f t="shared" ca="1" si="22"/>
        <v>49.094173310565992</v>
      </c>
      <c r="K82" s="59">
        <f t="shared" ca="1" si="23"/>
        <v>9.9986432938756149</v>
      </c>
      <c r="L82" s="59">
        <f t="shared" ca="1" si="24"/>
        <v>31.025059095071185</v>
      </c>
      <c r="M82" s="59">
        <f t="shared" ca="1" si="25"/>
        <v>8.0704709216191866</v>
      </c>
      <c r="N82" s="59">
        <f t="shared" ca="1" si="26"/>
        <v>49.094173310565992</v>
      </c>
    </row>
    <row r="83" spans="1:14">
      <c r="A83" s="1">
        <v>77</v>
      </c>
      <c r="B83" s="59">
        <f t="shared" ca="1" si="16"/>
        <v>0.90075545710233929</v>
      </c>
      <c r="C83" s="59">
        <f t="shared" ca="1" si="17"/>
        <v>15.61057639943275</v>
      </c>
      <c r="D83" s="59">
        <f t="shared" ca="1" si="18"/>
        <v>5.9663648749282983E-2</v>
      </c>
      <c r="E83" s="59">
        <f t="shared" ca="1" si="19"/>
        <v>21.835291082489963</v>
      </c>
      <c r="F83" s="59">
        <f t="shared" ca="1" si="20"/>
        <v>0.10215777042164387</v>
      </c>
      <c r="G83" s="59">
        <f t="shared" ca="1" si="21"/>
        <v>6.1640893636749734</v>
      </c>
      <c r="H83" s="59">
        <f t="shared" ca="1" si="22"/>
        <v>43.609956845597686</v>
      </c>
      <c r="K83" s="59">
        <f t="shared" ca="1" si="23"/>
        <v>15.61057639943275</v>
      </c>
      <c r="L83" s="59">
        <f t="shared" ca="1" si="24"/>
        <v>21.835291082489963</v>
      </c>
      <c r="M83" s="59">
        <f t="shared" ca="1" si="25"/>
        <v>6.1640893636749734</v>
      </c>
      <c r="N83" s="59">
        <f t="shared" ca="1" si="26"/>
        <v>43.609956845597686</v>
      </c>
    </row>
    <row r="84" spans="1:14">
      <c r="A84" s="1">
        <v>78</v>
      </c>
      <c r="B84" s="59">
        <f t="shared" ca="1" si="16"/>
        <v>5.3872502761808772E-2</v>
      </c>
      <c r="C84" s="59">
        <f t="shared" ca="1" si="17"/>
        <v>3.7542150386653228</v>
      </c>
      <c r="D84" s="59">
        <f t="shared" ca="1" si="18"/>
        <v>0.58755801887087267</v>
      </c>
      <c r="E84" s="59">
        <f t="shared" ca="1" si="19"/>
        <v>29.225812264192214</v>
      </c>
      <c r="F84" s="59">
        <f t="shared" ca="1" si="20"/>
        <v>0.32383504292822263</v>
      </c>
      <c r="G84" s="59">
        <f t="shared" ca="1" si="21"/>
        <v>8.6334566836859423</v>
      </c>
      <c r="H84" s="59">
        <f t="shared" ca="1" si="22"/>
        <v>41.613483986543478</v>
      </c>
      <c r="K84" s="59">
        <f t="shared" ca="1" si="23"/>
        <v>3.7542150386653228</v>
      </c>
      <c r="L84" s="59">
        <f t="shared" ca="1" si="24"/>
        <v>29.225812264192214</v>
      </c>
      <c r="M84" s="59">
        <f t="shared" ca="1" si="25"/>
        <v>8.6334566836859423</v>
      </c>
      <c r="N84" s="59">
        <f t="shared" ca="1" si="26"/>
        <v>41.613483986543478</v>
      </c>
    </row>
    <row r="85" spans="1:14">
      <c r="A85" s="1">
        <v>79</v>
      </c>
      <c r="B85" s="59">
        <f t="shared" ca="1" si="16"/>
        <v>0.52700094955650933</v>
      </c>
      <c r="C85" s="59">
        <f t="shared" ca="1" si="17"/>
        <v>10.378013293791131</v>
      </c>
      <c r="D85" s="59">
        <f t="shared" ca="1" si="18"/>
        <v>0.43954324714280979</v>
      </c>
      <c r="E85" s="59">
        <f t="shared" ca="1" si="19"/>
        <v>27.153605459999337</v>
      </c>
      <c r="F85" s="59">
        <f t="shared" ca="1" si="20"/>
        <v>0.65796836167423489</v>
      </c>
      <c r="G85" s="59">
        <f t="shared" ca="1" si="21"/>
        <v>11.210431747019042</v>
      </c>
      <c r="H85" s="59">
        <f t="shared" ca="1" si="22"/>
        <v>48.742050500809512</v>
      </c>
      <c r="K85" s="59">
        <f t="shared" ca="1" si="23"/>
        <v>10.378013293791131</v>
      </c>
      <c r="L85" s="59">
        <f t="shared" ca="1" si="24"/>
        <v>27.153605459999337</v>
      </c>
      <c r="M85" s="59">
        <f t="shared" ca="1" si="25"/>
        <v>11.210431747019042</v>
      </c>
      <c r="N85" s="59">
        <f t="shared" ca="1" si="26"/>
        <v>48.742050500809512</v>
      </c>
    </row>
    <row r="86" spans="1:14">
      <c r="A86" s="1">
        <v>80</v>
      </c>
      <c r="B86" s="59">
        <f t="shared" ca="1" si="16"/>
        <v>0.83647462188922383</v>
      </c>
      <c r="C86" s="59">
        <f t="shared" ca="1" si="17"/>
        <v>14.710644706449134</v>
      </c>
      <c r="D86" s="59">
        <f t="shared" ca="1" si="18"/>
        <v>0.40952883058459078</v>
      </c>
      <c r="E86" s="59">
        <f t="shared" ca="1" si="19"/>
        <v>26.73340362818427</v>
      </c>
      <c r="F86" s="59">
        <f t="shared" ca="1" si="20"/>
        <v>0.54972724592142974</v>
      </c>
      <c r="G86" s="59">
        <f t="shared" ca="1" si="21"/>
        <v>10.357204662214869</v>
      </c>
      <c r="H86" s="59">
        <f t="shared" ca="1" si="22"/>
        <v>51.801252996848277</v>
      </c>
      <c r="K86" s="59">
        <f t="shared" ca="1" si="23"/>
        <v>14.710644706449134</v>
      </c>
      <c r="L86" s="59">
        <f t="shared" ca="1" si="24"/>
        <v>26.73340362818427</v>
      </c>
      <c r="M86" s="59">
        <f t="shared" ca="1" si="25"/>
        <v>10.357204662214869</v>
      </c>
      <c r="N86" s="59">
        <f t="shared" ca="1" si="26"/>
        <v>51.801252996848277</v>
      </c>
    </row>
    <row r="87" spans="1:14">
      <c r="A87" s="1">
        <v>81</v>
      </c>
      <c r="B87" s="59">
        <f t="shared" ca="1" si="16"/>
        <v>0.90794860264424848</v>
      </c>
      <c r="C87" s="59">
        <f t="shared" ca="1" si="17"/>
        <v>15.711280437019479</v>
      </c>
      <c r="D87" s="59">
        <f t="shared" ca="1" si="18"/>
        <v>0.63581769239176555</v>
      </c>
      <c r="E87" s="59">
        <f t="shared" ca="1" si="19"/>
        <v>29.90144769348472</v>
      </c>
      <c r="F87" s="59">
        <f t="shared" ca="1" si="20"/>
        <v>0.76035096644126643</v>
      </c>
      <c r="G87" s="59">
        <f t="shared" ca="1" si="21"/>
        <v>12.153805071114462</v>
      </c>
      <c r="H87" s="59">
        <f t="shared" ca="1" si="22"/>
        <v>57.766533201618657</v>
      </c>
      <c r="K87" s="59">
        <f t="shared" ca="1" si="23"/>
        <v>15.711280437019479</v>
      </c>
      <c r="L87" s="59">
        <f t="shared" ca="1" si="24"/>
        <v>29.90144769348472</v>
      </c>
      <c r="M87" s="59">
        <f t="shared" ca="1" si="25"/>
        <v>12.153805071114462</v>
      </c>
      <c r="N87" s="59">
        <f t="shared" ca="1" si="26"/>
        <v>57.766533201618657</v>
      </c>
    </row>
    <row r="88" spans="1:14">
      <c r="A88" s="1">
        <v>82</v>
      </c>
      <c r="B88" s="59">
        <f t="shared" ca="1" si="16"/>
        <v>0.43838715805812778</v>
      </c>
      <c r="C88" s="59">
        <f t="shared" ca="1" si="17"/>
        <v>9.1374202128137885</v>
      </c>
      <c r="D88" s="59">
        <f t="shared" ca="1" si="18"/>
        <v>0.98597201315533489</v>
      </c>
      <c r="E88" s="59">
        <f t="shared" ca="1" si="19"/>
        <v>34.803608184174692</v>
      </c>
      <c r="F88" s="59">
        <f t="shared" ca="1" si="20"/>
        <v>0.11987388170670066</v>
      </c>
      <c r="G88" s="59">
        <f t="shared" ca="1" si="21"/>
        <v>6.427483100943995</v>
      </c>
      <c r="H88" s="59">
        <f t="shared" ca="1" si="22"/>
        <v>50.368511497932474</v>
      </c>
      <c r="K88" s="59">
        <f t="shared" ca="1" si="23"/>
        <v>9.1374202128137885</v>
      </c>
      <c r="L88" s="59">
        <f t="shared" ca="1" si="24"/>
        <v>34.803608184174692</v>
      </c>
      <c r="M88" s="59">
        <f t="shared" ca="1" si="25"/>
        <v>6.427483100943995</v>
      </c>
      <c r="N88" s="59">
        <f t="shared" ca="1" si="26"/>
        <v>50.368511497932474</v>
      </c>
    </row>
    <row r="89" spans="1:14">
      <c r="A89" s="1">
        <v>83</v>
      </c>
      <c r="B89" s="59">
        <f t="shared" ca="1" si="16"/>
        <v>7.0023734004545535E-2</v>
      </c>
      <c r="C89" s="59">
        <f t="shared" ca="1" si="17"/>
        <v>3.9803322760636375</v>
      </c>
      <c r="D89" s="59">
        <f t="shared" ca="1" si="18"/>
        <v>0.35140966495490389</v>
      </c>
      <c r="E89" s="59">
        <f t="shared" ca="1" si="19"/>
        <v>25.919735309368654</v>
      </c>
      <c r="F89" s="59">
        <f t="shared" ca="1" si="20"/>
        <v>0.71657400147640793</v>
      </c>
      <c r="G89" s="59">
        <f t="shared" ca="1" si="21"/>
        <v>11.729729811925008</v>
      </c>
      <c r="H89" s="59">
        <f t="shared" ca="1" si="22"/>
        <v>41.629797397357301</v>
      </c>
      <c r="K89" s="59">
        <f t="shared" ca="1" si="23"/>
        <v>3.9803322760636375</v>
      </c>
      <c r="L89" s="59">
        <f t="shared" ca="1" si="24"/>
        <v>25.919735309368654</v>
      </c>
      <c r="M89" s="59">
        <f t="shared" ca="1" si="25"/>
        <v>11.729729811925008</v>
      </c>
      <c r="N89" s="59">
        <f t="shared" ca="1" si="26"/>
        <v>41.629797397357301</v>
      </c>
    </row>
    <row r="90" spans="1:14">
      <c r="A90" s="1">
        <v>84</v>
      </c>
      <c r="B90" s="59">
        <f t="shared" ca="1" si="16"/>
        <v>0.54145035935990826</v>
      </c>
      <c r="C90" s="59">
        <f t="shared" ca="1" si="17"/>
        <v>10.580305031038716</v>
      </c>
      <c r="D90" s="59">
        <f t="shared" ca="1" si="18"/>
        <v>0.38269695730916897</v>
      </c>
      <c r="E90" s="59">
        <f t="shared" ca="1" si="19"/>
        <v>26.357757402328367</v>
      </c>
      <c r="F90" s="59">
        <f t="shared" ca="1" si="20"/>
        <v>0.24349825366668032</v>
      </c>
      <c r="G90" s="59">
        <f t="shared" ca="1" si="21"/>
        <v>7.88495945319249</v>
      </c>
      <c r="H90" s="59">
        <f t="shared" ca="1" si="22"/>
        <v>44.823021886559573</v>
      </c>
      <c r="K90" s="59">
        <f t="shared" ca="1" si="23"/>
        <v>10.580305031038716</v>
      </c>
      <c r="L90" s="59">
        <f t="shared" ca="1" si="24"/>
        <v>26.357757402328367</v>
      </c>
      <c r="M90" s="59">
        <f t="shared" ca="1" si="25"/>
        <v>7.88495945319249</v>
      </c>
      <c r="N90" s="59">
        <f t="shared" ca="1" si="26"/>
        <v>44.823021886559573</v>
      </c>
    </row>
    <row r="91" spans="1:14">
      <c r="A91" s="1">
        <v>85</v>
      </c>
      <c r="B91" s="59">
        <f t="shared" ca="1" si="16"/>
        <v>0.1603887509125439</v>
      </c>
      <c r="C91" s="59">
        <f t="shared" ca="1" si="17"/>
        <v>5.2454425127756146</v>
      </c>
      <c r="D91" s="59">
        <f t="shared" ca="1" si="18"/>
        <v>0.55231065341812391</v>
      </c>
      <c r="E91" s="59">
        <f t="shared" ca="1" si="19"/>
        <v>28.732349147853736</v>
      </c>
      <c r="F91" s="59">
        <f t="shared" ca="1" si="20"/>
        <v>0.32049696751295209</v>
      </c>
      <c r="G91" s="59">
        <f t="shared" ca="1" si="21"/>
        <v>8.6043467787307115</v>
      </c>
      <c r="H91" s="59">
        <f t="shared" ca="1" si="22"/>
        <v>42.582138439360065</v>
      </c>
      <c r="K91" s="59">
        <f t="shared" ca="1" si="23"/>
        <v>5.2454425127756146</v>
      </c>
      <c r="L91" s="59">
        <f t="shared" ca="1" si="24"/>
        <v>28.732349147853736</v>
      </c>
      <c r="M91" s="59">
        <f t="shared" ca="1" si="25"/>
        <v>8.6043467787307115</v>
      </c>
      <c r="N91" s="59">
        <f t="shared" ca="1" si="26"/>
        <v>42.582138439360065</v>
      </c>
    </row>
    <row r="92" spans="1:14">
      <c r="A92" s="1">
        <v>86</v>
      </c>
      <c r="B92" s="59">
        <f t="shared" ca="1" si="16"/>
        <v>0.89191337319489694</v>
      </c>
      <c r="C92" s="59">
        <f t="shared" ca="1" si="17"/>
        <v>15.486787224728557</v>
      </c>
      <c r="D92" s="59">
        <f t="shared" ca="1" si="18"/>
        <v>0.97550072014946676</v>
      </c>
      <c r="E92" s="59">
        <f t="shared" ca="1" si="19"/>
        <v>34.657010082092533</v>
      </c>
      <c r="F92" s="59">
        <f t="shared" ca="1" si="20"/>
        <v>5.5481054909336969E-2</v>
      </c>
      <c r="G92" s="59">
        <f t="shared" ca="1" si="21"/>
        <v>5.3317682949030383</v>
      </c>
      <c r="H92" s="59">
        <f t="shared" ca="1" si="22"/>
        <v>55.475565601724128</v>
      </c>
      <c r="K92" s="59">
        <f t="shared" ca="1" si="23"/>
        <v>15.486787224728557</v>
      </c>
      <c r="L92" s="59">
        <f t="shared" ca="1" si="24"/>
        <v>34.657010082092533</v>
      </c>
      <c r="M92" s="59">
        <f t="shared" ca="1" si="25"/>
        <v>5.3317682949030383</v>
      </c>
      <c r="N92" s="59">
        <f t="shared" ca="1" si="26"/>
        <v>55.475565601724128</v>
      </c>
    </row>
    <row r="93" spans="1:14">
      <c r="A93" s="1">
        <v>87</v>
      </c>
      <c r="B93" s="59">
        <f t="shared" ca="1" si="16"/>
        <v>0.84034391346347426</v>
      </c>
      <c r="C93" s="59">
        <f t="shared" ca="1" si="17"/>
        <v>14.764814788488639</v>
      </c>
      <c r="D93" s="59">
        <f t="shared" ca="1" si="18"/>
        <v>0.98530872589984764</v>
      </c>
      <c r="E93" s="59">
        <f t="shared" ca="1" si="19"/>
        <v>34.794322162597865</v>
      </c>
      <c r="F93" s="59">
        <f t="shared" ca="1" si="20"/>
        <v>0.60784370141092925</v>
      </c>
      <c r="G93" s="59">
        <f t="shared" ca="1" si="21"/>
        <v>10.800700260373844</v>
      </c>
      <c r="H93" s="59">
        <f t="shared" ca="1" si="22"/>
        <v>60.359837211460345</v>
      </c>
      <c r="K93" s="59">
        <f t="shared" ca="1" si="23"/>
        <v>14.764814788488639</v>
      </c>
      <c r="L93" s="59">
        <f t="shared" ca="1" si="24"/>
        <v>34.794322162597865</v>
      </c>
      <c r="M93" s="59">
        <f t="shared" ca="1" si="25"/>
        <v>10.800700260373844</v>
      </c>
      <c r="N93" s="59">
        <f t="shared" ca="1" si="26"/>
        <v>60.359837211460345</v>
      </c>
    </row>
    <row r="94" spans="1:14">
      <c r="A94" s="1">
        <v>88</v>
      </c>
      <c r="B94" s="59">
        <f t="shared" ca="1" si="16"/>
        <v>0.77874108489351568</v>
      </c>
      <c r="C94" s="59">
        <f t="shared" ca="1" si="17"/>
        <v>13.90237518850922</v>
      </c>
      <c r="D94" s="59">
        <f t="shared" ca="1" si="18"/>
        <v>0.94757673975228229</v>
      </c>
      <c r="E94" s="59">
        <f t="shared" ca="1" si="19"/>
        <v>34.266074356531952</v>
      </c>
      <c r="F94" s="59">
        <f t="shared" ca="1" si="20"/>
        <v>6.3035272355925542E-2</v>
      </c>
      <c r="G94" s="59">
        <f t="shared" ca="1" si="21"/>
        <v>5.4854489918082621</v>
      </c>
      <c r="H94" s="59">
        <f t="shared" ca="1" si="22"/>
        <v>53.653898536849432</v>
      </c>
      <c r="K94" s="59">
        <f t="shared" ca="1" si="23"/>
        <v>13.90237518850922</v>
      </c>
      <c r="L94" s="59">
        <f t="shared" ca="1" si="24"/>
        <v>34.266074356531952</v>
      </c>
      <c r="M94" s="59">
        <f t="shared" ca="1" si="25"/>
        <v>5.4854489918082621</v>
      </c>
      <c r="N94" s="59">
        <f t="shared" ca="1" si="26"/>
        <v>53.653898536849432</v>
      </c>
    </row>
    <row r="95" spans="1:14">
      <c r="A95" s="1">
        <v>89</v>
      </c>
      <c r="B95" s="59">
        <f t="shared" ca="1" si="16"/>
        <v>0.91827715772588991</v>
      </c>
      <c r="C95" s="59">
        <f t="shared" ca="1" si="17"/>
        <v>15.855880208162459</v>
      </c>
      <c r="D95" s="59">
        <f t="shared" ca="1" si="18"/>
        <v>0.98719603763221597</v>
      </c>
      <c r="E95" s="59">
        <f t="shared" ca="1" si="19"/>
        <v>34.820744526851023</v>
      </c>
      <c r="F95" s="59">
        <f t="shared" ca="1" si="20"/>
        <v>0.78818262749801216</v>
      </c>
      <c r="G95" s="59">
        <f t="shared" ca="1" si="21"/>
        <v>12.443893931744476</v>
      </c>
      <c r="H95" s="59">
        <f t="shared" ca="1" si="22"/>
        <v>63.12051866675796</v>
      </c>
      <c r="K95" s="59">
        <f t="shared" ca="1" si="23"/>
        <v>15.855880208162459</v>
      </c>
      <c r="L95" s="59">
        <f t="shared" ca="1" si="24"/>
        <v>34.820744526851023</v>
      </c>
      <c r="M95" s="59">
        <f t="shared" ca="1" si="25"/>
        <v>12.443893931744476</v>
      </c>
      <c r="N95" s="59">
        <f t="shared" ca="1" si="26"/>
        <v>63.12051866675796</v>
      </c>
    </row>
    <row r="96" spans="1:14">
      <c r="A96" s="1">
        <v>90</v>
      </c>
      <c r="B96" s="59">
        <f t="shared" ca="1" si="16"/>
        <v>0.82302686969524075</v>
      </c>
      <c r="C96" s="59">
        <f t="shared" ca="1" si="17"/>
        <v>14.52237617573337</v>
      </c>
      <c r="D96" s="59">
        <f t="shared" ca="1" si="18"/>
        <v>0.4040659433590319</v>
      </c>
      <c r="E96" s="59">
        <f t="shared" ca="1" si="19"/>
        <v>26.656923207026445</v>
      </c>
      <c r="F96" s="59">
        <f t="shared" ca="1" si="20"/>
        <v>8.6176902287959933E-2</v>
      </c>
      <c r="G96" s="59">
        <f t="shared" ca="1" si="21"/>
        <v>5.9060861006205707</v>
      </c>
      <c r="H96" s="59">
        <f t="shared" ca="1" si="22"/>
        <v>47.085385483380385</v>
      </c>
      <c r="K96" s="59">
        <f t="shared" ca="1" si="23"/>
        <v>14.52237617573337</v>
      </c>
      <c r="L96" s="59">
        <f t="shared" ca="1" si="24"/>
        <v>26.656923207026445</v>
      </c>
      <c r="M96" s="59">
        <f t="shared" ca="1" si="25"/>
        <v>5.9060861006205707</v>
      </c>
      <c r="N96" s="59">
        <f t="shared" ca="1" si="26"/>
        <v>47.085385483380385</v>
      </c>
    </row>
    <row r="97" spans="1:14">
      <c r="A97" s="1">
        <v>91</v>
      </c>
      <c r="B97" s="59">
        <f t="shared" ca="1" si="16"/>
        <v>0.33531979400446232</v>
      </c>
      <c r="C97" s="59">
        <f t="shared" ca="1" si="17"/>
        <v>7.6944771160624725</v>
      </c>
      <c r="D97" s="59">
        <f t="shared" ca="1" si="18"/>
        <v>6.5369326647724657E-2</v>
      </c>
      <c r="E97" s="59">
        <f t="shared" ca="1" si="19"/>
        <v>21.915170573068146</v>
      </c>
      <c r="F97" s="59">
        <f t="shared" ca="1" si="20"/>
        <v>0.56803484554116346</v>
      </c>
      <c r="G97" s="59">
        <f t="shared" ca="1" si="21"/>
        <v>10.493650398497943</v>
      </c>
      <c r="H97" s="59">
        <f t="shared" ca="1" si="22"/>
        <v>40.103298087628559</v>
      </c>
      <c r="K97" s="59">
        <f t="shared" ca="1" si="23"/>
        <v>7.6944771160624725</v>
      </c>
      <c r="L97" s="59">
        <f t="shared" ca="1" si="24"/>
        <v>21.915170573068146</v>
      </c>
      <c r="M97" s="59">
        <f t="shared" ca="1" si="25"/>
        <v>10.493650398497943</v>
      </c>
      <c r="N97" s="59">
        <f t="shared" ca="1" si="26"/>
        <v>40.103298087628559</v>
      </c>
    </row>
    <row r="98" spans="1:14">
      <c r="A98" s="1">
        <v>92</v>
      </c>
      <c r="B98" s="59">
        <f t="shared" ca="1" si="16"/>
        <v>0.30035864493532483</v>
      </c>
      <c r="C98" s="59">
        <f t="shared" ca="1" si="17"/>
        <v>7.2050210290945476</v>
      </c>
      <c r="D98" s="59">
        <f t="shared" ca="1" si="18"/>
        <v>0.20600849144627542</v>
      </c>
      <c r="E98" s="59">
        <f t="shared" ca="1" si="19"/>
        <v>23.884118880247854</v>
      </c>
      <c r="F98" s="59">
        <f t="shared" ca="1" si="20"/>
        <v>0.73433028515152454</v>
      </c>
      <c r="G98" s="59">
        <f t="shared" ca="1" si="21"/>
        <v>11.897487672219636</v>
      </c>
      <c r="H98" s="59">
        <f t="shared" ca="1" si="22"/>
        <v>42.986627581562033</v>
      </c>
      <c r="K98" s="59">
        <f t="shared" ca="1" si="23"/>
        <v>7.2050210290945476</v>
      </c>
      <c r="L98" s="59">
        <f t="shared" ca="1" si="24"/>
        <v>23.884118880247854</v>
      </c>
      <c r="M98" s="59">
        <f t="shared" ca="1" si="25"/>
        <v>11.897487672219636</v>
      </c>
      <c r="N98" s="59">
        <f t="shared" ca="1" si="26"/>
        <v>42.986627581562033</v>
      </c>
    </row>
    <row r="99" spans="1:14">
      <c r="A99" s="1">
        <v>93</v>
      </c>
      <c r="B99" s="59">
        <f t="shared" ca="1" si="16"/>
        <v>0.87706858364948292</v>
      </c>
      <c r="C99" s="59">
        <f t="shared" ca="1" si="17"/>
        <v>15.278960171092761</v>
      </c>
      <c r="D99" s="59">
        <f t="shared" ca="1" si="18"/>
        <v>2.2548705072655384E-2</v>
      </c>
      <c r="E99" s="59">
        <f t="shared" ca="1" si="19"/>
        <v>21.315681871017176</v>
      </c>
      <c r="F99" s="59">
        <f t="shared" ca="1" si="20"/>
        <v>0.51460292748874092</v>
      </c>
      <c r="G99" s="59">
        <f t="shared" ca="1" si="21"/>
        <v>10.102977953775746</v>
      </c>
      <c r="H99" s="59">
        <f t="shared" ca="1" si="22"/>
        <v>46.697619995885688</v>
      </c>
      <c r="K99" s="59">
        <f t="shared" ca="1" si="23"/>
        <v>15.278960171092761</v>
      </c>
      <c r="L99" s="59">
        <f t="shared" ca="1" si="24"/>
        <v>21.315681871017176</v>
      </c>
      <c r="M99" s="59">
        <f t="shared" ca="1" si="25"/>
        <v>10.102977953775746</v>
      </c>
      <c r="N99" s="59">
        <f t="shared" ca="1" si="26"/>
        <v>46.697619995885688</v>
      </c>
    </row>
    <row r="100" spans="1:14">
      <c r="A100" s="1">
        <v>94</v>
      </c>
      <c r="B100" s="59">
        <f t="shared" ca="1" si="16"/>
        <v>0.51497345261761307</v>
      </c>
      <c r="C100" s="59">
        <f t="shared" ca="1" si="17"/>
        <v>10.209628336646583</v>
      </c>
      <c r="D100" s="59">
        <f t="shared" ca="1" si="18"/>
        <v>0.20951222312232609</v>
      </c>
      <c r="E100" s="59">
        <f t="shared" ca="1" si="19"/>
        <v>23.933171123712565</v>
      </c>
      <c r="F100" s="59">
        <f t="shared" ca="1" si="20"/>
        <v>0.36624717642237936</v>
      </c>
      <c r="G100" s="59">
        <f t="shared" ca="1" si="21"/>
        <v>8.9910118752505568</v>
      </c>
      <c r="H100" s="59">
        <f t="shared" ca="1" si="22"/>
        <v>43.133811335609707</v>
      </c>
      <c r="K100" s="59">
        <f t="shared" ca="1" si="23"/>
        <v>10.209628336646583</v>
      </c>
      <c r="L100" s="59">
        <f t="shared" ca="1" si="24"/>
        <v>23.933171123712565</v>
      </c>
      <c r="M100" s="59">
        <f t="shared" ca="1" si="25"/>
        <v>8.9910118752505568</v>
      </c>
      <c r="N100" s="59">
        <f t="shared" ca="1" si="26"/>
        <v>43.133811335609707</v>
      </c>
    </row>
    <row r="101" spans="1:14">
      <c r="A101" s="1">
        <v>95</v>
      </c>
      <c r="B101" s="59">
        <f t="shared" ca="1" si="16"/>
        <v>0.34034543433830589</v>
      </c>
      <c r="C101" s="59">
        <f t="shared" ca="1" si="17"/>
        <v>7.7648360807362824</v>
      </c>
      <c r="D101" s="59">
        <f t="shared" ca="1" si="18"/>
        <v>0.22463543075814174</v>
      </c>
      <c r="E101" s="59">
        <f t="shared" ca="1" si="19"/>
        <v>24.144896030613985</v>
      </c>
      <c r="F101" s="59">
        <f t="shared" ca="1" si="20"/>
        <v>0.72558077463105031</v>
      </c>
      <c r="G101" s="59">
        <f t="shared" ca="1" si="21"/>
        <v>11.814145770834175</v>
      </c>
      <c r="H101" s="59">
        <f t="shared" ca="1" si="22"/>
        <v>43.723877882184439</v>
      </c>
      <c r="K101" s="59">
        <f t="shared" ca="1" si="23"/>
        <v>7.7648360807362824</v>
      </c>
      <c r="L101" s="59">
        <f t="shared" ca="1" si="24"/>
        <v>24.144896030613985</v>
      </c>
      <c r="M101" s="59">
        <f t="shared" ca="1" si="25"/>
        <v>11.814145770834175</v>
      </c>
      <c r="N101" s="59">
        <f t="shared" ca="1" si="26"/>
        <v>43.723877882184439</v>
      </c>
    </row>
    <row r="102" spans="1:14">
      <c r="A102" s="1">
        <v>96</v>
      </c>
      <c r="B102" s="59">
        <f t="shared" ca="1" si="16"/>
        <v>0.37655610580327625</v>
      </c>
      <c r="C102" s="59">
        <f t="shared" ca="1" si="17"/>
        <v>8.2717854812458675</v>
      </c>
      <c r="D102" s="59">
        <f t="shared" ca="1" si="18"/>
        <v>0.4924649449297771</v>
      </c>
      <c r="E102" s="59">
        <f t="shared" ca="1" si="19"/>
        <v>27.894509229016879</v>
      </c>
      <c r="F102" s="59">
        <f t="shared" ca="1" si="20"/>
        <v>0.40201904731934412</v>
      </c>
      <c r="G102" s="59">
        <f t="shared" ca="1" si="21"/>
        <v>9.2767719918199774</v>
      </c>
      <c r="H102" s="59">
        <f t="shared" ca="1" si="22"/>
        <v>45.443066702082724</v>
      </c>
      <c r="K102" s="59">
        <f t="shared" ca="1" si="23"/>
        <v>8.2717854812458675</v>
      </c>
      <c r="L102" s="59">
        <f t="shared" ca="1" si="24"/>
        <v>27.894509229016879</v>
      </c>
      <c r="M102" s="59">
        <f t="shared" ca="1" si="25"/>
        <v>9.2767719918199774</v>
      </c>
      <c r="N102" s="59">
        <f t="shared" ca="1" si="26"/>
        <v>45.443066702082724</v>
      </c>
    </row>
    <row r="103" spans="1:14">
      <c r="A103" s="1">
        <v>97</v>
      </c>
      <c r="B103" s="59">
        <f t="shared" ca="1" si="16"/>
        <v>0.33777275557788178</v>
      </c>
      <c r="C103" s="59">
        <f t="shared" ca="1" si="17"/>
        <v>7.7288185780903449</v>
      </c>
      <c r="D103" s="59">
        <f t="shared" ca="1" si="18"/>
        <v>0.26874609405664307</v>
      </c>
      <c r="E103" s="59">
        <f t="shared" ca="1" si="19"/>
        <v>24.762445316793002</v>
      </c>
      <c r="F103" s="59">
        <f t="shared" ca="1" si="20"/>
        <v>0.87636760076700604</v>
      </c>
      <c r="G103" s="59">
        <f t="shared" ca="1" si="21"/>
        <v>13.519199068485328</v>
      </c>
      <c r="H103" s="59">
        <f t="shared" ca="1" si="22"/>
        <v>46.010462963368674</v>
      </c>
      <c r="K103" s="59">
        <f t="shared" ca="1" si="23"/>
        <v>7.7288185780903449</v>
      </c>
      <c r="L103" s="59">
        <f t="shared" ca="1" si="24"/>
        <v>24.762445316793002</v>
      </c>
      <c r="M103" s="59">
        <f t="shared" ca="1" si="25"/>
        <v>13.519199068485328</v>
      </c>
      <c r="N103" s="59">
        <f t="shared" ca="1" si="26"/>
        <v>46.010462963368674</v>
      </c>
    </row>
    <row r="104" spans="1:14">
      <c r="A104" s="1">
        <v>98</v>
      </c>
      <c r="B104" s="59">
        <f t="shared" ca="1" si="16"/>
        <v>0.85378470119234784</v>
      </c>
      <c r="C104" s="59">
        <f t="shared" ca="1" si="17"/>
        <v>14.95298581669287</v>
      </c>
      <c r="D104" s="59">
        <f t="shared" ca="1" si="18"/>
        <v>0.20414773993285462</v>
      </c>
      <c r="E104" s="59">
        <f t="shared" ca="1" si="19"/>
        <v>23.858068359059963</v>
      </c>
      <c r="F104" s="59">
        <f t="shared" ca="1" si="20"/>
        <v>0.32242546179367992</v>
      </c>
      <c r="G104" s="59">
        <f t="shared" ca="1" si="21"/>
        <v>8.6211827274854382</v>
      </c>
      <c r="H104" s="59">
        <f t="shared" ca="1" si="22"/>
        <v>47.43223690323827</v>
      </c>
      <c r="K104" s="59">
        <f t="shared" ca="1" si="23"/>
        <v>14.95298581669287</v>
      </c>
      <c r="L104" s="59">
        <f t="shared" ca="1" si="24"/>
        <v>23.858068359059963</v>
      </c>
      <c r="M104" s="59">
        <f t="shared" ca="1" si="25"/>
        <v>8.6211827274854382</v>
      </c>
      <c r="N104" s="59">
        <f t="shared" ca="1" si="26"/>
        <v>47.43223690323827</v>
      </c>
    </row>
    <row r="105" spans="1:14">
      <c r="A105" s="1">
        <v>99</v>
      </c>
      <c r="B105" s="59">
        <f t="shared" ca="1" si="16"/>
        <v>0.45669023373873507</v>
      </c>
      <c r="C105" s="59">
        <f t="shared" ca="1" si="17"/>
        <v>9.393663272342291</v>
      </c>
      <c r="D105" s="59">
        <f t="shared" ca="1" si="18"/>
        <v>0.25850468503010537</v>
      </c>
      <c r="E105" s="59">
        <f t="shared" ca="1" si="19"/>
        <v>24.619065590421474</v>
      </c>
      <c r="F105" s="59">
        <f t="shared" ca="1" si="20"/>
        <v>0.16936321698047507</v>
      </c>
      <c r="G105" s="59">
        <f t="shared" ca="1" si="21"/>
        <v>7.0740146371959147</v>
      </c>
      <c r="H105" s="59">
        <f t="shared" ca="1" si="22"/>
        <v>41.086743499959681</v>
      </c>
      <c r="K105" s="59">
        <f t="shared" ca="1" si="23"/>
        <v>9.393663272342291</v>
      </c>
      <c r="L105" s="59">
        <f t="shared" ca="1" si="24"/>
        <v>24.619065590421474</v>
      </c>
      <c r="M105" s="59">
        <f t="shared" ca="1" si="25"/>
        <v>7.0740146371959147</v>
      </c>
      <c r="N105" s="59">
        <f t="shared" ca="1" si="26"/>
        <v>41.086743499959681</v>
      </c>
    </row>
    <row r="106" spans="1:14">
      <c r="A106" s="1">
        <v>100</v>
      </c>
      <c r="B106" s="59">
        <f t="shared" ca="1" si="16"/>
        <v>0.63518130663210326</v>
      </c>
      <c r="C106" s="59">
        <f t="shared" ca="1" si="17"/>
        <v>11.892538292849446</v>
      </c>
      <c r="D106" s="59">
        <f t="shared" ca="1" si="18"/>
        <v>0.32843783498470547</v>
      </c>
      <c r="E106" s="59">
        <f t="shared" ca="1" si="19"/>
        <v>25.598129689785878</v>
      </c>
      <c r="F106" s="59">
        <f t="shared" ca="1" si="20"/>
        <v>0.38006501131309012</v>
      </c>
      <c r="G106" s="59">
        <f t="shared" ca="1" si="21"/>
        <v>9.102980510265688</v>
      </c>
      <c r="H106" s="59">
        <f t="shared" ca="1" si="22"/>
        <v>46.593648492901011</v>
      </c>
      <c r="K106" s="59">
        <f t="shared" ca="1" si="23"/>
        <v>11.892538292849446</v>
      </c>
      <c r="L106" s="59">
        <f t="shared" ca="1" si="24"/>
        <v>25.598129689785878</v>
      </c>
      <c r="M106" s="59">
        <f t="shared" ca="1" si="25"/>
        <v>9.102980510265688</v>
      </c>
      <c r="N106" s="59">
        <f t="shared" ca="1" si="26"/>
        <v>46.593648492901011</v>
      </c>
    </row>
    <row r="107" spans="1:14">
      <c r="A107" s="1">
        <v>101</v>
      </c>
      <c r="B107" s="59">
        <f t="shared" ca="1" si="16"/>
        <v>0.25873972263089673</v>
      </c>
      <c r="C107" s="59">
        <f t="shared" ca="1" si="17"/>
        <v>6.6223561168325542</v>
      </c>
      <c r="D107" s="59">
        <f t="shared" ca="1" si="18"/>
        <v>0.20397633283828265</v>
      </c>
      <c r="E107" s="59">
        <f t="shared" ca="1" si="19"/>
        <v>23.855668659735958</v>
      </c>
      <c r="F107" s="59">
        <f t="shared" ca="1" si="20"/>
        <v>0.40667684394749881</v>
      </c>
      <c r="G107" s="59">
        <f t="shared" ca="1" si="21"/>
        <v>9.3130286477137805</v>
      </c>
      <c r="H107" s="59">
        <f t="shared" ca="1" si="22"/>
        <v>39.791053424282289</v>
      </c>
      <c r="K107" s="59">
        <f t="shared" ca="1" si="23"/>
        <v>6.6223561168325542</v>
      </c>
      <c r="L107" s="59">
        <f t="shared" ca="1" si="24"/>
        <v>23.855668659735958</v>
      </c>
      <c r="M107" s="59">
        <f t="shared" ca="1" si="25"/>
        <v>9.3130286477137805</v>
      </c>
      <c r="N107" s="59">
        <f t="shared" ca="1" si="26"/>
        <v>39.791053424282289</v>
      </c>
    </row>
    <row r="108" spans="1:14">
      <c r="A108" s="1">
        <v>102</v>
      </c>
      <c r="B108" s="59">
        <f t="shared" ca="1" si="16"/>
        <v>0.76009784209120324</v>
      </c>
      <c r="C108" s="59">
        <f t="shared" ca="1" si="17"/>
        <v>13.641369789276846</v>
      </c>
      <c r="D108" s="59">
        <f t="shared" ca="1" si="18"/>
        <v>0.79877224146802517</v>
      </c>
      <c r="E108" s="59">
        <f t="shared" ca="1" si="19"/>
        <v>32.182811380552351</v>
      </c>
      <c r="F108" s="59">
        <f t="shared" ca="1" si="20"/>
        <v>0.96895992821297372</v>
      </c>
      <c r="G108" s="59">
        <f t="shared" ca="1" si="21"/>
        <v>15.255887894907964</v>
      </c>
      <c r="H108" s="59">
        <f t="shared" ca="1" si="22"/>
        <v>61.08006906473716</v>
      </c>
      <c r="K108" s="59">
        <f t="shared" ca="1" si="23"/>
        <v>13.641369789276846</v>
      </c>
      <c r="L108" s="59">
        <f t="shared" ca="1" si="24"/>
        <v>32.182811380552351</v>
      </c>
      <c r="M108" s="59">
        <f t="shared" ca="1" si="25"/>
        <v>15.255887894907964</v>
      </c>
      <c r="N108" s="59">
        <f t="shared" ca="1" si="26"/>
        <v>61.08006906473716</v>
      </c>
    </row>
    <row r="109" spans="1:14">
      <c r="A109" s="1">
        <v>103</v>
      </c>
      <c r="B109" s="59">
        <f t="shared" ca="1" si="16"/>
        <v>0.77125914693526099</v>
      </c>
      <c r="C109" s="59">
        <f t="shared" ca="1" si="17"/>
        <v>13.797628057093654</v>
      </c>
      <c r="D109" s="59">
        <f t="shared" ca="1" si="18"/>
        <v>0.31114461938558557</v>
      </c>
      <c r="E109" s="59">
        <f t="shared" ca="1" si="19"/>
        <v>25.356024671398199</v>
      </c>
      <c r="F109" s="59">
        <f t="shared" ca="1" si="20"/>
        <v>0.25240830122106672</v>
      </c>
      <c r="G109" s="59">
        <f t="shared" ca="1" si="21"/>
        <v>7.9735312927199464</v>
      </c>
      <c r="H109" s="59">
        <f t="shared" ca="1" si="22"/>
        <v>47.127184021211797</v>
      </c>
      <c r="K109" s="59">
        <f t="shared" ca="1" si="23"/>
        <v>13.797628057093654</v>
      </c>
      <c r="L109" s="59">
        <f t="shared" ca="1" si="24"/>
        <v>25.356024671398199</v>
      </c>
      <c r="M109" s="59">
        <f t="shared" ca="1" si="25"/>
        <v>7.9735312927199464</v>
      </c>
      <c r="N109" s="59">
        <f t="shared" ca="1" si="26"/>
        <v>47.127184021211797</v>
      </c>
    </row>
    <row r="110" spans="1:14">
      <c r="A110" s="1">
        <v>104</v>
      </c>
      <c r="B110" s="59">
        <f t="shared" ca="1" si="16"/>
        <v>0.37180840976387541</v>
      </c>
      <c r="C110" s="59">
        <f t="shared" ca="1" si="17"/>
        <v>8.2053177366942549</v>
      </c>
      <c r="D110" s="59">
        <f t="shared" ca="1" si="18"/>
        <v>0.16776082926261182</v>
      </c>
      <c r="E110" s="59">
        <f t="shared" ca="1" si="19"/>
        <v>23.348651609676565</v>
      </c>
      <c r="F110" s="59">
        <f t="shared" ca="1" si="20"/>
        <v>0.97270550993012517</v>
      </c>
      <c r="G110" s="59">
        <f t="shared" ca="1" si="21"/>
        <v>15.364500068221421</v>
      </c>
      <c r="H110" s="59">
        <f t="shared" ca="1" si="22"/>
        <v>46.918469414592238</v>
      </c>
      <c r="K110" s="59">
        <f t="shared" ca="1" si="23"/>
        <v>8.2053177366942549</v>
      </c>
      <c r="L110" s="59">
        <f t="shared" ca="1" si="24"/>
        <v>23.348651609676565</v>
      </c>
      <c r="M110" s="59">
        <f t="shared" ca="1" si="25"/>
        <v>15.364500068221421</v>
      </c>
      <c r="N110" s="59">
        <f t="shared" ca="1" si="26"/>
        <v>46.918469414592238</v>
      </c>
    </row>
    <row r="111" spans="1:14">
      <c r="A111" s="1">
        <v>105</v>
      </c>
      <c r="B111" s="59">
        <f t="shared" ca="1" si="16"/>
        <v>0.59521183307188652</v>
      </c>
      <c r="C111" s="59">
        <f t="shared" ca="1" si="17"/>
        <v>11.332965663006412</v>
      </c>
      <c r="D111" s="59">
        <f t="shared" ca="1" si="18"/>
        <v>0.39063197655842052</v>
      </c>
      <c r="E111" s="59">
        <f t="shared" ca="1" si="19"/>
        <v>26.468847671817887</v>
      </c>
      <c r="F111" s="59">
        <f t="shared" ca="1" si="20"/>
        <v>0.67293648270090101</v>
      </c>
      <c r="G111" s="59">
        <f t="shared" ca="1" si="21"/>
        <v>11.338531577822614</v>
      </c>
      <c r="H111" s="59">
        <f t="shared" ca="1" si="22"/>
        <v>49.140344912646917</v>
      </c>
      <c r="K111" s="59">
        <f t="shared" ca="1" si="23"/>
        <v>11.332965663006412</v>
      </c>
      <c r="L111" s="59">
        <f t="shared" ca="1" si="24"/>
        <v>26.468847671817887</v>
      </c>
      <c r="M111" s="59">
        <f t="shared" ca="1" si="25"/>
        <v>11.338531577822614</v>
      </c>
      <c r="N111" s="59">
        <f t="shared" ca="1" si="26"/>
        <v>49.140344912646917</v>
      </c>
    </row>
    <row r="112" spans="1:14">
      <c r="A112" s="1">
        <v>106</v>
      </c>
      <c r="B112" s="59">
        <f t="shared" ca="1" si="16"/>
        <v>0.70449065339345451</v>
      </c>
      <c r="C112" s="59">
        <f t="shared" ca="1" si="17"/>
        <v>12.862869147508363</v>
      </c>
      <c r="D112" s="59">
        <f t="shared" ca="1" si="18"/>
        <v>0.41139277239560168</v>
      </c>
      <c r="E112" s="59">
        <f t="shared" ca="1" si="19"/>
        <v>26.759498813538425</v>
      </c>
      <c r="F112" s="59">
        <f t="shared" ca="1" si="20"/>
        <v>0.12012380343120466</v>
      </c>
      <c r="G112" s="59">
        <f t="shared" ca="1" si="21"/>
        <v>6.4310541727373032</v>
      </c>
      <c r="H112" s="59">
        <f t="shared" ca="1" si="22"/>
        <v>46.053422133784096</v>
      </c>
      <c r="K112" s="59">
        <f t="shared" ca="1" si="23"/>
        <v>12.862869147508363</v>
      </c>
      <c r="L112" s="59">
        <f t="shared" ca="1" si="24"/>
        <v>26.759498813538425</v>
      </c>
      <c r="M112" s="59">
        <f t="shared" ca="1" si="25"/>
        <v>6.4310541727373032</v>
      </c>
      <c r="N112" s="59">
        <f t="shared" ca="1" si="26"/>
        <v>46.053422133784096</v>
      </c>
    </row>
    <row r="113" spans="1:14">
      <c r="A113" s="1">
        <v>107</v>
      </c>
      <c r="B113" s="59">
        <f t="shared" ca="1" si="16"/>
        <v>0.4221757109347799</v>
      </c>
      <c r="C113" s="59">
        <f t="shared" ca="1" si="17"/>
        <v>8.9104599530869191</v>
      </c>
      <c r="D113" s="59">
        <f t="shared" ca="1" si="18"/>
        <v>0.5170166676825465</v>
      </c>
      <c r="E113" s="59">
        <f t="shared" ca="1" si="19"/>
        <v>28.238233347555649</v>
      </c>
      <c r="F113" s="59">
        <f t="shared" ca="1" si="20"/>
        <v>5.9258606559240423E-3</v>
      </c>
      <c r="G113" s="59">
        <f t="shared" ca="1" si="21"/>
        <v>3.762059278718235</v>
      </c>
      <c r="H113" s="59">
        <f t="shared" ca="1" si="22"/>
        <v>40.910752579360803</v>
      </c>
      <c r="K113" s="59">
        <f t="shared" ca="1" si="23"/>
        <v>8.9104599530869191</v>
      </c>
      <c r="L113" s="59">
        <f t="shared" ca="1" si="24"/>
        <v>28.238233347555649</v>
      </c>
      <c r="M113" s="59">
        <f t="shared" ca="1" si="25"/>
        <v>3.762059278718235</v>
      </c>
      <c r="N113" s="59">
        <f t="shared" ca="1" si="26"/>
        <v>40.910752579360803</v>
      </c>
    </row>
    <row r="114" spans="1:14">
      <c r="A114" s="1">
        <v>108</v>
      </c>
      <c r="B114" s="59">
        <f t="shared" ca="1" si="16"/>
        <v>0.88431318144898174</v>
      </c>
      <c r="C114" s="59">
        <f t="shared" ca="1" si="17"/>
        <v>15.380384540285744</v>
      </c>
      <c r="D114" s="59">
        <f t="shared" ca="1" si="18"/>
        <v>0.44806835210739426</v>
      </c>
      <c r="E114" s="59">
        <f t="shared" ca="1" si="19"/>
        <v>27.272956929503518</v>
      </c>
      <c r="F114" s="59">
        <f t="shared" ca="1" si="20"/>
        <v>0.53338721638049891</v>
      </c>
      <c r="G114" s="59">
        <f t="shared" ca="1" si="21"/>
        <v>10.237747949483758</v>
      </c>
      <c r="H114" s="59">
        <f t="shared" ca="1" si="22"/>
        <v>52.891089419273015</v>
      </c>
      <c r="K114" s="59">
        <f t="shared" ca="1" si="23"/>
        <v>15.380384540285744</v>
      </c>
      <c r="L114" s="59">
        <f t="shared" ca="1" si="24"/>
        <v>27.272956929503518</v>
      </c>
      <c r="M114" s="59">
        <f t="shared" ca="1" si="25"/>
        <v>10.237747949483758</v>
      </c>
      <c r="N114" s="59">
        <f t="shared" ca="1" si="26"/>
        <v>52.891089419273015</v>
      </c>
    </row>
    <row r="115" spans="1:14">
      <c r="A115" s="1">
        <v>109</v>
      </c>
      <c r="B115" s="59">
        <f t="shared" ca="1" si="16"/>
        <v>0.14509319862371695</v>
      </c>
      <c r="C115" s="59">
        <f t="shared" ca="1" si="17"/>
        <v>5.0313047807320377</v>
      </c>
      <c r="D115" s="59">
        <f t="shared" ca="1" si="18"/>
        <v>0.63566417413624521</v>
      </c>
      <c r="E115" s="59">
        <f t="shared" ca="1" si="19"/>
        <v>29.899298437907433</v>
      </c>
      <c r="F115" s="59">
        <f t="shared" ca="1" si="20"/>
        <v>0.44461255153362389</v>
      </c>
      <c r="G115" s="59">
        <f t="shared" ca="1" si="21"/>
        <v>9.6009113045317562</v>
      </c>
      <c r="H115" s="59">
        <f t="shared" ca="1" si="22"/>
        <v>44.531514523171225</v>
      </c>
      <c r="K115" s="59">
        <f t="shared" ca="1" si="23"/>
        <v>5.0313047807320377</v>
      </c>
      <c r="L115" s="59">
        <f t="shared" ca="1" si="24"/>
        <v>29.899298437907433</v>
      </c>
      <c r="M115" s="59">
        <f t="shared" ca="1" si="25"/>
        <v>9.6009113045317562</v>
      </c>
      <c r="N115" s="59">
        <f t="shared" ca="1" si="26"/>
        <v>44.531514523171225</v>
      </c>
    </row>
    <row r="116" spans="1:14">
      <c r="A116" s="1">
        <v>110</v>
      </c>
      <c r="B116" s="59">
        <f t="shared" ca="1" si="16"/>
        <v>0.53880337270660483</v>
      </c>
      <c r="C116" s="59">
        <f t="shared" ca="1" si="17"/>
        <v>10.543247217892468</v>
      </c>
      <c r="D116" s="59">
        <f t="shared" ca="1" si="18"/>
        <v>0.60462088762752164</v>
      </c>
      <c r="E116" s="59">
        <f t="shared" ca="1" si="19"/>
        <v>29.464692426785298</v>
      </c>
      <c r="F116" s="59">
        <f t="shared" ca="1" si="20"/>
        <v>0.83462559270384262</v>
      </c>
      <c r="G116" s="59">
        <f t="shared" ca="1" si="21"/>
        <v>12.974246416504926</v>
      </c>
      <c r="H116" s="59">
        <f t="shared" ca="1" si="22"/>
        <v>52.982186061182688</v>
      </c>
      <c r="K116" s="59">
        <f t="shared" ca="1" si="23"/>
        <v>10.543247217892468</v>
      </c>
      <c r="L116" s="59">
        <f t="shared" ca="1" si="24"/>
        <v>29.464692426785298</v>
      </c>
      <c r="M116" s="59">
        <f t="shared" ca="1" si="25"/>
        <v>12.974246416504926</v>
      </c>
      <c r="N116" s="59">
        <f t="shared" ca="1" si="26"/>
        <v>52.982186061182688</v>
      </c>
    </row>
    <row r="117" spans="1:14">
      <c r="A117" s="1">
        <v>111</v>
      </c>
      <c r="B117" s="59">
        <f t="shared" ca="1" si="16"/>
        <v>0.92581965127151711</v>
      </c>
      <c r="C117" s="59">
        <f t="shared" ca="1" si="17"/>
        <v>15.961475117801239</v>
      </c>
      <c r="D117" s="59">
        <f t="shared" ca="1" si="18"/>
        <v>0.22806682980153248</v>
      </c>
      <c r="E117" s="59">
        <f t="shared" ca="1" si="19"/>
        <v>24.192935617221455</v>
      </c>
      <c r="F117" s="59">
        <f t="shared" ca="1" si="20"/>
        <v>0.43903260345941097</v>
      </c>
      <c r="G117" s="59">
        <f t="shared" ca="1" si="21"/>
        <v>9.5593593543136723</v>
      </c>
      <c r="H117" s="59">
        <f t="shared" ca="1" si="22"/>
        <v>49.713770089336364</v>
      </c>
      <c r="K117" s="59">
        <f t="shared" ca="1" si="23"/>
        <v>15.961475117801239</v>
      </c>
      <c r="L117" s="59">
        <f t="shared" ca="1" si="24"/>
        <v>24.192935617221455</v>
      </c>
      <c r="M117" s="59">
        <f t="shared" ca="1" si="25"/>
        <v>9.5593593543136723</v>
      </c>
      <c r="N117" s="59">
        <f t="shared" ca="1" si="26"/>
        <v>49.713770089336364</v>
      </c>
    </row>
    <row r="118" spans="1:14">
      <c r="A118" s="1">
        <v>112</v>
      </c>
      <c r="B118" s="59">
        <f t="shared" ca="1" si="16"/>
        <v>0.65749421256953888</v>
      </c>
      <c r="C118" s="59">
        <f t="shared" ca="1" si="17"/>
        <v>12.204918975973545</v>
      </c>
      <c r="D118" s="59">
        <f t="shared" ca="1" si="18"/>
        <v>0.53243232002697871</v>
      </c>
      <c r="E118" s="59">
        <f t="shared" ca="1" si="19"/>
        <v>28.454052480377701</v>
      </c>
      <c r="F118" s="59">
        <f t="shared" ca="1" si="20"/>
        <v>3.9248761915185781E-2</v>
      </c>
      <c r="G118" s="59">
        <f t="shared" ca="1" si="21"/>
        <v>4.9612186690137863</v>
      </c>
      <c r="H118" s="59">
        <f t="shared" ca="1" si="22"/>
        <v>45.620190125365035</v>
      </c>
      <c r="K118" s="59">
        <f t="shared" ca="1" si="23"/>
        <v>12.204918975973545</v>
      </c>
      <c r="L118" s="59">
        <f t="shared" ca="1" si="24"/>
        <v>28.454052480377701</v>
      </c>
      <c r="M118" s="59">
        <f t="shared" ca="1" si="25"/>
        <v>4.9612186690137863</v>
      </c>
      <c r="N118" s="59">
        <f t="shared" ca="1" si="26"/>
        <v>45.620190125365035</v>
      </c>
    </row>
    <row r="119" spans="1:14">
      <c r="A119" s="1">
        <v>113</v>
      </c>
      <c r="B119" s="59">
        <f t="shared" ca="1" si="16"/>
        <v>0.58622611628735566</v>
      </c>
      <c r="C119" s="59">
        <f t="shared" ca="1" si="17"/>
        <v>11.207165628022979</v>
      </c>
      <c r="D119" s="59">
        <f t="shared" ca="1" si="18"/>
        <v>0.59545344426622226</v>
      </c>
      <c r="E119" s="59">
        <f t="shared" ca="1" si="19"/>
        <v>29.336348219727107</v>
      </c>
      <c r="F119" s="59">
        <f t="shared" ca="1" si="20"/>
        <v>0.61247338755919234</v>
      </c>
      <c r="G119" s="59">
        <f t="shared" ca="1" si="21"/>
        <v>10.837402494142657</v>
      </c>
      <c r="H119" s="59">
        <f t="shared" ca="1" si="22"/>
        <v>51.380916341892743</v>
      </c>
      <c r="K119" s="59">
        <f t="shared" ca="1" si="23"/>
        <v>11.207165628022979</v>
      </c>
      <c r="L119" s="59">
        <f t="shared" ca="1" si="24"/>
        <v>29.336348219727107</v>
      </c>
      <c r="M119" s="59">
        <f t="shared" ca="1" si="25"/>
        <v>10.837402494142657</v>
      </c>
      <c r="N119" s="59">
        <f t="shared" ca="1" si="26"/>
        <v>51.380916341892743</v>
      </c>
    </row>
    <row r="120" spans="1:14">
      <c r="A120" s="1">
        <v>114</v>
      </c>
      <c r="B120" s="59">
        <f t="shared" ca="1" si="16"/>
        <v>0.41638668097852349</v>
      </c>
      <c r="C120" s="59">
        <f t="shared" ca="1" si="17"/>
        <v>8.8294135336993289</v>
      </c>
      <c r="D120" s="59">
        <f t="shared" ca="1" si="18"/>
        <v>0.35315319723447747</v>
      </c>
      <c r="E120" s="59">
        <f t="shared" ca="1" si="19"/>
        <v>25.944144761282686</v>
      </c>
      <c r="F120" s="59">
        <f t="shared" ca="1" si="20"/>
        <v>0.3085688145040848</v>
      </c>
      <c r="G120" s="59">
        <f t="shared" ca="1" si="21"/>
        <v>8.4990675410836971</v>
      </c>
      <c r="H120" s="59">
        <f t="shared" ca="1" si="22"/>
        <v>43.272625836065714</v>
      </c>
      <c r="K120" s="59">
        <f t="shared" ca="1" si="23"/>
        <v>8.8294135336993289</v>
      </c>
      <c r="L120" s="59">
        <f t="shared" ca="1" si="24"/>
        <v>25.944144761282686</v>
      </c>
      <c r="M120" s="59">
        <f t="shared" ca="1" si="25"/>
        <v>8.4990675410836971</v>
      </c>
      <c r="N120" s="59">
        <f t="shared" ca="1" si="26"/>
        <v>43.272625836065714</v>
      </c>
    </row>
    <row r="121" spans="1:14">
      <c r="A121" s="1">
        <v>115</v>
      </c>
      <c r="B121" s="59">
        <f t="shared" ca="1" si="16"/>
        <v>0.45428970780286093</v>
      </c>
      <c r="C121" s="59">
        <f t="shared" ca="1" si="17"/>
        <v>9.360055909240053</v>
      </c>
      <c r="D121" s="59">
        <f t="shared" ca="1" si="18"/>
        <v>0.75783177136140378</v>
      </c>
      <c r="E121" s="59">
        <f t="shared" ca="1" si="19"/>
        <v>31.609644799059652</v>
      </c>
      <c r="F121" s="59">
        <f t="shared" ca="1" si="20"/>
        <v>0.19101007168659034</v>
      </c>
      <c r="G121" s="59">
        <f t="shared" ca="1" si="21"/>
        <v>7.3265444670413196</v>
      </c>
      <c r="H121" s="59">
        <f t="shared" ca="1" si="22"/>
        <v>48.296245175341028</v>
      </c>
      <c r="K121" s="59">
        <f t="shared" ca="1" si="23"/>
        <v>9.360055909240053</v>
      </c>
      <c r="L121" s="59">
        <f t="shared" ca="1" si="24"/>
        <v>31.609644799059652</v>
      </c>
      <c r="M121" s="59">
        <f t="shared" ca="1" si="25"/>
        <v>7.3265444670413196</v>
      </c>
      <c r="N121" s="59">
        <f t="shared" ca="1" si="26"/>
        <v>48.296245175341028</v>
      </c>
    </row>
    <row r="122" spans="1:14">
      <c r="A122" s="1">
        <v>116</v>
      </c>
      <c r="B122" s="59">
        <f t="shared" ca="1" si="16"/>
        <v>0.78774510586960567</v>
      </c>
      <c r="C122" s="59">
        <f t="shared" ca="1" si="17"/>
        <v>14.028431482174479</v>
      </c>
      <c r="D122" s="59">
        <f t="shared" ca="1" si="18"/>
        <v>0.87882025994650892</v>
      </c>
      <c r="E122" s="59">
        <f t="shared" ca="1" si="19"/>
        <v>33.303483639251127</v>
      </c>
      <c r="F122" s="59">
        <f t="shared" ca="1" si="20"/>
        <v>0.49647831138460585</v>
      </c>
      <c r="G122" s="59">
        <f t="shared" ca="1" si="21"/>
        <v>9.9753046181289733</v>
      </c>
      <c r="H122" s="59">
        <f t="shared" ca="1" si="22"/>
        <v>57.307219739554583</v>
      </c>
      <c r="K122" s="59">
        <f t="shared" ca="1" si="23"/>
        <v>14.028431482174479</v>
      </c>
      <c r="L122" s="59">
        <f t="shared" ca="1" si="24"/>
        <v>33.303483639251127</v>
      </c>
      <c r="M122" s="59">
        <f t="shared" ca="1" si="25"/>
        <v>9.9753046181289733</v>
      </c>
      <c r="N122" s="59">
        <f t="shared" ca="1" si="26"/>
        <v>57.307219739554583</v>
      </c>
    </row>
    <row r="123" spans="1:14">
      <c r="A123" s="1">
        <v>117</v>
      </c>
      <c r="B123" s="59">
        <f t="shared" ca="1" si="16"/>
        <v>0.77596935884957841</v>
      </c>
      <c r="C123" s="59">
        <f t="shared" ca="1" si="17"/>
        <v>13.863571023894098</v>
      </c>
      <c r="D123" s="59">
        <f t="shared" ca="1" si="18"/>
        <v>0.63494220853136474</v>
      </c>
      <c r="E123" s="59">
        <f t="shared" ca="1" si="19"/>
        <v>29.889190919439105</v>
      </c>
      <c r="F123" s="59">
        <f t="shared" ca="1" si="20"/>
        <v>2.2212281583549043E-2</v>
      </c>
      <c r="G123" s="59">
        <f t="shared" ca="1" si="21"/>
        <v>4.4753994696989032</v>
      </c>
      <c r="H123" s="59">
        <f t="shared" ca="1" si="22"/>
        <v>48.228161413032112</v>
      </c>
      <c r="K123" s="59">
        <f t="shared" ca="1" si="23"/>
        <v>13.863571023894098</v>
      </c>
      <c r="L123" s="59">
        <f t="shared" ca="1" si="24"/>
        <v>29.889190919439105</v>
      </c>
      <c r="M123" s="59">
        <f t="shared" ca="1" si="25"/>
        <v>4.4753994696989032</v>
      </c>
      <c r="N123" s="59">
        <f t="shared" ca="1" si="26"/>
        <v>48.228161413032112</v>
      </c>
    </row>
    <row r="124" spans="1:14">
      <c r="A124" s="1">
        <v>118</v>
      </c>
      <c r="B124" s="59">
        <f t="shared" ca="1" si="16"/>
        <v>8.1067381845205233E-2</v>
      </c>
      <c r="C124" s="59">
        <f t="shared" ca="1" si="17"/>
        <v>4.1349433458328733</v>
      </c>
      <c r="D124" s="59">
        <f t="shared" ca="1" si="18"/>
        <v>0.70759593452328318</v>
      </c>
      <c r="E124" s="59">
        <f t="shared" ca="1" si="19"/>
        <v>30.906343083325964</v>
      </c>
      <c r="F124" s="59">
        <f t="shared" ca="1" si="20"/>
        <v>7.1149307938211948E-3</v>
      </c>
      <c r="G124" s="59">
        <f t="shared" ca="1" si="21"/>
        <v>3.8350228845932768</v>
      </c>
      <c r="H124" s="59">
        <f t="shared" ca="1" si="22"/>
        <v>38.876309313752117</v>
      </c>
      <c r="K124" s="59">
        <f t="shared" ca="1" si="23"/>
        <v>4.1349433458328733</v>
      </c>
      <c r="L124" s="59">
        <f t="shared" ca="1" si="24"/>
        <v>30.906343083325964</v>
      </c>
      <c r="M124" s="59">
        <f t="shared" ca="1" si="25"/>
        <v>3.8350228845932768</v>
      </c>
      <c r="N124" s="59">
        <f t="shared" ca="1" si="26"/>
        <v>38.876309313752117</v>
      </c>
    </row>
    <row r="125" spans="1:14">
      <c r="A125" s="1">
        <v>119</v>
      </c>
      <c r="B125" s="59">
        <f t="shared" ca="1" si="16"/>
        <v>0.62798244330067288</v>
      </c>
      <c r="C125" s="59">
        <f t="shared" ca="1" si="17"/>
        <v>11.79175420620942</v>
      </c>
      <c r="D125" s="59">
        <f t="shared" ca="1" si="18"/>
        <v>0.97256324658094129</v>
      </c>
      <c r="E125" s="59">
        <f t="shared" ca="1" si="19"/>
        <v>34.615885452133185</v>
      </c>
      <c r="F125" s="59">
        <f t="shared" ca="1" si="20"/>
        <v>3.0855958578035469E-2</v>
      </c>
      <c r="G125" s="59">
        <f t="shared" ca="1" si="21"/>
        <v>4.7389318389883703</v>
      </c>
      <c r="H125" s="59">
        <f t="shared" ca="1" si="22"/>
        <v>51.146571497330974</v>
      </c>
      <c r="K125" s="59">
        <f t="shared" ca="1" si="23"/>
        <v>11.79175420620942</v>
      </c>
      <c r="L125" s="59">
        <f t="shared" ca="1" si="24"/>
        <v>34.615885452133185</v>
      </c>
      <c r="M125" s="59">
        <f t="shared" ca="1" si="25"/>
        <v>4.7389318389883703</v>
      </c>
      <c r="N125" s="59">
        <f t="shared" ca="1" si="26"/>
        <v>51.146571497330974</v>
      </c>
    </row>
    <row r="126" spans="1:14">
      <c r="A126" s="1">
        <v>120</v>
      </c>
      <c r="B126" s="59">
        <f t="shared" ca="1" si="16"/>
        <v>0.28519077605406284</v>
      </c>
      <c r="C126" s="59">
        <f t="shared" ca="1" si="17"/>
        <v>6.9926708647568798</v>
      </c>
      <c r="D126" s="59">
        <f t="shared" ca="1" si="18"/>
        <v>0.91222092839750246</v>
      </c>
      <c r="E126" s="59">
        <f t="shared" ca="1" si="19"/>
        <v>33.771092997565034</v>
      </c>
      <c r="F126" s="59">
        <f t="shared" ca="1" si="20"/>
        <v>0.95636384178989964</v>
      </c>
      <c r="G126" s="59">
        <f t="shared" ca="1" si="21"/>
        <v>14.932067819151257</v>
      </c>
      <c r="H126" s="59">
        <f t="shared" ca="1" si="22"/>
        <v>55.695831681473173</v>
      </c>
      <c r="K126" s="59">
        <f t="shared" ca="1" si="23"/>
        <v>6.9926708647568798</v>
      </c>
      <c r="L126" s="59">
        <f t="shared" ca="1" si="24"/>
        <v>33.771092997565034</v>
      </c>
      <c r="M126" s="59">
        <f t="shared" ca="1" si="25"/>
        <v>14.932067819151257</v>
      </c>
      <c r="N126" s="59">
        <f t="shared" ca="1" si="26"/>
        <v>55.695831681473173</v>
      </c>
    </row>
    <row r="127" spans="1:14">
      <c r="A127" s="1">
        <v>121</v>
      </c>
      <c r="B127" s="59">
        <f t="shared" ca="1" si="16"/>
        <v>0.15371581231986653</v>
      </c>
      <c r="C127" s="59">
        <f t="shared" ca="1" si="17"/>
        <v>5.1520213724781314</v>
      </c>
      <c r="D127" s="59">
        <f t="shared" ca="1" si="18"/>
        <v>0.6167393102988461</v>
      </c>
      <c r="E127" s="59">
        <f t="shared" ca="1" si="19"/>
        <v>29.634350344183844</v>
      </c>
      <c r="F127" s="59">
        <f t="shared" ca="1" si="20"/>
        <v>0.26347467276380065</v>
      </c>
      <c r="G127" s="59">
        <f t="shared" ca="1" si="21"/>
        <v>8.0813893701282602</v>
      </c>
      <c r="H127" s="59">
        <f t="shared" ca="1" si="22"/>
        <v>42.867761086790239</v>
      </c>
      <c r="K127" s="59">
        <f t="shared" ca="1" si="23"/>
        <v>5.1520213724781314</v>
      </c>
      <c r="L127" s="59">
        <f t="shared" ca="1" si="24"/>
        <v>29.634350344183844</v>
      </c>
      <c r="M127" s="59">
        <f t="shared" ca="1" si="25"/>
        <v>8.0813893701282602</v>
      </c>
      <c r="N127" s="59">
        <f t="shared" ca="1" si="26"/>
        <v>42.867761086790239</v>
      </c>
    </row>
    <row r="128" spans="1:14">
      <c r="A128" s="1">
        <v>122</v>
      </c>
      <c r="B128" s="59">
        <f t="shared" ca="1" si="16"/>
        <v>0.31411619647761957</v>
      </c>
      <c r="C128" s="59">
        <f t="shared" ca="1" si="17"/>
        <v>7.3976267506866744</v>
      </c>
      <c r="D128" s="59">
        <f t="shared" ca="1" si="18"/>
        <v>0.32414186538598533</v>
      </c>
      <c r="E128" s="59">
        <f t="shared" ca="1" si="19"/>
        <v>25.537986115403793</v>
      </c>
      <c r="F128" s="59">
        <f t="shared" ca="1" si="20"/>
        <v>0.5776202388572651</v>
      </c>
      <c r="G128" s="59">
        <f t="shared" ca="1" si="21"/>
        <v>10.566243974785177</v>
      </c>
      <c r="H128" s="59">
        <f t="shared" ca="1" si="22"/>
        <v>43.501856840875647</v>
      </c>
      <c r="K128" s="59">
        <f t="shared" ca="1" si="23"/>
        <v>7.3976267506866744</v>
      </c>
      <c r="L128" s="59">
        <f t="shared" ca="1" si="24"/>
        <v>25.537986115403793</v>
      </c>
      <c r="M128" s="59">
        <f t="shared" ca="1" si="25"/>
        <v>10.566243974785177</v>
      </c>
      <c r="N128" s="59">
        <f t="shared" ca="1" si="26"/>
        <v>43.501856840875647</v>
      </c>
    </row>
    <row r="129" spans="1:14">
      <c r="A129" s="1">
        <v>123</v>
      </c>
      <c r="B129" s="59">
        <f t="shared" ca="1" si="16"/>
        <v>0.43672676498577623</v>
      </c>
      <c r="C129" s="59">
        <f t="shared" ca="1" si="17"/>
        <v>9.1141747098008672</v>
      </c>
      <c r="D129" s="59">
        <f t="shared" ca="1" si="18"/>
        <v>0.20465434113847714</v>
      </c>
      <c r="E129" s="59">
        <f t="shared" ca="1" si="19"/>
        <v>23.86516077593868</v>
      </c>
      <c r="F129" s="59">
        <f t="shared" ca="1" si="20"/>
        <v>0.83873866437480271</v>
      </c>
      <c r="G129" s="59">
        <f t="shared" ca="1" si="21"/>
        <v>13.024624433934658</v>
      </c>
      <c r="H129" s="59">
        <f t="shared" ca="1" si="22"/>
        <v>46.003959919674202</v>
      </c>
      <c r="K129" s="59">
        <f t="shared" ca="1" si="23"/>
        <v>9.1141747098008672</v>
      </c>
      <c r="L129" s="59">
        <f t="shared" ca="1" si="24"/>
        <v>23.86516077593868</v>
      </c>
      <c r="M129" s="59">
        <f t="shared" ca="1" si="25"/>
        <v>13.024624433934658</v>
      </c>
      <c r="N129" s="59">
        <f t="shared" ca="1" si="26"/>
        <v>46.003959919674202</v>
      </c>
    </row>
    <row r="130" spans="1:14">
      <c r="A130" s="1">
        <v>124</v>
      </c>
      <c r="B130" s="59">
        <f t="shared" ca="1" si="16"/>
        <v>0.35950863093196617</v>
      </c>
      <c r="C130" s="59">
        <f t="shared" ca="1" si="17"/>
        <v>8.0331208330475263</v>
      </c>
      <c r="D130" s="59">
        <f t="shared" ca="1" si="18"/>
        <v>0.20298565955318115</v>
      </c>
      <c r="E130" s="59">
        <f t="shared" ca="1" si="19"/>
        <v>23.841799233744535</v>
      </c>
      <c r="F130" s="59">
        <f t="shared" ca="1" si="20"/>
        <v>0.53317608057524613</v>
      </c>
      <c r="G130" s="59">
        <f t="shared" ca="1" si="21"/>
        <v>10.236218209934188</v>
      </c>
      <c r="H130" s="59">
        <f t="shared" ca="1" si="22"/>
        <v>42.111138276726251</v>
      </c>
      <c r="K130" s="59">
        <f t="shared" ca="1" si="23"/>
        <v>8.0331208330475263</v>
      </c>
      <c r="L130" s="59">
        <f t="shared" ca="1" si="24"/>
        <v>23.841799233744535</v>
      </c>
      <c r="M130" s="59">
        <f t="shared" ca="1" si="25"/>
        <v>10.236218209934188</v>
      </c>
      <c r="N130" s="59">
        <f t="shared" ca="1" si="26"/>
        <v>42.111138276726251</v>
      </c>
    </row>
    <row r="131" spans="1:14">
      <c r="A131" s="1">
        <v>125</v>
      </c>
      <c r="B131" s="59">
        <f t="shared" ca="1" si="16"/>
        <v>6.3413734166830382E-2</v>
      </c>
      <c r="C131" s="59">
        <f t="shared" ca="1" si="17"/>
        <v>3.8877922783356254</v>
      </c>
      <c r="D131" s="59">
        <f t="shared" ca="1" si="18"/>
        <v>0.49996643807915397</v>
      </c>
      <c r="E131" s="59">
        <f t="shared" ca="1" si="19"/>
        <v>27.999530133108156</v>
      </c>
      <c r="F131" s="59">
        <f t="shared" ca="1" si="20"/>
        <v>0.54340387340528662</v>
      </c>
      <c r="G131" s="59">
        <f t="shared" ca="1" si="21"/>
        <v>10.310723476617078</v>
      </c>
      <c r="H131" s="59">
        <f t="shared" ca="1" si="22"/>
        <v>42.198045888060861</v>
      </c>
      <c r="K131" s="59">
        <f t="shared" ca="1" si="23"/>
        <v>3.8877922783356254</v>
      </c>
      <c r="L131" s="59">
        <f t="shared" ca="1" si="24"/>
        <v>27.999530133108156</v>
      </c>
      <c r="M131" s="59">
        <f t="shared" ca="1" si="25"/>
        <v>10.310723476617078</v>
      </c>
      <c r="N131" s="59">
        <f t="shared" ca="1" si="26"/>
        <v>42.198045888060861</v>
      </c>
    </row>
    <row r="132" spans="1:14">
      <c r="A132" s="1">
        <v>126</v>
      </c>
      <c r="B132" s="59">
        <f t="shared" ca="1" si="16"/>
        <v>0.39224497109883805</v>
      </c>
      <c r="C132" s="59">
        <f t="shared" ca="1" si="17"/>
        <v>8.4914295953837318</v>
      </c>
      <c r="D132" s="59">
        <f t="shared" ca="1" si="18"/>
        <v>7.1420449709891365E-2</v>
      </c>
      <c r="E132" s="59">
        <f t="shared" ca="1" si="19"/>
        <v>21.999886295938481</v>
      </c>
      <c r="F132" s="59">
        <f t="shared" ca="1" si="20"/>
        <v>0.44585187124145875</v>
      </c>
      <c r="G132" s="59">
        <f t="shared" ca="1" si="21"/>
        <v>9.610104642262705</v>
      </c>
      <c r="H132" s="59">
        <f t="shared" ca="1" si="22"/>
        <v>40.101420533584914</v>
      </c>
      <c r="K132" s="59">
        <f t="shared" ca="1" si="23"/>
        <v>8.4914295953837318</v>
      </c>
      <c r="L132" s="59">
        <f t="shared" ca="1" si="24"/>
        <v>21.999886295938481</v>
      </c>
      <c r="M132" s="59">
        <f t="shared" ca="1" si="25"/>
        <v>9.610104642262705</v>
      </c>
      <c r="N132" s="59">
        <f t="shared" ca="1" si="26"/>
        <v>40.101420533584914</v>
      </c>
    </row>
    <row r="133" spans="1:14">
      <c r="A133" s="1">
        <v>127</v>
      </c>
      <c r="B133" s="59">
        <f t="shared" ca="1" si="16"/>
        <v>0.685154975906479</v>
      </c>
      <c r="C133" s="59">
        <f t="shared" ca="1" si="17"/>
        <v>12.592169662690706</v>
      </c>
      <c r="D133" s="59">
        <f t="shared" ca="1" si="18"/>
        <v>0.78389682770926417</v>
      </c>
      <c r="E133" s="59">
        <f t="shared" ca="1" si="19"/>
        <v>31.9745555879297</v>
      </c>
      <c r="F133" s="59">
        <f t="shared" ca="1" si="20"/>
        <v>0.99278227883204462</v>
      </c>
      <c r="G133" s="59">
        <f t="shared" ca="1" si="21"/>
        <v>16.158966900496999</v>
      </c>
      <c r="H133" s="59">
        <f t="shared" ca="1" si="22"/>
        <v>60.725692151117407</v>
      </c>
      <c r="K133" s="59">
        <f t="shared" ca="1" si="23"/>
        <v>12.592169662690706</v>
      </c>
      <c r="L133" s="59">
        <f t="shared" ca="1" si="24"/>
        <v>31.9745555879297</v>
      </c>
      <c r="M133" s="59">
        <f t="shared" ca="1" si="25"/>
        <v>16.158966900496999</v>
      </c>
      <c r="N133" s="59">
        <f t="shared" ca="1" si="26"/>
        <v>60.725692151117407</v>
      </c>
    </row>
    <row r="134" spans="1:14">
      <c r="A134" s="1">
        <v>128</v>
      </c>
      <c r="B134" s="59">
        <f t="shared" ca="1" si="16"/>
        <v>0.47610433299001809</v>
      </c>
      <c r="C134" s="59">
        <f t="shared" ca="1" si="17"/>
        <v>9.6654606618602532</v>
      </c>
      <c r="D134" s="59">
        <f t="shared" ca="1" si="18"/>
        <v>0.42157666695010354</v>
      </c>
      <c r="E134" s="59">
        <f t="shared" ca="1" si="19"/>
        <v>26.902073337301449</v>
      </c>
      <c r="F134" s="59">
        <f t="shared" ca="1" si="20"/>
        <v>0.78516622582589002</v>
      </c>
      <c r="G134" s="59">
        <f t="shared" ca="1" si="21"/>
        <v>12.411567820152207</v>
      </c>
      <c r="H134" s="59">
        <f t="shared" ca="1" si="22"/>
        <v>48.979101819313911</v>
      </c>
      <c r="K134" s="59">
        <f t="shared" ca="1" si="23"/>
        <v>9.6654606618602532</v>
      </c>
      <c r="L134" s="59">
        <f t="shared" ca="1" si="24"/>
        <v>26.902073337301449</v>
      </c>
      <c r="M134" s="59">
        <f t="shared" ca="1" si="25"/>
        <v>12.411567820152207</v>
      </c>
      <c r="N134" s="59">
        <f t="shared" ca="1" si="26"/>
        <v>48.979101819313911</v>
      </c>
    </row>
    <row r="135" spans="1:14">
      <c r="A135" s="1">
        <v>129</v>
      </c>
      <c r="B135" s="59">
        <f t="shared" ca="1" si="16"/>
        <v>0.52524351289908844</v>
      </c>
      <c r="C135" s="59">
        <f t="shared" ca="1" si="17"/>
        <v>10.353409180587239</v>
      </c>
      <c r="D135" s="59">
        <f t="shared" ca="1" si="18"/>
        <v>7.8985129855476233E-2</v>
      </c>
      <c r="E135" s="59">
        <f t="shared" ca="1" si="19"/>
        <v>22.105791817976666</v>
      </c>
      <c r="F135" s="59">
        <f t="shared" ca="1" si="20"/>
        <v>0.50167158378325949</v>
      </c>
      <c r="G135" s="59">
        <f t="shared" ca="1" si="21"/>
        <v>10.011710882537804</v>
      </c>
      <c r="H135" s="59">
        <f t="shared" ca="1" si="22"/>
        <v>42.470911881101706</v>
      </c>
      <c r="K135" s="59">
        <f t="shared" ca="1" si="23"/>
        <v>10.353409180587239</v>
      </c>
      <c r="L135" s="59">
        <f t="shared" ca="1" si="24"/>
        <v>22.105791817976666</v>
      </c>
      <c r="M135" s="59">
        <f t="shared" ca="1" si="25"/>
        <v>10.011710882537804</v>
      </c>
      <c r="N135" s="59">
        <f t="shared" ca="1" si="26"/>
        <v>42.470911881101706</v>
      </c>
    </row>
    <row r="136" spans="1:14">
      <c r="A136" s="1">
        <v>130</v>
      </c>
      <c r="B136" s="59">
        <f t="shared" ref="B136:B199" ca="1" si="27">RAND()</f>
        <v>0.24513681633451023</v>
      </c>
      <c r="C136" s="59">
        <f t="shared" ref="C136:C199" ca="1" si="28">3+B136*(17-3)</f>
        <v>6.4319154286831433</v>
      </c>
      <c r="D136" s="59">
        <f t="shared" ref="D136:D199" ca="1" si="29">RAND()</f>
        <v>0.43020847136273233</v>
      </c>
      <c r="E136" s="59">
        <f t="shared" ref="E136:E199" ca="1" si="30">7*(3+D136*(5-3))</f>
        <v>27.022918599078253</v>
      </c>
      <c r="F136" s="59">
        <f t="shared" ref="F136:F199" ca="1" si="31">RAND()</f>
        <v>0.94781279485733005</v>
      </c>
      <c r="G136" s="59">
        <f t="shared" ref="G136:G199" ca="1" si="32">IF(F136&lt;=0.5,3+SQRT(98*F136),17-SQRT(98*(1-F136)))</f>
        <v>14.738507991616673</v>
      </c>
      <c r="H136" s="59">
        <f t="shared" ref="H136:H199" ca="1" si="33">C136+E136+G136</f>
        <v>48.193342019378065</v>
      </c>
      <c r="K136" s="59">
        <f t="shared" ref="K136:K199" ca="1" si="34">C136</f>
        <v>6.4319154286831433</v>
      </c>
      <c r="L136" s="59">
        <f t="shared" ref="L136:L199" ca="1" si="35">E136</f>
        <v>27.022918599078253</v>
      </c>
      <c r="M136" s="59">
        <f t="shared" ref="M136:M199" ca="1" si="36">G136</f>
        <v>14.738507991616673</v>
      </c>
      <c r="N136" s="59">
        <f t="shared" ref="N136:N199" ca="1" si="37">H136</f>
        <v>48.193342019378065</v>
      </c>
    </row>
    <row r="137" spans="1:14">
      <c r="A137" s="1">
        <v>131</v>
      </c>
      <c r="B137" s="59">
        <f t="shared" ca="1" si="27"/>
        <v>0.24602526196402863</v>
      </c>
      <c r="C137" s="59">
        <f t="shared" ca="1" si="28"/>
        <v>6.4443536674964008</v>
      </c>
      <c r="D137" s="59">
        <f t="shared" ca="1" si="29"/>
        <v>0.58974379433193036</v>
      </c>
      <c r="E137" s="59">
        <f t="shared" ca="1" si="30"/>
        <v>29.256413120647025</v>
      </c>
      <c r="F137" s="59">
        <f t="shared" ca="1" si="31"/>
        <v>9.1549346103248164E-2</v>
      </c>
      <c r="G137" s="59">
        <f t="shared" ca="1" si="32"/>
        <v>5.995302308301838</v>
      </c>
      <c r="H137" s="59">
        <f t="shared" ca="1" si="33"/>
        <v>41.696069096445264</v>
      </c>
      <c r="K137" s="59">
        <f t="shared" ca="1" si="34"/>
        <v>6.4443536674964008</v>
      </c>
      <c r="L137" s="59">
        <f t="shared" ca="1" si="35"/>
        <v>29.256413120647025</v>
      </c>
      <c r="M137" s="59">
        <f t="shared" ca="1" si="36"/>
        <v>5.995302308301838</v>
      </c>
      <c r="N137" s="59">
        <f t="shared" ca="1" si="37"/>
        <v>41.696069096445264</v>
      </c>
    </row>
    <row r="138" spans="1:14">
      <c r="A138" s="1">
        <v>132</v>
      </c>
      <c r="B138" s="59">
        <f t="shared" ca="1" si="27"/>
        <v>0.38298331945428821</v>
      </c>
      <c r="C138" s="59">
        <f t="shared" ca="1" si="28"/>
        <v>8.3617664723600349</v>
      </c>
      <c r="D138" s="59">
        <f t="shared" ca="1" si="29"/>
        <v>0.92030420865134355</v>
      </c>
      <c r="E138" s="59">
        <f t="shared" ca="1" si="30"/>
        <v>33.884258921118807</v>
      </c>
      <c r="F138" s="59">
        <f t="shared" ca="1" si="31"/>
        <v>3.0757097252470444E-2</v>
      </c>
      <c r="G138" s="59">
        <f t="shared" ca="1" si="32"/>
        <v>4.7361438681002515</v>
      </c>
      <c r="H138" s="59">
        <f t="shared" ca="1" si="33"/>
        <v>46.982169261579095</v>
      </c>
      <c r="K138" s="59">
        <f t="shared" ca="1" si="34"/>
        <v>8.3617664723600349</v>
      </c>
      <c r="L138" s="59">
        <f t="shared" ca="1" si="35"/>
        <v>33.884258921118807</v>
      </c>
      <c r="M138" s="59">
        <f t="shared" ca="1" si="36"/>
        <v>4.7361438681002515</v>
      </c>
      <c r="N138" s="59">
        <f t="shared" ca="1" si="37"/>
        <v>46.982169261579095</v>
      </c>
    </row>
    <row r="139" spans="1:14">
      <c r="A139" s="1">
        <v>133</v>
      </c>
      <c r="B139" s="59">
        <f t="shared" ca="1" si="27"/>
        <v>0.37664904558559531</v>
      </c>
      <c r="C139" s="59">
        <f t="shared" ca="1" si="28"/>
        <v>8.2730866381983343</v>
      </c>
      <c r="D139" s="59">
        <f t="shared" ca="1" si="29"/>
        <v>0.15714955964829769</v>
      </c>
      <c r="E139" s="59">
        <f t="shared" ca="1" si="30"/>
        <v>23.200093835076167</v>
      </c>
      <c r="F139" s="59">
        <f t="shared" ca="1" si="31"/>
        <v>0.58726359577518483</v>
      </c>
      <c r="G139" s="59">
        <f t="shared" ca="1" si="32"/>
        <v>10.640112609956692</v>
      </c>
      <c r="H139" s="59">
        <f t="shared" ca="1" si="33"/>
        <v>42.113293083231198</v>
      </c>
      <c r="K139" s="59">
        <f t="shared" ca="1" si="34"/>
        <v>8.2730866381983343</v>
      </c>
      <c r="L139" s="59">
        <f t="shared" ca="1" si="35"/>
        <v>23.200093835076167</v>
      </c>
      <c r="M139" s="59">
        <f t="shared" ca="1" si="36"/>
        <v>10.640112609956692</v>
      </c>
      <c r="N139" s="59">
        <f t="shared" ca="1" si="37"/>
        <v>42.113293083231198</v>
      </c>
    </row>
    <row r="140" spans="1:14">
      <c r="A140" s="1">
        <v>134</v>
      </c>
      <c r="B140" s="59">
        <f t="shared" ca="1" si="27"/>
        <v>4.9299032509817486E-2</v>
      </c>
      <c r="C140" s="59">
        <f t="shared" ca="1" si="28"/>
        <v>3.6901864551374448</v>
      </c>
      <c r="D140" s="59">
        <f t="shared" ca="1" si="29"/>
        <v>0.50366125486091828</v>
      </c>
      <c r="E140" s="59">
        <f t="shared" ca="1" si="30"/>
        <v>28.051257568052854</v>
      </c>
      <c r="F140" s="59">
        <f t="shared" ca="1" si="31"/>
        <v>0.92006691839405108</v>
      </c>
      <c r="G140" s="59">
        <f t="shared" ca="1" si="32"/>
        <v>14.201171316892905</v>
      </c>
      <c r="H140" s="59">
        <f t="shared" ca="1" si="33"/>
        <v>45.942615340083201</v>
      </c>
      <c r="K140" s="59">
        <f t="shared" ca="1" si="34"/>
        <v>3.6901864551374448</v>
      </c>
      <c r="L140" s="59">
        <f t="shared" ca="1" si="35"/>
        <v>28.051257568052854</v>
      </c>
      <c r="M140" s="59">
        <f t="shared" ca="1" si="36"/>
        <v>14.201171316892905</v>
      </c>
      <c r="N140" s="59">
        <f t="shared" ca="1" si="37"/>
        <v>45.942615340083201</v>
      </c>
    </row>
    <row r="141" spans="1:14">
      <c r="A141" s="1">
        <v>135</v>
      </c>
      <c r="B141" s="59">
        <f t="shared" ca="1" si="27"/>
        <v>0.19614242917942715</v>
      </c>
      <c r="C141" s="59">
        <f t="shared" ca="1" si="28"/>
        <v>5.7459940085119801</v>
      </c>
      <c r="D141" s="59">
        <f t="shared" ca="1" si="29"/>
        <v>6.6866959426699957E-2</v>
      </c>
      <c r="E141" s="59">
        <f t="shared" ca="1" si="30"/>
        <v>21.936137431973798</v>
      </c>
      <c r="F141" s="59">
        <f t="shared" ca="1" si="31"/>
        <v>0.19676899596815689</v>
      </c>
      <c r="G141" s="59">
        <f t="shared" ca="1" si="32"/>
        <v>7.3912824556021643</v>
      </c>
      <c r="H141" s="59">
        <f t="shared" ca="1" si="33"/>
        <v>35.073413896087942</v>
      </c>
      <c r="K141" s="59">
        <f t="shared" ca="1" si="34"/>
        <v>5.7459940085119801</v>
      </c>
      <c r="L141" s="59">
        <f t="shared" ca="1" si="35"/>
        <v>21.936137431973798</v>
      </c>
      <c r="M141" s="59">
        <f t="shared" ca="1" si="36"/>
        <v>7.3912824556021643</v>
      </c>
      <c r="N141" s="59">
        <f t="shared" ca="1" si="37"/>
        <v>35.073413896087942</v>
      </c>
    </row>
    <row r="142" spans="1:14">
      <c r="A142" s="1">
        <v>136</v>
      </c>
      <c r="B142" s="59">
        <f t="shared" ca="1" si="27"/>
        <v>0.19046464191556933</v>
      </c>
      <c r="C142" s="59">
        <f t="shared" ca="1" si="28"/>
        <v>5.6665049868179711</v>
      </c>
      <c r="D142" s="59">
        <f t="shared" ca="1" si="29"/>
        <v>0.29551757195404327</v>
      </c>
      <c r="E142" s="59">
        <f t="shared" ca="1" si="30"/>
        <v>25.137246007356605</v>
      </c>
      <c r="F142" s="59">
        <f t="shared" ca="1" si="31"/>
        <v>0.6537333441981632</v>
      </c>
      <c r="G142" s="59">
        <f t="shared" ca="1" si="32"/>
        <v>11.174698954682256</v>
      </c>
      <c r="H142" s="59">
        <f t="shared" ca="1" si="33"/>
        <v>41.978449948856834</v>
      </c>
      <c r="K142" s="59">
        <f t="shared" ca="1" si="34"/>
        <v>5.6665049868179711</v>
      </c>
      <c r="L142" s="59">
        <f t="shared" ca="1" si="35"/>
        <v>25.137246007356605</v>
      </c>
      <c r="M142" s="59">
        <f t="shared" ca="1" si="36"/>
        <v>11.174698954682256</v>
      </c>
      <c r="N142" s="59">
        <f t="shared" ca="1" si="37"/>
        <v>41.978449948856834</v>
      </c>
    </row>
    <row r="143" spans="1:14">
      <c r="A143" s="1">
        <v>137</v>
      </c>
      <c r="B143" s="59">
        <f t="shared" ca="1" si="27"/>
        <v>0.60419098330600129</v>
      </c>
      <c r="C143" s="59">
        <f t="shared" ca="1" si="28"/>
        <v>11.458673766284019</v>
      </c>
      <c r="D143" s="59">
        <f t="shared" ca="1" si="29"/>
        <v>0.92521081301084784</v>
      </c>
      <c r="E143" s="59">
        <f t="shared" ca="1" si="30"/>
        <v>33.952951382151866</v>
      </c>
      <c r="F143" s="59">
        <f t="shared" ca="1" si="31"/>
        <v>0.39775259306955491</v>
      </c>
      <c r="G143" s="59">
        <f t="shared" ca="1" si="32"/>
        <v>9.2433768203446114</v>
      </c>
      <c r="H143" s="59">
        <f t="shared" ca="1" si="33"/>
        <v>54.655001968780496</v>
      </c>
      <c r="K143" s="59">
        <f t="shared" ca="1" si="34"/>
        <v>11.458673766284019</v>
      </c>
      <c r="L143" s="59">
        <f t="shared" ca="1" si="35"/>
        <v>33.952951382151866</v>
      </c>
      <c r="M143" s="59">
        <f t="shared" ca="1" si="36"/>
        <v>9.2433768203446114</v>
      </c>
      <c r="N143" s="59">
        <f t="shared" ca="1" si="37"/>
        <v>54.655001968780496</v>
      </c>
    </row>
    <row r="144" spans="1:14">
      <c r="A144" s="1">
        <v>138</v>
      </c>
      <c r="B144" s="59">
        <f t="shared" ca="1" si="27"/>
        <v>3.5104471129757897E-2</v>
      </c>
      <c r="C144" s="59">
        <f t="shared" ca="1" si="28"/>
        <v>3.4914625958166106</v>
      </c>
      <c r="D144" s="59">
        <f t="shared" ca="1" si="29"/>
        <v>0.97437284959433246</v>
      </c>
      <c r="E144" s="59">
        <f t="shared" ca="1" si="30"/>
        <v>34.641219894320656</v>
      </c>
      <c r="F144" s="59">
        <f t="shared" ca="1" si="31"/>
        <v>0.83884887578595269</v>
      </c>
      <c r="G144" s="59">
        <f t="shared" ca="1" si="32"/>
        <v>13.025983118684994</v>
      </c>
      <c r="H144" s="59">
        <f t="shared" ca="1" si="33"/>
        <v>51.158665608822261</v>
      </c>
      <c r="K144" s="59">
        <f t="shared" ca="1" si="34"/>
        <v>3.4914625958166106</v>
      </c>
      <c r="L144" s="59">
        <f t="shared" ca="1" si="35"/>
        <v>34.641219894320656</v>
      </c>
      <c r="M144" s="59">
        <f t="shared" ca="1" si="36"/>
        <v>13.025983118684994</v>
      </c>
      <c r="N144" s="59">
        <f t="shared" ca="1" si="37"/>
        <v>51.158665608822261</v>
      </c>
    </row>
    <row r="145" spans="1:14">
      <c r="A145" s="1">
        <v>139</v>
      </c>
      <c r="B145" s="59">
        <f t="shared" ca="1" si="27"/>
        <v>0.66705235879809655</v>
      </c>
      <c r="C145" s="59">
        <f t="shared" ca="1" si="28"/>
        <v>12.338733023173351</v>
      </c>
      <c r="D145" s="59">
        <f t="shared" ca="1" si="29"/>
        <v>0.35132801027976002</v>
      </c>
      <c r="E145" s="59">
        <f t="shared" ca="1" si="30"/>
        <v>25.918592143916641</v>
      </c>
      <c r="F145" s="59">
        <f t="shared" ca="1" si="31"/>
        <v>0.20045579904938093</v>
      </c>
      <c r="G145" s="59">
        <f t="shared" ca="1" si="32"/>
        <v>7.432230624283819</v>
      </c>
      <c r="H145" s="59">
        <f t="shared" ca="1" si="33"/>
        <v>45.689555791373806</v>
      </c>
      <c r="K145" s="59">
        <f t="shared" ca="1" si="34"/>
        <v>12.338733023173351</v>
      </c>
      <c r="L145" s="59">
        <f t="shared" ca="1" si="35"/>
        <v>25.918592143916641</v>
      </c>
      <c r="M145" s="59">
        <f t="shared" ca="1" si="36"/>
        <v>7.432230624283819</v>
      </c>
      <c r="N145" s="59">
        <f t="shared" ca="1" si="37"/>
        <v>45.689555791373806</v>
      </c>
    </row>
    <row r="146" spans="1:14">
      <c r="A146" s="1">
        <v>140</v>
      </c>
      <c r="B146" s="59">
        <f t="shared" ca="1" si="27"/>
        <v>0.67181924966501239</v>
      </c>
      <c r="C146" s="59">
        <f t="shared" ca="1" si="28"/>
        <v>12.405469495310173</v>
      </c>
      <c r="D146" s="59">
        <f t="shared" ca="1" si="29"/>
        <v>0.18088012832555833</v>
      </c>
      <c r="E146" s="59">
        <f t="shared" ca="1" si="30"/>
        <v>23.532321796557817</v>
      </c>
      <c r="F146" s="59">
        <f t="shared" ca="1" si="31"/>
        <v>0.47847491110967511</v>
      </c>
      <c r="G146" s="59">
        <f t="shared" ca="1" si="32"/>
        <v>9.8476668500116276</v>
      </c>
      <c r="H146" s="59">
        <f t="shared" ca="1" si="33"/>
        <v>45.785458141879616</v>
      </c>
      <c r="K146" s="59">
        <f t="shared" ca="1" si="34"/>
        <v>12.405469495310173</v>
      </c>
      <c r="L146" s="59">
        <f t="shared" ca="1" si="35"/>
        <v>23.532321796557817</v>
      </c>
      <c r="M146" s="59">
        <f t="shared" ca="1" si="36"/>
        <v>9.8476668500116276</v>
      </c>
      <c r="N146" s="59">
        <f t="shared" ca="1" si="37"/>
        <v>45.785458141879616</v>
      </c>
    </row>
    <row r="147" spans="1:14">
      <c r="A147" s="1">
        <v>141</v>
      </c>
      <c r="B147" s="59">
        <f t="shared" ca="1" si="27"/>
        <v>0.82120873330251754</v>
      </c>
      <c r="C147" s="59">
        <f t="shared" ca="1" si="28"/>
        <v>14.496922266235245</v>
      </c>
      <c r="D147" s="59">
        <f t="shared" ca="1" si="29"/>
        <v>0.40209778828720144</v>
      </c>
      <c r="E147" s="59">
        <f t="shared" ca="1" si="30"/>
        <v>26.629369036020819</v>
      </c>
      <c r="F147" s="59">
        <f t="shared" ca="1" si="31"/>
        <v>0.48221695104650486</v>
      </c>
      <c r="G147" s="59">
        <f t="shared" ca="1" si="32"/>
        <v>9.8743916969108962</v>
      </c>
      <c r="H147" s="59">
        <f t="shared" ca="1" si="33"/>
        <v>51.000682999166962</v>
      </c>
      <c r="K147" s="59">
        <f t="shared" ca="1" si="34"/>
        <v>14.496922266235245</v>
      </c>
      <c r="L147" s="59">
        <f t="shared" ca="1" si="35"/>
        <v>26.629369036020819</v>
      </c>
      <c r="M147" s="59">
        <f t="shared" ca="1" si="36"/>
        <v>9.8743916969108962</v>
      </c>
      <c r="N147" s="59">
        <f t="shared" ca="1" si="37"/>
        <v>51.000682999166962</v>
      </c>
    </row>
    <row r="148" spans="1:14">
      <c r="A148" s="1">
        <v>142</v>
      </c>
      <c r="B148" s="59">
        <f t="shared" ca="1" si="27"/>
        <v>9.8742727622553872E-2</v>
      </c>
      <c r="C148" s="59">
        <f t="shared" ca="1" si="28"/>
        <v>4.3823981867157542</v>
      </c>
      <c r="D148" s="59">
        <f t="shared" ca="1" si="29"/>
        <v>0.7093047852372365</v>
      </c>
      <c r="E148" s="59">
        <f t="shared" ca="1" si="30"/>
        <v>30.930266993321311</v>
      </c>
      <c r="F148" s="59">
        <f t="shared" ca="1" si="31"/>
        <v>0.32829946051670267</v>
      </c>
      <c r="G148" s="59">
        <f t="shared" ca="1" si="32"/>
        <v>8.6721554219394292</v>
      </c>
      <c r="H148" s="59">
        <f t="shared" ca="1" si="33"/>
        <v>43.984820601976494</v>
      </c>
      <c r="K148" s="59">
        <f t="shared" ca="1" si="34"/>
        <v>4.3823981867157542</v>
      </c>
      <c r="L148" s="59">
        <f t="shared" ca="1" si="35"/>
        <v>30.930266993321311</v>
      </c>
      <c r="M148" s="59">
        <f t="shared" ca="1" si="36"/>
        <v>8.6721554219394292</v>
      </c>
      <c r="N148" s="59">
        <f t="shared" ca="1" si="37"/>
        <v>43.984820601976494</v>
      </c>
    </row>
    <row r="149" spans="1:14">
      <c r="A149" s="1">
        <v>143</v>
      </c>
      <c r="B149" s="59">
        <f t="shared" ca="1" si="27"/>
        <v>0.41801593592337016</v>
      </c>
      <c r="C149" s="59">
        <f t="shared" ca="1" si="28"/>
        <v>8.8522231029271818</v>
      </c>
      <c r="D149" s="59">
        <f t="shared" ca="1" si="29"/>
        <v>0.92168021333290895</v>
      </c>
      <c r="E149" s="59">
        <f t="shared" ca="1" si="30"/>
        <v>33.903522986660725</v>
      </c>
      <c r="F149" s="59">
        <f t="shared" ca="1" si="31"/>
        <v>0.8673267642612128</v>
      </c>
      <c r="G149" s="59">
        <f t="shared" ca="1" si="32"/>
        <v>13.394174560187203</v>
      </c>
      <c r="H149" s="59">
        <f t="shared" ca="1" si="33"/>
        <v>56.149920649775112</v>
      </c>
      <c r="K149" s="59">
        <f t="shared" ca="1" si="34"/>
        <v>8.8522231029271818</v>
      </c>
      <c r="L149" s="59">
        <f t="shared" ca="1" si="35"/>
        <v>33.903522986660725</v>
      </c>
      <c r="M149" s="59">
        <f t="shared" ca="1" si="36"/>
        <v>13.394174560187203</v>
      </c>
      <c r="N149" s="59">
        <f t="shared" ca="1" si="37"/>
        <v>56.149920649775112</v>
      </c>
    </row>
    <row r="150" spans="1:14">
      <c r="A150" s="1">
        <v>144</v>
      </c>
      <c r="B150" s="59">
        <f t="shared" ca="1" si="27"/>
        <v>0.95518446819859371</v>
      </c>
      <c r="C150" s="59">
        <f t="shared" ca="1" si="28"/>
        <v>16.372582554780312</v>
      </c>
      <c r="D150" s="59">
        <f t="shared" ca="1" si="29"/>
        <v>0.68424394870152772</v>
      </c>
      <c r="E150" s="59">
        <f t="shared" ca="1" si="30"/>
        <v>30.579415281821383</v>
      </c>
      <c r="F150" s="59">
        <f t="shared" ca="1" si="31"/>
        <v>0.36181537329445401</v>
      </c>
      <c r="G150" s="59">
        <f t="shared" ca="1" si="32"/>
        <v>8.9546541950693062</v>
      </c>
      <c r="H150" s="59">
        <f t="shared" ca="1" si="33"/>
        <v>55.906652031671001</v>
      </c>
      <c r="K150" s="59">
        <f t="shared" ca="1" si="34"/>
        <v>16.372582554780312</v>
      </c>
      <c r="L150" s="59">
        <f t="shared" ca="1" si="35"/>
        <v>30.579415281821383</v>
      </c>
      <c r="M150" s="59">
        <f t="shared" ca="1" si="36"/>
        <v>8.9546541950693062</v>
      </c>
      <c r="N150" s="59">
        <f t="shared" ca="1" si="37"/>
        <v>55.906652031671001</v>
      </c>
    </row>
    <row r="151" spans="1:14">
      <c r="A151" s="1">
        <v>145</v>
      </c>
      <c r="B151" s="59">
        <f t="shared" ca="1" si="27"/>
        <v>1.9380358284787569E-2</v>
      </c>
      <c r="C151" s="59">
        <f t="shared" ca="1" si="28"/>
        <v>3.271325015987026</v>
      </c>
      <c r="D151" s="59">
        <f t="shared" ca="1" si="29"/>
        <v>0.50358218493091922</v>
      </c>
      <c r="E151" s="59">
        <f t="shared" ca="1" si="30"/>
        <v>28.050150589032867</v>
      </c>
      <c r="F151" s="59">
        <f t="shared" ca="1" si="31"/>
        <v>0.65748533464828984</v>
      </c>
      <c r="G151" s="59">
        <f t="shared" ca="1" si="32"/>
        <v>11.206345091009684</v>
      </c>
      <c r="H151" s="59">
        <f t="shared" ca="1" si="33"/>
        <v>42.527820696029579</v>
      </c>
      <c r="K151" s="59">
        <f t="shared" ca="1" si="34"/>
        <v>3.271325015987026</v>
      </c>
      <c r="L151" s="59">
        <f t="shared" ca="1" si="35"/>
        <v>28.050150589032867</v>
      </c>
      <c r="M151" s="59">
        <f t="shared" ca="1" si="36"/>
        <v>11.206345091009684</v>
      </c>
      <c r="N151" s="59">
        <f t="shared" ca="1" si="37"/>
        <v>42.527820696029579</v>
      </c>
    </row>
    <row r="152" spans="1:14">
      <c r="A152" s="1">
        <v>146</v>
      </c>
      <c r="B152" s="59">
        <f t="shared" ca="1" si="27"/>
        <v>0.89920647569437695</v>
      </c>
      <c r="C152" s="59">
        <f t="shared" ca="1" si="28"/>
        <v>15.588890659721278</v>
      </c>
      <c r="D152" s="59">
        <f t="shared" ca="1" si="29"/>
        <v>0.56144713688492498</v>
      </c>
      <c r="E152" s="59">
        <f t="shared" ca="1" si="30"/>
        <v>28.860259916388948</v>
      </c>
      <c r="F152" s="59">
        <f t="shared" ca="1" si="31"/>
        <v>0.57035282494563666</v>
      </c>
      <c r="G152" s="59">
        <f t="shared" ca="1" si="32"/>
        <v>10.511130826151014</v>
      </c>
      <c r="H152" s="59">
        <f t="shared" ca="1" si="33"/>
        <v>54.960281402261245</v>
      </c>
      <c r="K152" s="59">
        <f t="shared" ca="1" si="34"/>
        <v>15.588890659721278</v>
      </c>
      <c r="L152" s="59">
        <f t="shared" ca="1" si="35"/>
        <v>28.860259916388948</v>
      </c>
      <c r="M152" s="59">
        <f t="shared" ca="1" si="36"/>
        <v>10.511130826151014</v>
      </c>
      <c r="N152" s="59">
        <f t="shared" ca="1" si="37"/>
        <v>54.960281402261245</v>
      </c>
    </row>
    <row r="153" spans="1:14">
      <c r="A153" s="1">
        <v>147</v>
      </c>
      <c r="B153" s="59">
        <f t="shared" ca="1" si="27"/>
        <v>0.77941536559641289</v>
      </c>
      <c r="C153" s="59">
        <f t="shared" ca="1" si="28"/>
        <v>13.91181511834978</v>
      </c>
      <c r="D153" s="59">
        <f t="shared" ca="1" si="29"/>
        <v>0.88238810970015114</v>
      </c>
      <c r="E153" s="59">
        <f t="shared" ca="1" si="30"/>
        <v>33.353433535802111</v>
      </c>
      <c r="F153" s="59">
        <f t="shared" ca="1" si="31"/>
        <v>0.92409638287060258</v>
      </c>
      <c r="G153" s="59">
        <f t="shared" ca="1" si="32"/>
        <v>14.272628650388629</v>
      </c>
      <c r="H153" s="59">
        <f t="shared" ca="1" si="33"/>
        <v>61.537877304540515</v>
      </c>
      <c r="K153" s="59">
        <f t="shared" ca="1" si="34"/>
        <v>13.91181511834978</v>
      </c>
      <c r="L153" s="59">
        <f t="shared" ca="1" si="35"/>
        <v>33.353433535802111</v>
      </c>
      <c r="M153" s="59">
        <f t="shared" ca="1" si="36"/>
        <v>14.272628650388629</v>
      </c>
      <c r="N153" s="59">
        <f t="shared" ca="1" si="37"/>
        <v>61.537877304540515</v>
      </c>
    </row>
    <row r="154" spans="1:14">
      <c r="A154" s="1">
        <v>148</v>
      </c>
      <c r="B154" s="59">
        <f t="shared" ca="1" si="27"/>
        <v>8.6225556820104465E-2</v>
      </c>
      <c r="C154" s="59">
        <f t="shared" ca="1" si="28"/>
        <v>4.2071577954814625</v>
      </c>
      <c r="D154" s="59">
        <f t="shared" ca="1" si="29"/>
        <v>0.72304356748690157</v>
      </c>
      <c r="E154" s="59">
        <f t="shared" ca="1" si="30"/>
        <v>31.122609944816624</v>
      </c>
      <c r="F154" s="59">
        <f t="shared" ca="1" si="31"/>
        <v>6.7037423677662744E-3</v>
      </c>
      <c r="G154" s="59">
        <f t="shared" ca="1" si="32"/>
        <v>3.8105348555374379</v>
      </c>
      <c r="H154" s="59">
        <f t="shared" ca="1" si="33"/>
        <v>39.140302595835529</v>
      </c>
      <c r="K154" s="59">
        <f t="shared" ca="1" si="34"/>
        <v>4.2071577954814625</v>
      </c>
      <c r="L154" s="59">
        <f t="shared" ca="1" si="35"/>
        <v>31.122609944816624</v>
      </c>
      <c r="M154" s="59">
        <f t="shared" ca="1" si="36"/>
        <v>3.8105348555374379</v>
      </c>
      <c r="N154" s="59">
        <f t="shared" ca="1" si="37"/>
        <v>39.140302595835529</v>
      </c>
    </row>
    <row r="155" spans="1:14">
      <c r="A155" s="1">
        <v>149</v>
      </c>
      <c r="B155" s="59">
        <f t="shared" ca="1" si="27"/>
        <v>0.97266638265446037</v>
      </c>
      <c r="C155" s="59">
        <f t="shared" ca="1" si="28"/>
        <v>16.617329357162447</v>
      </c>
      <c r="D155" s="59">
        <f t="shared" ca="1" si="29"/>
        <v>0.36349220372154023</v>
      </c>
      <c r="E155" s="59">
        <f t="shared" ca="1" si="30"/>
        <v>26.088890852101564</v>
      </c>
      <c r="F155" s="59">
        <f t="shared" ca="1" si="31"/>
        <v>0.20989020153821869</v>
      </c>
      <c r="G155" s="59">
        <f t="shared" ca="1" si="32"/>
        <v>7.5353323748922119</v>
      </c>
      <c r="H155" s="59">
        <f t="shared" ca="1" si="33"/>
        <v>50.241552584156224</v>
      </c>
      <c r="K155" s="59">
        <f t="shared" ca="1" si="34"/>
        <v>16.617329357162447</v>
      </c>
      <c r="L155" s="59">
        <f t="shared" ca="1" si="35"/>
        <v>26.088890852101564</v>
      </c>
      <c r="M155" s="59">
        <f t="shared" ca="1" si="36"/>
        <v>7.5353323748922119</v>
      </c>
      <c r="N155" s="59">
        <f t="shared" ca="1" si="37"/>
        <v>50.241552584156224</v>
      </c>
    </row>
    <row r="156" spans="1:14">
      <c r="A156" s="1">
        <v>150</v>
      </c>
      <c r="B156" s="59">
        <f t="shared" ca="1" si="27"/>
        <v>4.6049460610120718E-2</v>
      </c>
      <c r="C156" s="59">
        <f t="shared" ca="1" si="28"/>
        <v>3.6446924485416901</v>
      </c>
      <c r="D156" s="59">
        <f t="shared" ca="1" si="29"/>
        <v>0.44199283452484828</v>
      </c>
      <c r="E156" s="59">
        <f t="shared" ca="1" si="30"/>
        <v>27.187899683347876</v>
      </c>
      <c r="F156" s="59">
        <f t="shared" ca="1" si="31"/>
        <v>0.69859866733169795</v>
      </c>
      <c r="G156" s="59">
        <f t="shared" ca="1" si="32"/>
        <v>11.565174280485749</v>
      </c>
      <c r="H156" s="59">
        <f t="shared" ca="1" si="33"/>
        <v>42.397766412375319</v>
      </c>
      <c r="K156" s="59">
        <f t="shared" ca="1" si="34"/>
        <v>3.6446924485416901</v>
      </c>
      <c r="L156" s="59">
        <f t="shared" ca="1" si="35"/>
        <v>27.187899683347876</v>
      </c>
      <c r="M156" s="59">
        <f t="shared" ca="1" si="36"/>
        <v>11.565174280485749</v>
      </c>
      <c r="N156" s="59">
        <f t="shared" ca="1" si="37"/>
        <v>42.397766412375319</v>
      </c>
    </row>
    <row r="157" spans="1:14">
      <c r="A157" s="1">
        <v>151</v>
      </c>
      <c r="B157" s="59">
        <f t="shared" ca="1" si="27"/>
        <v>0.39660205533706305</v>
      </c>
      <c r="C157" s="59">
        <f t="shared" ca="1" si="28"/>
        <v>8.5524287747188836</v>
      </c>
      <c r="D157" s="59">
        <f t="shared" ca="1" si="29"/>
        <v>0.42586404060582073</v>
      </c>
      <c r="E157" s="59">
        <f t="shared" ca="1" si="30"/>
        <v>26.962096568481492</v>
      </c>
      <c r="F157" s="59">
        <f t="shared" ca="1" si="31"/>
        <v>0.81826440041559279</v>
      </c>
      <c r="G157" s="59">
        <f t="shared" ca="1" si="32"/>
        <v>12.779799914782249</v>
      </c>
      <c r="H157" s="59">
        <f t="shared" ca="1" si="33"/>
        <v>48.294325257982621</v>
      </c>
      <c r="K157" s="59">
        <f t="shared" ca="1" si="34"/>
        <v>8.5524287747188836</v>
      </c>
      <c r="L157" s="59">
        <f t="shared" ca="1" si="35"/>
        <v>26.962096568481492</v>
      </c>
      <c r="M157" s="59">
        <f t="shared" ca="1" si="36"/>
        <v>12.779799914782249</v>
      </c>
      <c r="N157" s="59">
        <f t="shared" ca="1" si="37"/>
        <v>48.294325257982621</v>
      </c>
    </row>
    <row r="158" spans="1:14">
      <c r="A158" s="1">
        <v>152</v>
      </c>
      <c r="B158" s="59">
        <f t="shared" ca="1" si="27"/>
        <v>0.47910520198171747</v>
      </c>
      <c r="C158" s="59">
        <f t="shared" ca="1" si="28"/>
        <v>9.707472827744045</v>
      </c>
      <c r="D158" s="59">
        <f t="shared" ca="1" si="29"/>
        <v>0.45993689138414973</v>
      </c>
      <c r="E158" s="59">
        <f t="shared" ca="1" si="30"/>
        <v>27.439116479378097</v>
      </c>
      <c r="F158" s="59">
        <f t="shared" ca="1" si="31"/>
        <v>0.59961607544306972</v>
      </c>
      <c r="G158" s="59">
        <f t="shared" ca="1" si="32"/>
        <v>10.736005698711152</v>
      </c>
      <c r="H158" s="59">
        <f t="shared" ca="1" si="33"/>
        <v>47.882595005833295</v>
      </c>
      <c r="K158" s="59">
        <f t="shared" ca="1" si="34"/>
        <v>9.707472827744045</v>
      </c>
      <c r="L158" s="59">
        <f t="shared" ca="1" si="35"/>
        <v>27.439116479378097</v>
      </c>
      <c r="M158" s="59">
        <f t="shared" ca="1" si="36"/>
        <v>10.736005698711152</v>
      </c>
      <c r="N158" s="59">
        <f t="shared" ca="1" si="37"/>
        <v>47.882595005833295</v>
      </c>
    </row>
    <row r="159" spans="1:14">
      <c r="A159" s="1">
        <v>153</v>
      </c>
      <c r="B159" s="59">
        <f t="shared" ca="1" si="27"/>
        <v>0.44787751620086391</v>
      </c>
      <c r="C159" s="59">
        <f t="shared" ca="1" si="28"/>
        <v>9.2702852268120957</v>
      </c>
      <c r="D159" s="59">
        <f t="shared" ca="1" si="29"/>
        <v>0.41121659047140469</v>
      </c>
      <c r="E159" s="59">
        <f t="shared" ca="1" si="30"/>
        <v>26.757032266599666</v>
      </c>
      <c r="F159" s="59">
        <f t="shared" ca="1" si="31"/>
        <v>0.52792577905378035</v>
      </c>
      <c r="G159" s="59">
        <f t="shared" ca="1" si="32"/>
        <v>10.198288917284891</v>
      </c>
      <c r="H159" s="59">
        <f t="shared" ca="1" si="33"/>
        <v>46.225606410696649</v>
      </c>
      <c r="K159" s="59">
        <f t="shared" ca="1" si="34"/>
        <v>9.2702852268120957</v>
      </c>
      <c r="L159" s="59">
        <f t="shared" ca="1" si="35"/>
        <v>26.757032266599666</v>
      </c>
      <c r="M159" s="59">
        <f t="shared" ca="1" si="36"/>
        <v>10.198288917284891</v>
      </c>
      <c r="N159" s="59">
        <f t="shared" ca="1" si="37"/>
        <v>46.225606410696649</v>
      </c>
    </row>
    <row r="160" spans="1:14">
      <c r="A160" s="1">
        <v>154</v>
      </c>
      <c r="B160" s="59">
        <f t="shared" ca="1" si="27"/>
        <v>0.87197578529703534</v>
      </c>
      <c r="C160" s="59">
        <f t="shared" ca="1" si="28"/>
        <v>15.207660994158495</v>
      </c>
      <c r="D160" s="59">
        <f t="shared" ca="1" si="29"/>
        <v>0.15972699449432515</v>
      </c>
      <c r="E160" s="59">
        <f t="shared" ca="1" si="30"/>
        <v>23.236177922920554</v>
      </c>
      <c r="F160" s="59">
        <f t="shared" ca="1" si="31"/>
        <v>2.834873239622393E-3</v>
      </c>
      <c r="G160" s="59">
        <f t="shared" ca="1" si="32"/>
        <v>3.5270840326579762</v>
      </c>
      <c r="H160" s="59">
        <f t="shared" ca="1" si="33"/>
        <v>41.970922949737023</v>
      </c>
      <c r="K160" s="59">
        <f t="shared" ca="1" si="34"/>
        <v>15.207660994158495</v>
      </c>
      <c r="L160" s="59">
        <f t="shared" ca="1" si="35"/>
        <v>23.236177922920554</v>
      </c>
      <c r="M160" s="59">
        <f t="shared" ca="1" si="36"/>
        <v>3.5270840326579762</v>
      </c>
      <c r="N160" s="59">
        <f t="shared" ca="1" si="37"/>
        <v>41.970922949737023</v>
      </c>
    </row>
    <row r="161" spans="1:14">
      <c r="A161" s="1">
        <v>155</v>
      </c>
      <c r="B161" s="59">
        <f t="shared" ca="1" si="27"/>
        <v>0.3804800924401035</v>
      </c>
      <c r="C161" s="59">
        <f t="shared" ca="1" si="28"/>
        <v>8.3267212941614481</v>
      </c>
      <c r="D161" s="59">
        <f t="shared" ca="1" si="29"/>
        <v>0.44186225600349283</v>
      </c>
      <c r="E161" s="59">
        <f t="shared" ca="1" si="30"/>
        <v>27.1860715840489</v>
      </c>
      <c r="F161" s="59">
        <f t="shared" ca="1" si="31"/>
        <v>0.74768747606837538</v>
      </c>
      <c r="G161" s="59">
        <f t="shared" ca="1" si="32"/>
        <v>12.027412409489481</v>
      </c>
      <c r="H161" s="59">
        <f t="shared" ca="1" si="33"/>
        <v>47.540205287699827</v>
      </c>
      <c r="K161" s="59">
        <f t="shared" ca="1" si="34"/>
        <v>8.3267212941614481</v>
      </c>
      <c r="L161" s="59">
        <f t="shared" ca="1" si="35"/>
        <v>27.1860715840489</v>
      </c>
      <c r="M161" s="59">
        <f t="shared" ca="1" si="36"/>
        <v>12.027412409489481</v>
      </c>
      <c r="N161" s="59">
        <f t="shared" ca="1" si="37"/>
        <v>47.540205287699827</v>
      </c>
    </row>
    <row r="162" spans="1:14">
      <c r="A162" s="1">
        <v>156</v>
      </c>
      <c r="B162" s="59">
        <f t="shared" ca="1" si="27"/>
        <v>0.83955314923884083</v>
      </c>
      <c r="C162" s="59">
        <f t="shared" ca="1" si="28"/>
        <v>14.753744089343773</v>
      </c>
      <c r="D162" s="59">
        <f t="shared" ca="1" si="29"/>
        <v>0.24887033350808796</v>
      </c>
      <c r="E162" s="59">
        <f t="shared" ca="1" si="30"/>
        <v>24.484184669113233</v>
      </c>
      <c r="F162" s="59">
        <f t="shared" ca="1" si="31"/>
        <v>0.70998500506011109</v>
      </c>
      <c r="G162" s="59">
        <f t="shared" ca="1" si="32"/>
        <v>11.668821002432097</v>
      </c>
      <c r="H162" s="59">
        <f t="shared" ca="1" si="33"/>
        <v>50.906749760889099</v>
      </c>
      <c r="K162" s="59">
        <f t="shared" ca="1" si="34"/>
        <v>14.753744089343773</v>
      </c>
      <c r="L162" s="59">
        <f t="shared" ca="1" si="35"/>
        <v>24.484184669113233</v>
      </c>
      <c r="M162" s="59">
        <f t="shared" ca="1" si="36"/>
        <v>11.668821002432097</v>
      </c>
      <c r="N162" s="59">
        <f t="shared" ca="1" si="37"/>
        <v>50.906749760889099</v>
      </c>
    </row>
    <row r="163" spans="1:14">
      <c r="A163" s="1">
        <v>157</v>
      </c>
      <c r="B163" s="59">
        <f t="shared" ca="1" si="27"/>
        <v>0.76519717492931649</v>
      </c>
      <c r="C163" s="59">
        <f t="shared" ca="1" si="28"/>
        <v>13.712760449010432</v>
      </c>
      <c r="D163" s="59">
        <f t="shared" ca="1" si="29"/>
        <v>0.20754138263340427</v>
      </c>
      <c r="E163" s="59">
        <f t="shared" ca="1" si="30"/>
        <v>23.905579356867658</v>
      </c>
      <c r="F163" s="59">
        <f t="shared" ca="1" si="31"/>
        <v>0.14889786843256836</v>
      </c>
      <c r="G163" s="59">
        <f t="shared" ca="1" si="32"/>
        <v>6.8199464795192739</v>
      </c>
      <c r="H163" s="59">
        <f t="shared" ca="1" si="33"/>
        <v>44.438286285397368</v>
      </c>
      <c r="K163" s="59">
        <f t="shared" ca="1" si="34"/>
        <v>13.712760449010432</v>
      </c>
      <c r="L163" s="59">
        <f t="shared" ca="1" si="35"/>
        <v>23.905579356867658</v>
      </c>
      <c r="M163" s="59">
        <f t="shared" ca="1" si="36"/>
        <v>6.8199464795192739</v>
      </c>
      <c r="N163" s="59">
        <f t="shared" ca="1" si="37"/>
        <v>44.438286285397368</v>
      </c>
    </row>
    <row r="164" spans="1:14">
      <c r="A164" s="1">
        <v>158</v>
      </c>
      <c r="B164" s="59">
        <f t="shared" ca="1" si="27"/>
        <v>0.93765946606121919</v>
      </c>
      <c r="C164" s="59">
        <f t="shared" ca="1" si="28"/>
        <v>16.127232524857071</v>
      </c>
      <c r="D164" s="59">
        <f t="shared" ca="1" si="29"/>
        <v>0.35750629634577891</v>
      </c>
      <c r="E164" s="59">
        <f t="shared" ca="1" si="30"/>
        <v>26.005088148840905</v>
      </c>
      <c r="F164" s="59">
        <f t="shared" ca="1" si="31"/>
        <v>0.50844590203014572</v>
      </c>
      <c r="G164" s="59">
        <f t="shared" ca="1" si="32"/>
        <v>10.05937311181146</v>
      </c>
      <c r="H164" s="59">
        <f t="shared" ca="1" si="33"/>
        <v>52.191693785509436</v>
      </c>
      <c r="K164" s="59">
        <f t="shared" ca="1" si="34"/>
        <v>16.127232524857071</v>
      </c>
      <c r="L164" s="59">
        <f t="shared" ca="1" si="35"/>
        <v>26.005088148840905</v>
      </c>
      <c r="M164" s="59">
        <f t="shared" ca="1" si="36"/>
        <v>10.05937311181146</v>
      </c>
      <c r="N164" s="59">
        <f t="shared" ca="1" si="37"/>
        <v>52.191693785509436</v>
      </c>
    </row>
    <row r="165" spans="1:14">
      <c r="A165" s="1">
        <v>159</v>
      </c>
      <c r="B165" s="59">
        <f t="shared" ca="1" si="27"/>
        <v>0.70614719831166073</v>
      </c>
      <c r="C165" s="59">
        <f t="shared" ca="1" si="28"/>
        <v>12.88606077636325</v>
      </c>
      <c r="D165" s="59">
        <f t="shared" ca="1" si="29"/>
        <v>0.69495334604904579</v>
      </c>
      <c r="E165" s="59">
        <f t="shared" ca="1" si="30"/>
        <v>30.729346844686642</v>
      </c>
      <c r="F165" s="59">
        <f t="shared" ca="1" si="31"/>
        <v>0.6925779511247443</v>
      </c>
      <c r="G165" s="59">
        <f t="shared" ca="1" si="32"/>
        <v>11.511160342132861</v>
      </c>
      <c r="H165" s="59">
        <f t="shared" ca="1" si="33"/>
        <v>55.126567963182751</v>
      </c>
      <c r="K165" s="59">
        <f t="shared" ca="1" si="34"/>
        <v>12.88606077636325</v>
      </c>
      <c r="L165" s="59">
        <f t="shared" ca="1" si="35"/>
        <v>30.729346844686642</v>
      </c>
      <c r="M165" s="59">
        <f t="shared" ca="1" si="36"/>
        <v>11.511160342132861</v>
      </c>
      <c r="N165" s="59">
        <f t="shared" ca="1" si="37"/>
        <v>55.126567963182751</v>
      </c>
    </row>
    <row r="166" spans="1:14">
      <c r="A166" s="1">
        <v>160</v>
      </c>
      <c r="B166" s="59">
        <f t="shared" ca="1" si="27"/>
        <v>0.46909333883087001</v>
      </c>
      <c r="C166" s="59">
        <f t="shared" ca="1" si="28"/>
        <v>9.5673067436321801</v>
      </c>
      <c r="D166" s="59">
        <f t="shared" ca="1" si="29"/>
        <v>0.84272564726148946</v>
      </c>
      <c r="E166" s="59">
        <f t="shared" ca="1" si="30"/>
        <v>32.798159061660854</v>
      </c>
      <c r="F166" s="59">
        <f t="shared" ca="1" si="31"/>
        <v>0.40799623490747039</v>
      </c>
      <c r="G166" s="59">
        <f t="shared" ca="1" si="32"/>
        <v>9.3232611064965596</v>
      </c>
      <c r="H166" s="59">
        <f t="shared" ca="1" si="33"/>
        <v>51.688726911789594</v>
      </c>
      <c r="K166" s="59">
        <f t="shared" ca="1" si="34"/>
        <v>9.5673067436321801</v>
      </c>
      <c r="L166" s="59">
        <f t="shared" ca="1" si="35"/>
        <v>32.798159061660854</v>
      </c>
      <c r="M166" s="59">
        <f t="shared" ca="1" si="36"/>
        <v>9.3232611064965596</v>
      </c>
      <c r="N166" s="59">
        <f t="shared" ca="1" si="37"/>
        <v>51.688726911789594</v>
      </c>
    </row>
    <row r="167" spans="1:14">
      <c r="A167" s="1">
        <v>161</v>
      </c>
      <c r="B167" s="59">
        <f t="shared" ca="1" si="27"/>
        <v>5.6935615693360475E-2</v>
      </c>
      <c r="C167" s="59">
        <f t="shared" ca="1" si="28"/>
        <v>3.7970986197070467</v>
      </c>
      <c r="D167" s="59">
        <f t="shared" ca="1" si="29"/>
        <v>1.7300514690341551E-2</v>
      </c>
      <c r="E167" s="59">
        <f t="shared" ca="1" si="30"/>
        <v>21.242207205664783</v>
      </c>
      <c r="F167" s="59">
        <f t="shared" ca="1" si="31"/>
        <v>0.25839240194393032</v>
      </c>
      <c r="G167" s="59">
        <f t="shared" ca="1" si="32"/>
        <v>8.032142226776303</v>
      </c>
      <c r="H167" s="59">
        <f t="shared" ca="1" si="33"/>
        <v>33.071448052148135</v>
      </c>
      <c r="K167" s="59">
        <f t="shared" ca="1" si="34"/>
        <v>3.7970986197070467</v>
      </c>
      <c r="L167" s="59">
        <f t="shared" ca="1" si="35"/>
        <v>21.242207205664783</v>
      </c>
      <c r="M167" s="59">
        <f t="shared" ca="1" si="36"/>
        <v>8.032142226776303</v>
      </c>
      <c r="N167" s="59">
        <f t="shared" ca="1" si="37"/>
        <v>33.071448052148135</v>
      </c>
    </row>
    <row r="168" spans="1:14">
      <c r="A168" s="1">
        <v>162</v>
      </c>
      <c r="B168" s="59">
        <f t="shared" ca="1" si="27"/>
        <v>0.30180148958851083</v>
      </c>
      <c r="C168" s="59">
        <f t="shared" ca="1" si="28"/>
        <v>7.2252208542391516</v>
      </c>
      <c r="D168" s="59">
        <f t="shared" ca="1" si="29"/>
        <v>0.89862694946845689</v>
      </c>
      <c r="E168" s="59">
        <f t="shared" ca="1" si="30"/>
        <v>33.580777292558395</v>
      </c>
      <c r="F168" s="59">
        <f t="shared" ca="1" si="31"/>
        <v>1.8798805046861489E-2</v>
      </c>
      <c r="G168" s="59">
        <f t="shared" ca="1" si="32"/>
        <v>4.357307221889144</v>
      </c>
      <c r="H168" s="59">
        <f t="shared" ca="1" si="33"/>
        <v>45.163305368686693</v>
      </c>
      <c r="K168" s="59">
        <f t="shared" ca="1" si="34"/>
        <v>7.2252208542391516</v>
      </c>
      <c r="L168" s="59">
        <f t="shared" ca="1" si="35"/>
        <v>33.580777292558395</v>
      </c>
      <c r="M168" s="59">
        <f t="shared" ca="1" si="36"/>
        <v>4.357307221889144</v>
      </c>
      <c r="N168" s="59">
        <f t="shared" ca="1" si="37"/>
        <v>45.163305368686693</v>
      </c>
    </row>
    <row r="169" spans="1:14">
      <c r="A169" s="1">
        <v>163</v>
      </c>
      <c r="B169" s="59">
        <f t="shared" ca="1" si="27"/>
        <v>0.31436623326856417</v>
      </c>
      <c r="C169" s="59">
        <f t="shared" ca="1" si="28"/>
        <v>7.4011272657598983</v>
      </c>
      <c r="D169" s="59">
        <f t="shared" ca="1" si="29"/>
        <v>0.52721360995368283</v>
      </c>
      <c r="E169" s="59">
        <f t="shared" ca="1" si="30"/>
        <v>28.380990539351558</v>
      </c>
      <c r="F169" s="59">
        <f t="shared" ca="1" si="31"/>
        <v>0.55957470935339515</v>
      </c>
      <c r="G169" s="59">
        <f t="shared" ca="1" si="32"/>
        <v>10.430245173268087</v>
      </c>
      <c r="H169" s="59">
        <f t="shared" ca="1" si="33"/>
        <v>46.212362978379545</v>
      </c>
      <c r="K169" s="59">
        <f t="shared" ca="1" si="34"/>
        <v>7.4011272657598983</v>
      </c>
      <c r="L169" s="59">
        <f t="shared" ca="1" si="35"/>
        <v>28.380990539351558</v>
      </c>
      <c r="M169" s="59">
        <f t="shared" ca="1" si="36"/>
        <v>10.430245173268087</v>
      </c>
      <c r="N169" s="59">
        <f t="shared" ca="1" si="37"/>
        <v>46.212362978379545</v>
      </c>
    </row>
    <row r="170" spans="1:14">
      <c r="A170" s="1">
        <v>164</v>
      </c>
      <c r="B170" s="59">
        <f t="shared" ca="1" si="27"/>
        <v>0.44041533538422328</v>
      </c>
      <c r="C170" s="59">
        <f t="shared" ca="1" si="28"/>
        <v>9.165814695379126</v>
      </c>
      <c r="D170" s="59">
        <f t="shared" ca="1" si="29"/>
        <v>0.8826393535377266</v>
      </c>
      <c r="E170" s="59">
        <f t="shared" ca="1" si="30"/>
        <v>33.356950949528169</v>
      </c>
      <c r="F170" s="59">
        <f t="shared" ca="1" si="31"/>
        <v>0.35030637015593458</v>
      </c>
      <c r="G170" s="59">
        <f t="shared" ca="1" si="32"/>
        <v>8.8591829016750783</v>
      </c>
      <c r="H170" s="59">
        <f t="shared" ca="1" si="33"/>
        <v>51.381948546582372</v>
      </c>
      <c r="K170" s="59">
        <f t="shared" ca="1" si="34"/>
        <v>9.165814695379126</v>
      </c>
      <c r="L170" s="59">
        <f t="shared" ca="1" si="35"/>
        <v>33.356950949528169</v>
      </c>
      <c r="M170" s="59">
        <f t="shared" ca="1" si="36"/>
        <v>8.8591829016750783</v>
      </c>
      <c r="N170" s="59">
        <f t="shared" ca="1" si="37"/>
        <v>51.381948546582372</v>
      </c>
    </row>
    <row r="171" spans="1:14">
      <c r="A171" s="1">
        <v>165</v>
      </c>
      <c r="B171" s="59">
        <f t="shared" ca="1" si="27"/>
        <v>0.51747111607400753</v>
      </c>
      <c r="C171" s="59">
        <f t="shared" ca="1" si="28"/>
        <v>10.244595625036105</v>
      </c>
      <c r="D171" s="59">
        <f t="shared" ca="1" si="29"/>
        <v>0.77341214697548133</v>
      </c>
      <c r="E171" s="59">
        <f t="shared" ca="1" si="30"/>
        <v>31.827770057656736</v>
      </c>
      <c r="F171" s="59">
        <f t="shared" ca="1" si="31"/>
        <v>0.58311285231969645</v>
      </c>
      <c r="G171" s="59">
        <f t="shared" ca="1" si="32"/>
        <v>10.608213045425423</v>
      </c>
      <c r="H171" s="59">
        <f t="shared" ca="1" si="33"/>
        <v>52.680578728118263</v>
      </c>
      <c r="K171" s="59">
        <f t="shared" ca="1" si="34"/>
        <v>10.244595625036105</v>
      </c>
      <c r="L171" s="59">
        <f t="shared" ca="1" si="35"/>
        <v>31.827770057656736</v>
      </c>
      <c r="M171" s="59">
        <f t="shared" ca="1" si="36"/>
        <v>10.608213045425423</v>
      </c>
      <c r="N171" s="59">
        <f t="shared" ca="1" si="37"/>
        <v>52.680578728118263</v>
      </c>
    </row>
    <row r="172" spans="1:14">
      <c r="A172" s="1">
        <v>166</v>
      </c>
      <c r="B172" s="59">
        <f t="shared" ca="1" si="27"/>
        <v>9.0225359844206876E-2</v>
      </c>
      <c r="C172" s="59">
        <f t="shared" ca="1" si="28"/>
        <v>4.2631550378188958</v>
      </c>
      <c r="D172" s="59">
        <f t="shared" ca="1" si="29"/>
        <v>0.56133977833073168</v>
      </c>
      <c r="E172" s="59">
        <f t="shared" ca="1" si="30"/>
        <v>28.858756896630243</v>
      </c>
      <c r="F172" s="59">
        <f t="shared" ca="1" si="31"/>
        <v>6.6020826278894607E-2</v>
      </c>
      <c r="G172" s="59">
        <f t="shared" ca="1" si="32"/>
        <v>5.543627522915191</v>
      </c>
      <c r="H172" s="59">
        <f t="shared" ca="1" si="33"/>
        <v>38.665539457364332</v>
      </c>
      <c r="K172" s="59">
        <f t="shared" ca="1" si="34"/>
        <v>4.2631550378188958</v>
      </c>
      <c r="L172" s="59">
        <f t="shared" ca="1" si="35"/>
        <v>28.858756896630243</v>
      </c>
      <c r="M172" s="59">
        <f t="shared" ca="1" si="36"/>
        <v>5.543627522915191</v>
      </c>
      <c r="N172" s="59">
        <f t="shared" ca="1" si="37"/>
        <v>38.665539457364332</v>
      </c>
    </row>
    <row r="173" spans="1:14">
      <c r="A173" s="1">
        <v>167</v>
      </c>
      <c r="B173" s="59">
        <f t="shared" ca="1" si="27"/>
        <v>0.97661290750501295</v>
      </c>
      <c r="C173" s="59">
        <f t="shared" ca="1" si="28"/>
        <v>16.672580705070182</v>
      </c>
      <c r="D173" s="59">
        <f t="shared" ca="1" si="29"/>
        <v>0.16593059569292556</v>
      </c>
      <c r="E173" s="59">
        <f t="shared" ca="1" si="30"/>
        <v>23.323028339700958</v>
      </c>
      <c r="F173" s="59">
        <f t="shared" ca="1" si="31"/>
        <v>0.17928114719720067</v>
      </c>
      <c r="G173" s="59">
        <f t="shared" ca="1" si="32"/>
        <v>7.1916049939522768</v>
      </c>
      <c r="H173" s="59">
        <f t="shared" ca="1" si="33"/>
        <v>47.187214038723418</v>
      </c>
      <c r="K173" s="59">
        <f t="shared" ca="1" si="34"/>
        <v>16.672580705070182</v>
      </c>
      <c r="L173" s="59">
        <f t="shared" ca="1" si="35"/>
        <v>23.323028339700958</v>
      </c>
      <c r="M173" s="59">
        <f t="shared" ca="1" si="36"/>
        <v>7.1916049939522768</v>
      </c>
      <c r="N173" s="59">
        <f t="shared" ca="1" si="37"/>
        <v>47.187214038723418</v>
      </c>
    </row>
    <row r="174" spans="1:14">
      <c r="A174" s="1">
        <v>168</v>
      </c>
      <c r="B174" s="59">
        <f t="shared" ca="1" si="27"/>
        <v>0.85723095601889132</v>
      </c>
      <c r="C174" s="59">
        <f t="shared" ca="1" si="28"/>
        <v>15.001233384264479</v>
      </c>
      <c r="D174" s="59">
        <f t="shared" ca="1" si="29"/>
        <v>0.71758154902240712</v>
      </c>
      <c r="E174" s="59">
        <f t="shared" ca="1" si="30"/>
        <v>31.0461416863137</v>
      </c>
      <c r="F174" s="59">
        <f t="shared" ca="1" si="31"/>
        <v>0.70695297681227642</v>
      </c>
      <c r="G174" s="59">
        <f t="shared" ca="1" si="32"/>
        <v>11.641025445815504</v>
      </c>
      <c r="H174" s="59">
        <f t="shared" ca="1" si="33"/>
        <v>57.688400516393685</v>
      </c>
      <c r="K174" s="59">
        <f t="shared" ca="1" si="34"/>
        <v>15.001233384264479</v>
      </c>
      <c r="L174" s="59">
        <f t="shared" ca="1" si="35"/>
        <v>31.0461416863137</v>
      </c>
      <c r="M174" s="59">
        <f t="shared" ca="1" si="36"/>
        <v>11.641025445815504</v>
      </c>
      <c r="N174" s="59">
        <f t="shared" ca="1" si="37"/>
        <v>57.688400516393685</v>
      </c>
    </row>
    <row r="175" spans="1:14">
      <c r="A175" s="1">
        <v>169</v>
      </c>
      <c r="B175" s="59">
        <f t="shared" ca="1" si="27"/>
        <v>0.69569870483052298</v>
      </c>
      <c r="C175" s="59">
        <f t="shared" ca="1" si="28"/>
        <v>12.739781867627322</v>
      </c>
      <c r="D175" s="59">
        <f t="shared" ca="1" si="29"/>
        <v>0.95455803017506691</v>
      </c>
      <c r="E175" s="59">
        <f t="shared" ca="1" si="30"/>
        <v>34.363812422450934</v>
      </c>
      <c r="F175" s="59">
        <f t="shared" ca="1" si="31"/>
        <v>0.57019894458316767</v>
      </c>
      <c r="G175" s="59">
        <f t="shared" ca="1" si="32"/>
        <v>10.509968919115289</v>
      </c>
      <c r="H175" s="59">
        <f t="shared" ca="1" si="33"/>
        <v>57.613563209193543</v>
      </c>
      <c r="K175" s="59">
        <f t="shared" ca="1" si="34"/>
        <v>12.739781867627322</v>
      </c>
      <c r="L175" s="59">
        <f t="shared" ca="1" si="35"/>
        <v>34.363812422450934</v>
      </c>
      <c r="M175" s="59">
        <f t="shared" ca="1" si="36"/>
        <v>10.509968919115289</v>
      </c>
      <c r="N175" s="59">
        <f t="shared" ca="1" si="37"/>
        <v>57.613563209193543</v>
      </c>
    </row>
    <row r="176" spans="1:14">
      <c r="A176" s="1">
        <v>170</v>
      </c>
      <c r="B176" s="59">
        <f t="shared" ca="1" si="27"/>
        <v>0.88275220278611766</v>
      </c>
      <c r="C176" s="59">
        <f t="shared" ca="1" si="28"/>
        <v>15.358530839005647</v>
      </c>
      <c r="D176" s="59">
        <f t="shared" ca="1" si="29"/>
        <v>0.59445615836130461</v>
      </c>
      <c r="E176" s="59">
        <f t="shared" ca="1" si="30"/>
        <v>29.322386217058266</v>
      </c>
      <c r="F176" s="59">
        <f t="shared" ca="1" si="31"/>
        <v>0.23818787021718268</v>
      </c>
      <c r="G176" s="59">
        <f t="shared" ca="1" si="32"/>
        <v>7.8313984809042507</v>
      </c>
      <c r="H176" s="59">
        <f t="shared" ca="1" si="33"/>
        <v>52.51231553696816</v>
      </c>
      <c r="K176" s="59">
        <f t="shared" ca="1" si="34"/>
        <v>15.358530839005647</v>
      </c>
      <c r="L176" s="59">
        <f t="shared" ca="1" si="35"/>
        <v>29.322386217058266</v>
      </c>
      <c r="M176" s="59">
        <f t="shared" ca="1" si="36"/>
        <v>7.8313984809042507</v>
      </c>
      <c r="N176" s="59">
        <f t="shared" ca="1" si="37"/>
        <v>52.51231553696816</v>
      </c>
    </row>
    <row r="177" spans="1:14">
      <c r="A177" s="1">
        <v>171</v>
      </c>
      <c r="B177" s="59">
        <f t="shared" ca="1" si="27"/>
        <v>0.24236320564347169</v>
      </c>
      <c r="C177" s="59">
        <f t="shared" ca="1" si="28"/>
        <v>6.3930848790086037</v>
      </c>
      <c r="D177" s="59">
        <f t="shared" ca="1" si="29"/>
        <v>0.17498055509333543</v>
      </c>
      <c r="E177" s="59">
        <f t="shared" ca="1" si="30"/>
        <v>23.449727771306698</v>
      </c>
      <c r="F177" s="59">
        <f t="shared" ca="1" si="31"/>
        <v>0.86277536649995135</v>
      </c>
      <c r="G177" s="59">
        <f t="shared" ca="1" si="32"/>
        <v>13.332846596744995</v>
      </c>
      <c r="H177" s="59">
        <f t="shared" ca="1" si="33"/>
        <v>43.175659247060295</v>
      </c>
      <c r="K177" s="59">
        <f t="shared" ca="1" si="34"/>
        <v>6.3930848790086037</v>
      </c>
      <c r="L177" s="59">
        <f t="shared" ca="1" si="35"/>
        <v>23.449727771306698</v>
      </c>
      <c r="M177" s="59">
        <f t="shared" ca="1" si="36"/>
        <v>13.332846596744995</v>
      </c>
      <c r="N177" s="59">
        <f t="shared" ca="1" si="37"/>
        <v>43.175659247060295</v>
      </c>
    </row>
    <row r="178" spans="1:14">
      <c r="A178" s="1">
        <v>172</v>
      </c>
      <c r="B178" s="59">
        <f t="shared" ca="1" si="27"/>
        <v>0.10145822514689362</v>
      </c>
      <c r="C178" s="59">
        <f t="shared" ca="1" si="28"/>
        <v>4.4204151520565107</v>
      </c>
      <c r="D178" s="59">
        <f t="shared" ca="1" si="29"/>
        <v>0.55678932695946526</v>
      </c>
      <c r="E178" s="59">
        <f t="shared" ca="1" si="30"/>
        <v>28.795050577432512</v>
      </c>
      <c r="F178" s="59">
        <f t="shared" ca="1" si="31"/>
        <v>0.74574162703306079</v>
      </c>
      <c r="G178" s="59">
        <f t="shared" ca="1" si="32"/>
        <v>12.008274792142496</v>
      </c>
      <c r="H178" s="59">
        <f t="shared" ca="1" si="33"/>
        <v>45.22374052163152</v>
      </c>
      <c r="K178" s="59">
        <f t="shared" ca="1" si="34"/>
        <v>4.4204151520565107</v>
      </c>
      <c r="L178" s="59">
        <f t="shared" ca="1" si="35"/>
        <v>28.795050577432512</v>
      </c>
      <c r="M178" s="59">
        <f t="shared" ca="1" si="36"/>
        <v>12.008274792142496</v>
      </c>
      <c r="N178" s="59">
        <f t="shared" ca="1" si="37"/>
        <v>45.22374052163152</v>
      </c>
    </row>
    <row r="179" spans="1:14">
      <c r="A179" s="1">
        <v>173</v>
      </c>
      <c r="B179" s="59">
        <f t="shared" ca="1" si="27"/>
        <v>0.84619801764568159</v>
      </c>
      <c r="C179" s="59">
        <f t="shared" ca="1" si="28"/>
        <v>14.846772247039542</v>
      </c>
      <c r="D179" s="59">
        <f t="shared" ca="1" si="29"/>
        <v>0.93107685934199536</v>
      </c>
      <c r="E179" s="59">
        <f t="shared" ca="1" si="30"/>
        <v>34.035076030787934</v>
      </c>
      <c r="F179" s="59">
        <f t="shared" ca="1" si="31"/>
        <v>0.77287552742377663</v>
      </c>
      <c r="G179" s="59">
        <f t="shared" ca="1" si="32"/>
        <v>12.282140494623659</v>
      </c>
      <c r="H179" s="59">
        <f t="shared" ca="1" si="33"/>
        <v>61.163988772451134</v>
      </c>
      <c r="K179" s="59">
        <f t="shared" ca="1" si="34"/>
        <v>14.846772247039542</v>
      </c>
      <c r="L179" s="59">
        <f t="shared" ca="1" si="35"/>
        <v>34.035076030787934</v>
      </c>
      <c r="M179" s="59">
        <f t="shared" ca="1" si="36"/>
        <v>12.282140494623659</v>
      </c>
      <c r="N179" s="59">
        <f t="shared" ca="1" si="37"/>
        <v>61.163988772451134</v>
      </c>
    </row>
    <row r="180" spans="1:14">
      <c r="A180" s="1">
        <v>174</v>
      </c>
      <c r="B180" s="59">
        <f t="shared" ca="1" si="27"/>
        <v>0.73948632382180968</v>
      </c>
      <c r="C180" s="59">
        <f t="shared" ca="1" si="28"/>
        <v>13.352808533505335</v>
      </c>
      <c r="D180" s="59">
        <f t="shared" ca="1" si="29"/>
        <v>7.2236114801803808E-2</v>
      </c>
      <c r="E180" s="59">
        <f t="shared" ca="1" si="30"/>
        <v>22.011305607225253</v>
      </c>
      <c r="F180" s="59">
        <f t="shared" ca="1" si="31"/>
        <v>0.16441549127092259</v>
      </c>
      <c r="G180" s="59">
        <f t="shared" ca="1" si="32"/>
        <v>7.0140650399003768</v>
      </c>
      <c r="H180" s="59">
        <f t="shared" ca="1" si="33"/>
        <v>42.378179180630966</v>
      </c>
      <c r="K180" s="59">
        <f t="shared" ca="1" si="34"/>
        <v>13.352808533505335</v>
      </c>
      <c r="L180" s="59">
        <f t="shared" ca="1" si="35"/>
        <v>22.011305607225253</v>
      </c>
      <c r="M180" s="59">
        <f t="shared" ca="1" si="36"/>
        <v>7.0140650399003768</v>
      </c>
      <c r="N180" s="59">
        <f t="shared" ca="1" si="37"/>
        <v>42.378179180630966</v>
      </c>
    </row>
    <row r="181" spans="1:14">
      <c r="A181" s="1">
        <v>175</v>
      </c>
      <c r="B181" s="59">
        <f t="shared" ca="1" si="27"/>
        <v>0.21334324089150547</v>
      </c>
      <c r="C181" s="59">
        <f t="shared" ca="1" si="28"/>
        <v>5.9868053724810766</v>
      </c>
      <c r="D181" s="59">
        <f t="shared" ca="1" si="29"/>
        <v>0.98339354717600003</v>
      </c>
      <c r="E181" s="59">
        <f t="shared" ca="1" si="30"/>
        <v>34.767509660464</v>
      </c>
      <c r="F181" s="59">
        <f t="shared" ca="1" si="31"/>
        <v>0.65266031643370059</v>
      </c>
      <c r="G181" s="59">
        <f t="shared" ca="1" si="32"/>
        <v>11.165680074807575</v>
      </c>
      <c r="H181" s="59">
        <f t="shared" ca="1" si="33"/>
        <v>51.919995107752655</v>
      </c>
      <c r="K181" s="59">
        <f t="shared" ca="1" si="34"/>
        <v>5.9868053724810766</v>
      </c>
      <c r="L181" s="59">
        <f t="shared" ca="1" si="35"/>
        <v>34.767509660464</v>
      </c>
      <c r="M181" s="59">
        <f t="shared" ca="1" si="36"/>
        <v>11.165680074807575</v>
      </c>
      <c r="N181" s="59">
        <f t="shared" ca="1" si="37"/>
        <v>51.919995107752655</v>
      </c>
    </row>
    <row r="182" spans="1:14">
      <c r="A182" s="1">
        <v>176</v>
      </c>
      <c r="B182" s="59">
        <f t="shared" ca="1" si="27"/>
        <v>0.70078395048775244</v>
      </c>
      <c r="C182" s="59">
        <f t="shared" ca="1" si="28"/>
        <v>12.810975306828535</v>
      </c>
      <c r="D182" s="59">
        <f t="shared" ca="1" si="29"/>
        <v>0.84320745381125572</v>
      </c>
      <c r="E182" s="59">
        <f t="shared" ca="1" si="30"/>
        <v>32.804904353357578</v>
      </c>
      <c r="F182" s="59">
        <f t="shared" ca="1" si="31"/>
        <v>0.48921213072776593</v>
      </c>
      <c r="G182" s="59">
        <f t="shared" ca="1" si="32"/>
        <v>9.9240731373463298</v>
      </c>
      <c r="H182" s="59">
        <f t="shared" ca="1" si="33"/>
        <v>55.539952797532436</v>
      </c>
      <c r="K182" s="59">
        <f t="shared" ca="1" si="34"/>
        <v>12.810975306828535</v>
      </c>
      <c r="L182" s="59">
        <f t="shared" ca="1" si="35"/>
        <v>32.804904353357578</v>
      </c>
      <c r="M182" s="59">
        <f t="shared" ca="1" si="36"/>
        <v>9.9240731373463298</v>
      </c>
      <c r="N182" s="59">
        <f t="shared" ca="1" si="37"/>
        <v>55.539952797532436</v>
      </c>
    </row>
    <row r="183" spans="1:14">
      <c r="A183" s="1">
        <v>177</v>
      </c>
      <c r="B183" s="59">
        <f t="shared" ca="1" si="27"/>
        <v>0.82055258257449482</v>
      </c>
      <c r="C183" s="59">
        <f t="shared" ca="1" si="28"/>
        <v>14.487736156042928</v>
      </c>
      <c r="D183" s="59">
        <f t="shared" ca="1" si="29"/>
        <v>0.9062333260178983</v>
      </c>
      <c r="E183" s="59">
        <f t="shared" ca="1" si="30"/>
        <v>33.687266564250578</v>
      </c>
      <c r="F183" s="59">
        <f t="shared" ca="1" si="31"/>
        <v>0.21885701419299686</v>
      </c>
      <c r="G183" s="59">
        <f t="shared" ca="1" si="32"/>
        <v>7.6311971876517735</v>
      </c>
      <c r="H183" s="59">
        <f t="shared" ca="1" si="33"/>
        <v>55.806199907945278</v>
      </c>
      <c r="K183" s="59">
        <f t="shared" ca="1" si="34"/>
        <v>14.487736156042928</v>
      </c>
      <c r="L183" s="59">
        <f t="shared" ca="1" si="35"/>
        <v>33.687266564250578</v>
      </c>
      <c r="M183" s="59">
        <f t="shared" ca="1" si="36"/>
        <v>7.6311971876517735</v>
      </c>
      <c r="N183" s="59">
        <f t="shared" ca="1" si="37"/>
        <v>55.806199907945278</v>
      </c>
    </row>
    <row r="184" spans="1:14">
      <c r="A184" s="1">
        <v>178</v>
      </c>
      <c r="B184" s="59">
        <f t="shared" ca="1" si="27"/>
        <v>0.40203656700667256</v>
      </c>
      <c r="C184" s="59">
        <f t="shared" ca="1" si="28"/>
        <v>8.6285119380934159</v>
      </c>
      <c r="D184" s="59">
        <f t="shared" ca="1" si="29"/>
        <v>0.98031114051621682</v>
      </c>
      <c r="E184" s="59">
        <f t="shared" ca="1" si="30"/>
        <v>34.724355967227034</v>
      </c>
      <c r="F184" s="59">
        <f t="shared" ca="1" si="31"/>
        <v>0.52359108730390513</v>
      </c>
      <c r="G184" s="59">
        <f t="shared" ca="1" si="32"/>
        <v>10.167132853317188</v>
      </c>
      <c r="H184" s="59">
        <f t="shared" ca="1" si="33"/>
        <v>53.520000758637636</v>
      </c>
      <c r="K184" s="59">
        <f t="shared" ca="1" si="34"/>
        <v>8.6285119380934159</v>
      </c>
      <c r="L184" s="59">
        <f t="shared" ca="1" si="35"/>
        <v>34.724355967227034</v>
      </c>
      <c r="M184" s="59">
        <f t="shared" ca="1" si="36"/>
        <v>10.167132853317188</v>
      </c>
      <c r="N184" s="59">
        <f t="shared" ca="1" si="37"/>
        <v>53.520000758637636</v>
      </c>
    </row>
    <row r="185" spans="1:14">
      <c r="A185" s="1">
        <v>179</v>
      </c>
      <c r="B185" s="59">
        <f t="shared" ca="1" si="27"/>
        <v>0.2386768913297872</v>
      </c>
      <c r="C185" s="59">
        <f t="shared" ca="1" si="28"/>
        <v>6.3414764786170208</v>
      </c>
      <c r="D185" s="59">
        <f t="shared" ca="1" si="29"/>
        <v>0.46968124765187302</v>
      </c>
      <c r="E185" s="59">
        <f t="shared" ca="1" si="30"/>
        <v>27.575537467126221</v>
      </c>
      <c r="F185" s="59">
        <f t="shared" ca="1" si="31"/>
        <v>0.83692797497305182</v>
      </c>
      <c r="G185" s="59">
        <f t="shared" ca="1" si="32"/>
        <v>13.002368394581497</v>
      </c>
      <c r="H185" s="59">
        <f t="shared" ca="1" si="33"/>
        <v>46.919382340324738</v>
      </c>
      <c r="K185" s="59">
        <f t="shared" ca="1" si="34"/>
        <v>6.3414764786170208</v>
      </c>
      <c r="L185" s="59">
        <f t="shared" ca="1" si="35"/>
        <v>27.575537467126221</v>
      </c>
      <c r="M185" s="59">
        <f t="shared" ca="1" si="36"/>
        <v>13.002368394581497</v>
      </c>
      <c r="N185" s="59">
        <f t="shared" ca="1" si="37"/>
        <v>46.919382340324738</v>
      </c>
    </row>
    <row r="186" spans="1:14">
      <c r="A186" s="1">
        <v>180</v>
      </c>
      <c r="B186" s="59">
        <f t="shared" ca="1" si="27"/>
        <v>0.64608212683435751</v>
      </c>
      <c r="C186" s="59">
        <f t="shared" ca="1" si="28"/>
        <v>12.045149775681004</v>
      </c>
      <c r="D186" s="59">
        <f t="shared" ca="1" si="29"/>
        <v>4.5788404779559366E-2</v>
      </c>
      <c r="E186" s="59">
        <f t="shared" ca="1" si="30"/>
        <v>21.641037666913832</v>
      </c>
      <c r="F186" s="59">
        <f t="shared" ca="1" si="31"/>
        <v>0.46310618788834912</v>
      </c>
      <c r="G186" s="59">
        <f t="shared" ca="1" si="32"/>
        <v>9.7367949659358217</v>
      </c>
      <c r="H186" s="59">
        <f t="shared" ca="1" si="33"/>
        <v>43.422982408530657</v>
      </c>
      <c r="K186" s="59">
        <f t="shared" ca="1" si="34"/>
        <v>12.045149775681004</v>
      </c>
      <c r="L186" s="59">
        <f t="shared" ca="1" si="35"/>
        <v>21.641037666913832</v>
      </c>
      <c r="M186" s="59">
        <f t="shared" ca="1" si="36"/>
        <v>9.7367949659358217</v>
      </c>
      <c r="N186" s="59">
        <f t="shared" ca="1" si="37"/>
        <v>43.422982408530657</v>
      </c>
    </row>
    <row r="187" spans="1:14">
      <c r="A187" s="1">
        <v>181</v>
      </c>
      <c r="B187" s="59">
        <f t="shared" ca="1" si="27"/>
        <v>0.8462739501085057</v>
      </c>
      <c r="C187" s="59">
        <f t="shared" ca="1" si="28"/>
        <v>14.84783530151908</v>
      </c>
      <c r="D187" s="59">
        <f t="shared" ca="1" si="29"/>
        <v>0.22299798129890291</v>
      </c>
      <c r="E187" s="59">
        <f t="shared" ca="1" si="30"/>
        <v>24.121971738184641</v>
      </c>
      <c r="F187" s="59">
        <f t="shared" ca="1" si="31"/>
        <v>0.66650200654180036</v>
      </c>
      <c r="G187" s="59">
        <f t="shared" ca="1" si="32"/>
        <v>11.283112441292591</v>
      </c>
      <c r="H187" s="59">
        <f t="shared" ca="1" si="33"/>
        <v>50.252919480996312</v>
      </c>
      <c r="K187" s="59">
        <f t="shared" ca="1" si="34"/>
        <v>14.84783530151908</v>
      </c>
      <c r="L187" s="59">
        <f t="shared" ca="1" si="35"/>
        <v>24.121971738184641</v>
      </c>
      <c r="M187" s="59">
        <f t="shared" ca="1" si="36"/>
        <v>11.283112441292591</v>
      </c>
      <c r="N187" s="59">
        <f t="shared" ca="1" si="37"/>
        <v>50.252919480996312</v>
      </c>
    </row>
    <row r="188" spans="1:14">
      <c r="A188" s="1">
        <v>182</v>
      </c>
      <c r="B188" s="59">
        <f t="shared" ca="1" si="27"/>
        <v>0.33058044742919535</v>
      </c>
      <c r="C188" s="59">
        <f t="shared" ca="1" si="28"/>
        <v>7.6281262640087348</v>
      </c>
      <c r="D188" s="59">
        <f t="shared" ca="1" si="29"/>
        <v>0.83231565202845759</v>
      </c>
      <c r="E188" s="59">
        <f t="shared" ca="1" si="30"/>
        <v>32.652419128398407</v>
      </c>
      <c r="F188" s="59">
        <f t="shared" ca="1" si="31"/>
        <v>0.49178811767989838</v>
      </c>
      <c r="G188" s="59">
        <f t="shared" ca="1" si="32"/>
        <v>9.9422788429038231</v>
      </c>
      <c r="H188" s="59">
        <f t="shared" ca="1" si="33"/>
        <v>50.222824235310966</v>
      </c>
      <c r="K188" s="59">
        <f t="shared" ca="1" si="34"/>
        <v>7.6281262640087348</v>
      </c>
      <c r="L188" s="59">
        <f t="shared" ca="1" si="35"/>
        <v>32.652419128398407</v>
      </c>
      <c r="M188" s="59">
        <f t="shared" ca="1" si="36"/>
        <v>9.9422788429038231</v>
      </c>
      <c r="N188" s="59">
        <f t="shared" ca="1" si="37"/>
        <v>50.222824235310966</v>
      </c>
    </row>
    <row r="189" spans="1:14">
      <c r="A189" s="1">
        <v>183</v>
      </c>
      <c r="B189" s="59">
        <f t="shared" ca="1" si="27"/>
        <v>4.3548549088917587E-2</v>
      </c>
      <c r="C189" s="59">
        <f t="shared" ca="1" si="28"/>
        <v>3.6096796872448462</v>
      </c>
      <c r="D189" s="59">
        <f t="shared" ca="1" si="29"/>
        <v>0.39987884648528738</v>
      </c>
      <c r="E189" s="59">
        <f t="shared" ca="1" si="30"/>
        <v>26.598303850794025</v>
      </c>
      <c r="F189" s="59">
        <f t="shared" ca="1" si="31"/>
        <v>0.4295808713964151</v>
      </c>
      <c r="G189" s="59">
        <f t="shared" ca="1" si="32"/>
        <v>9.4883684695652626</v>
      </c>
      <c r="H189" s="59">
        <f t="shared" ca="1" si="33"/>
        <v>39.696352007604133</v>
      </c>
      <c r="K189" s="59">
        <f t="shared" ca="1" si="34"/>
        <v>3.6096796872448462</v>
      </c>
      <c r="L189" s="59">
        <f t="shared" ca="1" si="35"/>
        <v>26.598303850794025</v>
      </c>
      <c r="M189" s="59">
        <f t="shared" ca="1" si="36"/>
        <v>9.4883684695652626</v>
      </c>
      <c r="N189" s="59">
        <f t="shared" ca="1" si="37"/>
        <v>39.696352007604133</v>
      </c>
    </row>
    <row r="190" spans="1:14">
      <c r="A190" s="1">
        <v>184</v>
      </c>
      <c r="B190" s="59">
        <f t="shared" ca="1" si="27"/>
        <v>6.7669630228450739E-3</v>
      </c>
      <c r="C190" s="59">
        <f t="shared" ca="1" si="28"/>
        <v>3.094737482319831</v>
      </c>
      <c r="D190" s="59">
        <f t="shared" ca="1" si="29"/>
        <v>0.59033441833279143</v>
      </c>
      <c r="E190" s="59">
        <f t="shared" ca="1" si="30"/>
        <v>29.264681856659081</v>
      </c>
      <c r="F190" s="59">
        <f t="shared" ca="1" si="31"/>
        <v>0.10314142941515847</v>
      </c>
      <c r="G190" s="59">
        <f t="shared" ca="1" si="32"/>
        <v>6.1792860963879193</v>
      </c>
      <c r="H190" s="59">
        <f t="shared" ca="1" si="33"/>
        <v>38.538705435366829</v>
      </c>
      <c r="K190" s="59">
        <f t="shared" ca="1" si="34"/>
        <v>3.094737482319831</v>
      </c>
      <c r="L190" s="59">
        <f t="shared" ca="1" si="35"/>
        <v>29.264681856659081</v>
      </c>
      <c r="M190" s="59">
        <f t="shared" ca="1" si="36"/>
        <v>6.1792860963879193</v>
      </c>
      <c r="N190" s="59">
        <f t="shared" ca="1" si="37"/>
        <v>38.538705435366829</v>
      </c>
    </row>
    <row r="191" spans="1:14">
      <c r="A191" s="1">
        <v>185</v>
      </c>
      <c r="B191" s="59">
        <f t="shared" ca="1" si="27"/>
        <v>0.60053906994620077</v>
      </c>
      <c r="C191" s="59">
        <f t="shared" ca="1" si="28"/>
        <v>11.40754697924681</v>
      </c>
      <c r="D191" s="59">
        <f t="shared" ca="1" si="29"/>
        <v>0.24663251430853261</v>
      </c>
      <c r="E191" s="59">
        <f t="shared" ca="1" si="30"/>
        <v>24.452855200319455</v>
      </c>
      <c r="F191" s="59">
        <f t="shared" ca="1" si="31"/>
        <v>0.89196752008989932</v>
      </c>
      <c r="G191" s="59">
        <f t="shared" ca="1" si="32"/>
        <v>13.746204826484945</v>
      </c>
      <c r="H191" s="59">
        <f t="shared" ca="1" si="33"/>
        <v>49.606607006051206</v>
      </c>
      <c r="K191" s="59">
        <f t="shared" ca="1" si="34"/>
        <v>11.40754697924681</v>
      </c>
      <c r="L191" s="59">
        <f t="shared" ca="1" si="35"/>
        <v>24.452855200319455</v>
      </c>
      <c r="M191" s="59">
        <f t="shared" ca="1" si="36"/>
        <v>13.746204826484945</v>
      </c>
      <c r="N191" s="59">
        <f t="shared" ca="1" si="37"/>
        <v>49.606607006051206</v>
      </c>
    </row>
    <row r="192" spans="1:14">
      <c r="A192" s="1">
        <v>186</v>
      </c>
      <c r="B192" s="59">
        <f t="shared" ca="1" si="27"/>
        <v>0.9742941021920748</v>
      </c>
      <c r="C192" s="59">
        <f t="shared" ca="1" si="28"/>
        <v>16.640117430689045</v>
      </c>
      <c r="D192" s="59">
        <f t="shared" ca="1" si="29"/>
        <v>5.9999761306470223E-2</v>
      </c>
      <c r="E192" s="59">
        <f t="shared" ca="1" si="30"/>
        <v>21.839996658290584</v>
      </c>
      <c r="F192" s="59">
        <f t="shared" ca="1" si="31"/>
        <v>0.54727501964123015</v>
      </c>
      <c r="G192" s="59">
        <f t="shared" ca="1" si="32"/>
        <v>10.33914059034726</v>
      </c>
      <c r="H192" s="59">
        <f t="shared" ca="1" si="33"/>
        <v>48.819254679326889</v>
      </c>
      <c r="K192" s="59">
        <f t="shared" ca="1" si="34"/>
        <v>16.640117430689045</v>
      </c>
      <c r="L192" s="59">
        <f t="shared" ca="1" si="35"/>
        <v>21.839996658290584</v>
      </c>
      <c r="M192" s="59">
        <f t="shared" ca="1" si="36"/>
        <v>10.33914059034726</v>
      </c>
      <c r="N192" s="59">
        <f t="shared" ca="1" si="37"/>
        <v>48.819254679326889</v>
      </c>
    </row>
    <row r="193" spans="1:14">
      <c r="A193" s="1">
        <v>187</v>
      </c>
      <c r="B193" s="59">
        <f t="shared" ca="1" si="27"/>
        <v>6.210673690680224E-2</v>
      </c>
      <c r="C193" s="59">
        <f t="shared" ca="1" si="28"/>
        <v>3.8694943166952314</v>
      </c>
      <c r="D193" s="59">
        <f t="shared" ca="1" si="29"/>
        <v>0.34348951954023477</v>
      </c>
      <c r="E193" s="59">
        <f t="shared" ca="1" si="30"/>
        <v>25.808853273563287</v>
      </c>
      <c r="F193" s="59">
        <f t="shared" ca="1" si="31"/>
        <v>0.30359108559827086</v>
      </c>
      <c r="G193" s="59">
        <f t="shared" ca="1" si="32"/>
        <v>8.4545326462154886</v>
      </c>
      <c r="H193" s="59">
        <f t="shared" ca="1" si="33"/>
        <v>38.132880236474008</v>
      </c>
      <c r="K193" s="59">
        <f t="shared" ca="1" si="34"/>
        <v>3.8694943166952314</v>
      </c>
      <c r="L193" s="59">
        <f t="shared" ca="1" si="35"/>
        <v>25.808853273563287</v>
      </c>
      <c r="M193" s="59">
        <f t="shared" ca="1" si="36"/>
        <v>8.4545326462154886</v>
      </c>
      <c r="N193" s="59">
        <f t="shared" ca="1" si="37"/>
        <v>38.132880236474008</v>
      </c>
    </row>
    <row r="194" spans="1:14">
      <c r="A194" s="1">
        <v>188</v>
      </c>
      <c r="B194" s="59">
        <f t="shared" ca="1" si="27"/>
        <v>0.2798466655658054</v>
      </c>
      <c r="C194" s="59">
        <f t="shared" ca="1" si="28"/>
        <v>6.917853317921276</v>
      </c>
      <c r="D194" s="59">
        <f t="shared" ca="1" si="29"/>
        <v>0.81615032646125973</v>
      </c>
      <c r="E194" s="59">
        <f t="shared" ca="1" si="30"/>
        <v>32.426104570457639</v>
      </c>
      <c r="F194" s="59">
        <f t="shared" ca="1" si="31"/>
        <v>0.85077110300755376</v>
      </c>
      <c r="G194" s="59">
        <f t="shared" ca="1" si="32"/>
        <v>13.175809640556615</v>
      </c>
      <c r="H194" s="59">
        <f t="shared" ca="1" si="33"/>
        <v>52.519767528935532</v>
      </c>
      <c r="K194" s="59">
        <f t="shared" ca="1" si="34"/>
        <v>6.917853317921276</v>
      </c>
      <c r="L194" s="59">
        <f t="shared" ca="1" si="35"/>
        <v>32.426104570457639</v>
      </c>
      <c r="M194" s="59">
        <f t="shared" ca="1" si="36"/>
        <v>13.175809640556615</v>
      </c>
      <c r="N194" s="59">
        <f t="shared" ca="1" si="37"/>
        <v>52.519767528935532</v>
      </c>
    </row>
    <row r="195" spans="1:14">
      <c r="A195" s="1">
        <v>189</v>
      </c>
      <c r="B195" s="59">
        <f t="shared" ca="1" si="27"/>
        <v>0.86642461766237111</v>
      </c>
      <c r="C195" s="59">
        <f t="shared" ca="1" si="28"/>
        <v>15.129944647273195</v>
      </c>
      <c r="D195" s="59">
        <f t="shared" ca="1" si="29"/>
        <v>0.46650487079087988</v>
      </c>
      <c r="E195" s="59">
        <f t="shared" ca="1" si="30"/>
        <v>27.531068191072318</v>
      </c>
      <c r="F195" s="59">
        <f t="shared" ca="1" si="31"/>
        <v>2.7734439665838106E-2</v>
      </c>
      <c r="G195" s="59">
        <f t="shared" ca="1" si="32"/>
        <v>4.6486282441023912</v>
      </c>
      <c r="H195" s="59">
        <f t="shared" ca="1" si="33"/>
        <v>47.309641082447904</v>
      </c>
      <c r="K195" s="59">
        <f t="shared" ca="1" si="34"/>
        <v>15.129944647273195</v>
      </c>
      <c r="L195" s="59">
        <f t="shared" ca="1" si="35"/>
        <v>27.531068191072318</v>
      </c>
      <c r="M195" s="59">
        <f t="shared" ca="1" si="36"/>
        <v>4.6486282441023912</v>
      </c>
      <c r="N195" s="59">
        <f t="shared" ca="1" si="37"/>
        <v>47.309641082447904</v>
      </c>
    </row>
    <row r="196" spans="1:14">
      <c r="A196" s="1">
        <v>190</v>
      </c>
      <c r="B196" s="59">
        <f t="shared" ca="1" si="27"/>
        <v>0.4638673275891334</v>
      </c>
      <c r="C196" s="59">
        <f t="shared" ca="1" si="28"/>
        <v>9.4941425862478681</v>
      </c>
      <c r="D196" s="59">
        <f t="shared" ca="1" si="29"/>
        <v>0.32385427250108689</v>
      </c>
      <c r="E196" s="59">
        <f t="shared" ca="1" si="30"/>
        <v>25.533959815015216</v>
      </c>
      <c r="F196" s="59">
        <f t="shared" ca="1" si="31"/>
        <v>0.27313509094682531</v>
      </c>
      <c r="G196" s="59">
        <f t="shared" ca="1" si="32"/>
        <v>8.1737064965833603</v>
      </c>
      <c r="H196" s="59">
        <f t="shared" ca="1" si="33"/>
        <v>43.201808897846448</v>
      </c>
      <c r="K196" s="59">
        <f t="shared" ca="1" si="34"/>
        <v>9.4941425862478681</v>
      </c>
      <c r="L196" s="59">
        <f t="shared" ca="1" si="35"/>
        <v>25.533959815015216</v>
      </c>
      <c r="M196" s="59">
        <f t="shared" ca="1" si="36"/>
        <v>8.1737064965833603</v>
      </c>
      <c r="N196" s="59">
        <f t="shared" ca="1" si="37"/>
        <v>43.201808897846448</v>
      </c>
    </row>
    <row r="197" spans="1:14">
      <c r="A197" s="1">
        <v>191</v>
      </c>
      <c r="B197" s="59">
        <f t="shared" ca="1" si="27"/>
        <v>0.74158755221345207</v>
      </c>
      <c r="C197" s="59">
        <f t="shared" ca="1" si="28"/>
        <v>13.382225730988329</v>
      </c>
      <c r="D197" s="59">
        <f t="shared" ca="1" si="29"/>
        <v>0.66216733641634118</v>
      </c>
      <c r="E197" s="59">
        <f t="shared" ca="1" si="30"/>
        <v>30.270342709828775</v>
      </c>
      <c r="F197" s="59">
        <f t="shared" ca="1" si="31"/>
        <v>0.38139475569014758</v>
      </c>
      <c r="G197" s="59">
        <f t="shared" ca="1" si="32"/>
        <v>9.1136475248115563</v>
      </c>
      <c r="H197" s="59">
        <f t="shared" ca="1" si="33"/>
        <v>52.76621596562866</v>
      </c>
      <c r="K197" s="59">
        <f t="shared" ca="1" si="34"/>
        <v>13.382225730988329</v>
      </c>
      <c r="L197" s="59">
        <f t="shared" ca="1" si="35"/>
        <v>30.270342709828775</v>
      </c>
      <c r="M197" s="59">
        <f t="shared" ca="1" si="36"/>
        <v>9.1136475248115563</v>
      </c>
      <c r="N197" s="59">
        <f t="shared" ca="1" si="37"/>
        <v>52.76621596562866</v>
      </c>
    </row>
    <row r="198" spans="1:14">
      <c r="A198" s="1">
        <v>192</v>
      </c>
      <c r="B198" s="59">
        <f t="shared" ca="1" si="27"/>
        <v>0.72322613236859912</v>
      </c>
      <c r="C198" s="59">
        <f t="shared" ca="1" si="28"/>
        <v>13.125165853160388</v>
      </c>
      <c r="D198" s="59">
        <f t="shared" ca="1" si="29"/>
        <v>0.23740574510819346</v>
      </c>
      <c r="E198" s="59">
        <f t="shared" ca="1" si="30"/>
        <v>24.32368043151471</v>
      </c>
      <c r="F198" s="59">
        <f t="shared" ca="1" si="31"/>
        <v>0.77465449799674868</v>
      </c>
      <c r="G198" s="59">
        <f t="shared" ca="1" si="32"/>
        <v>12.300653322394844</v>
      </c>
      <c r="H198" s="59">
        <f t="shared" ca="1" si="33"/>
        <v>49.749499607069943</v>
      </c>
      <c r="K198" s="59">
        <f t="shared" ca="1" si="34"/>
        <v>13.125165853160388</v>
      </c>
      <c r="L198" s="59">
        <f t="shared" ca="1" si="35"/>
        <v>24.32368043151471</v>
      </c>
      <c r="M198" s="59">
        <f t="shared" ca="1" si="36"/>
        <v>12.300653322394844</v>
      </c>
      <c r="N198" s="59">
        <f t="shared" ca="1" si="37"/>
        <v>49.749499607069943</v>
      </c>
    </row>
    <row r="199" spans="1:14">
      <c r="A199" s="1">
        <v>193</v>
      </c>
      <c r="B199" s="59">
        <f t="shared" ca="1" si="27"/>
        <v>0.80800020713086496</v>
      </c>
      <c r="C199" s="59">
        <f t="shared" ca="1" si="28"/>
        <v>14.312002899832109</v>
      </c>
      <c r="D199" s="59">
        <f t="shared" ca="1" si="29"/>
        <v>0.44530555622288137</v>
      </c>
      <c r="E199" s="59">
        <f t="shared" ca="1" si="30"/>
        <v>27.234277787120341</v>
      </c>
      <c r="F199" s="59">
        <f t="shared" ca="1" si="31"/>
        <v>0.25968442977089379</v>
      </c>
      <c r="G199" s="59">
        <f t="shared" ca="1" si="32"/>
        <v>8.0447075353827593</v>
      </c>
      <c r="H199" s="59">
        <f t="shared" ca="1" si="33"/>
        <v>49.590988222335213</v>
      </c>
      <c r="K199" s="59">
        <f t="shared" ca="1" si="34"/>
        <v>14.312002899832109</v>
      </c>
      <c r="L199" s="59">
        <f t="shared" ca="1" si="35"/>
        <v>27.234277787120341</v>
      </c>
      <c r="M199" s="59">
        <f t="shared" ca="1" si="36"/>
        <v>8.0447075353827593</v>
      </c>
      <c r="N199" s="59">
        <f t="shared" ca="1" si="37"/>
        <v>49.590988222335213</v>
      </c>
    </row>
    <row r="200" spans="1:14">
      <c r="A200" s="1">
        <v>194</v>
      </c>
      <c r="B200" s="59">
        <f t="shared" ref="B200:B206" ca="1" si="38">RAND()</f>
        <v>0.11082876190038116</v>
      </c>
      <c r="C200" s="59">
        <f t="shared" ref="C200:C206" ca="1" si="39">3+B200*(17-3)</f>
        <v>4.5516026666053362</v>
      </c>
      <c r="D200" s="59">
        <f t="shared" ref="D200:D206" ca="1" si="40">RAND()</f>
        <v>0.3632269045477412</v>
      </c>
      <c r="E200" s="59">
        <f t="shared" ref="E200:E206" ca="1" si="41">7*(3+D200*(5-3))</f>
        <v>26.085176663668378</v>
      </c>
      <c r="F200" s="59">
        <f t="shared" ref="F200:F206" ca="1" si="42">RAND()</f>
        <v>0.90548733417391092</v>
      </c>
      <c r="G200" s="59">
        <f t="shared" ref="G200:G206" ca="1" si="43">IF(F200&lt;=0.5,3+SQRT(98*F200),17-SQRT(98*(1-F200)))</f>
        <v>13.95660695095807</v>
      </c>
      <c r="H200" s="59">
        <f t="shared" ref="H200:H206" ca="1" si="44">C200+E200+G200</f>
        <v>44.593386281231787</v>
      </c>
      <c r="K200" s="59">
        <f t="shared" ref="K200:K206" ca="1" si="45">C200</f>
        <v>4.5516026666053362</v>
      </c>
      <c r="L200" s="59">
        <f t="shared" ref="L200:L206" ca="1" si="46">E200</f>
        <v>26.085176663668378</v>
      </c>
      <c r="M200" s="59">
        <f t="shared" ref="M200:M206" ca="1" si="47">G200</f>
        <v>13.95660695095807</v>
      </c>
      <c r="N200" s="59">
        <f t="shared" ref="N200:N206" ca="1" si="48">H200</f>
        <v>44.593386281231787</v>
      </c>
    </row>
    <row r="201" spans="1:14">
      <c r="A201" s="1">
        <v>195</v>
      </c>
      <c r="B201" s="59">
        <f t="shared" ca="1" si="38"/>
        <v>0.13240357543934511</v>
      </c>
      <c r="C201" s="59">
        <f t="shared" ca="1" si="39"/>
        <v>4.8536500561508316</v>
      </c>
      <c r="D201" s="59">
        <f t="shared" ca="1" si="40"/>
        <v>0.62053997710596498</v>
      </c>
      <c r="E201" s="59">
        <f t="shared" ca="1" si="41"/>
        <v>29.68755967948351</v>
      </c>
      <c r="F201" s="59">
        <f t="shared" ca="1" si="42"/>
        <v>0.47487650834543516</v>
      </c>
      <c r="G201" s="59">
        <f t="shared" ca="1" si="43"/>
        <v>9.8218690853645558</v>
      </c>
      <c r="H201" s="59">
        <f t="shared" ca="1" si="44"/>
        <v>44.363078820998894</v>
      </c>
      <c r="K201" s="59">
        <f t="shared" ca="1" si="45"/>
        <v>4.8536500561508316</v>
      </c>
      <c r="L201" s="59">
        <f t="shared" ca="1" si="46"/>
        <v>29.68755967948351</v>
      </c>
      <c r="M201" s="59">
        <f t="shared" ca="1" si="47"/>
        <v>9.8218690853645558</v>
      </c>
      <c r="N201" s="59">
        <f t="shared" ca="1" si="48"/>
        <v>44.363078820998894</v>
      </c>
    </row>
    <row r="202" spans="1:14">
      <c r="A202" s="1">
        <v>196</v>
      </c>
      <c r="B202" s="59">
        <f t="shared" ca="1" si="38"/>
        <v>0.10211187984647907</v>
      </c>
      <c r="C202" s="59">
        <f t="shared" ca="1" si="39"/>
        <v>4.429566317850707</v>
      </c>
      <c r="D202" s="59">
        <f t="shared" ca="1" si="40"/>
        <v>0.92790558303618109</v>
      </c>
      <c r="E202" s="59">
        <f t="shared" ca="1" si="41"/>
        <v>33.990678162506534</v>
      </c>
      <c r="F202" s="59">
        <f t="shared" ca="1" si="42"/>
        <v>0.41185550729934128</v>
      </c>
      <c r="G202" s="59">
        <f t="shared" ca="1" si="43"/>
        <v>9.3530968602198605</v>
      </c>
      <c r="H202" s="59">
        <f t="shared" ca="1" si="44"/>
        <v>47.773341340577105</v>
      </c>
      <c r="K202" s="59">
        <f t="shared" ca="1" si="45"/>
        <v>4.429566317850707</v>
      </c>
      <c r="L202" s="59">
        <f t="shared" ca="1" si="46"/>
        <v>33.990678162506534</v>
      </c>
      <c r="M202" s="59">
        <f t="shared" ca="1" si="47"/>
        <v>9.3530968602198605</v>
      </c>
      <c r="N202" s="59">
        <f t="shared" ca="1" si="48"/>
        <v>47.773341340577105</v>
      </c>
    </row>
    <row r="203" spans="1:14">
      <c r="A203" s="1">
        <v>197</v>
      </c>
      <c r="B203" s="59">
        <f t="shared" ca="1" si="38"/>
        <v>0.61552505717845785</v>
      </c>
      <c r="C203" s="59">
        <f t="shared" ca="1" si="39"/>
        <v>11.617350800498411</v>
      </c>
      <c r="D203" s="59">
        <f t="shared" ca="1" si="40"/>
        <v>0.45973769443302004</v>
      </c>
      <c r="E203" s="59">
        <f t="shared" ca="1" si="41"/>
        <v>27.436327722062281</v>
      </c>
      <c r="F203" s="59">
        <f t="shared" ca="1" si="42"/>
        <v>0.47423146131402572</v>
      </c>
      <c r="G203" s="59">
        <f t="shared" ca="1" si="43"/>
        <v>9.8172342785600755</v>
      </c>
      <c r="H203" s="59">
        <f t="shared" ca="1" si="44"/>
        <v>48.870912801120767</v>
      </c>
      <c r="K203" s="59">
        <f t="shared" ca="1" si="45"/>
        <v>11.617350800498411</v>
      </c>
      <c r="L203" s="59">
        <f t="shared" ca="1" si="46"/>
        <v>27.436327722062281</v>
      </c>
      <c r="M203" s="59">
        <f t="shared" ca="1" si="47"/>
        <v>9.8172342785600755</v>
      </c>
      <c r="N203" s="59">
        <f t="shared" ca="1" si="48"/>
        <v>48.870912801120767</v>
      </c>
    </row>
    <row r="204" spans="1:14">
      <c r="A204" s="1">
        <v>198</v>
      </c>
      <c r="B204" s="59">
        <f t="shared" ca="1" si="38"/>
        <v>0.94278788691575865</v>
      </c>
      <c r="C204" s="59">
        <f t="shared" ca="1" si="39"/>
        <v>16.199030416820619</v>
      </c>
      <c r="D204" s="59">
        <f t="shared" ca="1" si="40"/>
        <v>0.6423238109955185</v>
      </c>
      <c r="E204" s="59">
        <f t="shared" ca="1" si="41"/>
        <v>29.992533353937258</v>
      </c>
      <c r="F204" s="59">
        <f t="shared" ca="1" si="42"/>
        <v>0.46701664956848177</v>
      </c>
      <c r="G204" s="59">
        <f t="shared" ca="1" si="43"/>
        <v>9.7651778733238945</v>
      </c>
      <c r="H204" s="59">
        <f t="shared" ca="1" si="44"/>
        <v>55.956741644081774</v>
      </c>
      <c r="K204" s="59">
        <f t="shared" ca="1" si="45"/>
        <v>16.199030416820619</v>
      </c>
      <c r="L204" s="59">
        <f t="shared" ca="1" si="46"/>
        <v>29.992533353937258</v>
      </c>
      <c r="M204" s="59">
        <f t="shared" ca="1" si="47"/>
        <v>9.7651778733238945</v>
      </c>
      <c r="N204" s="59">
        <f t="shared" ca="1" si="48"/>
        <v>55.956741644081774</v>
      </c>
    </row>
    <row r="205" spans="1:14">
      <c r="A205" s="1">
        <v>199</v>
      </c>
      <c r="B205" s="59">
        <f t="shared" ca="1" si="38"/>
        <v>0.39282498446432967</v>
      </c>
      <c r="C205" s="59">
        <f t="shared" ca="1" si="39"/>
        <v>8.4995497825006154</v>
      </c>
      <c r="D205" s="59">
        <f t="shared" ca="1" si="40"/>
        <v>0.28213551753389954</v>
      </c>
      <c r="E205" s="59">
        <f t="shared" ca="1" si="41"/>
        <v>24.949897245474595</v>
      </c>
      <c r="F205" s="59">
        <f t="shared" ca="1" si="42"/>
        <v>0.89129817938422562</v>
      </c>
      <c r="G205" s="59">
        <f t="shared" ca="1" si="43"/>
        <v>13.736140563635455</v>
      </c>
      <c r="H205" s="59">
        <f t="shared" ca="1" si="44"/>
        <v>47.18558759161067</v>
      </c>
      <c r="K205" s="59">
        <f t="shared" ca="1" si="45"/>
        <v>8.4995497825006154</v>
      </c>
      <c r="L205" s="59">
        <f t="shared" ca="1" si="46"/>
        <v>24.949897245474595</v>
      </c>
      <c r="M205" s="59">
        <f t="shared" ca="1" si="47"/>
        <v>13.736140563635455</v>
      </c>
      <c r="N205" s="59">
        <f t="shared" ca="1" si="48"/>
        <v>47.18558759161067</v>
      </c>
    </row>
    <row r="206" spans="1:14">
      <c r="A206" s="1">
        <v>200</v>
      </c>
      <c r="B206" s="59">
        <f t="shared" ca="1" si="38"/>
        <v>0.54281629390523922</v>
      </c>
      <c r="C206" s="59">
        <f t="shared" ca="1" si="39"/>
        <v>10.59942811467335</v>
      </c>
      <c r="D206" s="59">
        <f t="shared" ca="1" si="40"/>
        <v>0.77883234337482499</v>
      </c>
      <c r="E206" s="59">
        <f t="shared" ca="1" si="41"/>
        <v>31.90365280724755</v>
      </c>
      <c r="F206" s="59">
        <f t="shared" ca="1" si="42"/>
        <v>0.39383836528800598</v>
      </c>
      <c r="G206" s="59">
        <f t="shared" ca="1" si="43"/>
        <v>9.2125807679437521</v>
      </c>
      <c r="H206" s="59">
        <f t="shared" ca="1" si="44"/>
        <v>51.715661689864646</v>
      </c>
      <c r="K206" s="59">
        <f t="shared" ca="1" si="45"/>
        <v>10.59942811467335</v>
      </c>
      <c r="L206" s="59">
        <f t="shared" ca="1" si="46"/>
        <v>31.90365280724755</v>
      </c>
      <c r="M206" s="59">
        <f t="shared" ca="1" si="47"/>
        <v>9.2125807679437521</v>
      </c>
      <c r="N206" s="59">
        <f t="shared" ca="1" si="48"/>
        <v>51.715661689864646</v>
      </c>
    </row>
  </sheetData>
  <pageMargins left="0.7" right="0.7" top="0.75" bottom="0.75" header="0.3" footer="0.3"/>
  <drawing r:id="rId1"/>
  <legacyDrawing r:id="rId2"/>
  <controls>
    <control shapeId="12289" r:id="rId3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H22"/>
  <sheetViews>
    <sheetView topLeftCell="B1" workbookViewId="0">
      <selection activeCell="B1" sqref="B1"/>
    </sheetView>
  </sheetViews>
  <sheetFormatPr defaultRowHeight="15"/>
  <sheetData>
    <row r="1" spans="1:8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</row>
    <row r="2" spans="1:8">
      <c r="A2" s="1">
        <v>1</v>
      </c>
      <c r="B2" s="16">
        <f ca="1">RAND()</f>
        <v>0.46743858238120328</v>
      </c>
      <c r="C2" s="16">
        <f t="shared" ref="C2:G2" ca="1" si="0">RAND()</f>
        <v>0.87569587824117523</v>
      </c>
      <c r="D2" s="16">
        <f t="shared" ca="1" si="0"/>
        <v>0.45424118531700008</v>
      </c>
      <c r="E2" s="16">
        <f t="shared" ca="1" si="0"/>
        <v>0.94051931872959438</v>
      </c>
      <c r="F2" s="16">
        <f t="shared" ca="1" si="0"/>
        <v>0.69760455843236024</v>
      </c>
      <c r="G2" s="16">
        <f t="shared" ca="1" si="0"/>
        <v>0.58995535453005488</v>
      </c>
      <c r="H2" s="74">
        <f ca="1">SUM(B2:G2)</f>
        <v>4.0254548776313879</v>
      </c>
    </row>
    <row r="3" spans="1:8">
      <c r="A3" s="1">
        <v>2</v>
      </c>
      <c r="B3" s="16">
        <f t="shared" ref="B3:G22" ca="1" si="1">RAND()</f>
        <v>0.13532278250546792</v>
      </c>
      <c r="C3" s="16">
        <f t="shared" ca="1" si="1"/>
        <v>0.74794568365864644</v>
      </c>
      <c r="D3" s="16">
        <f t="shared" ca="1" si="1"/>
        <v>8.585732252694811E-2</v>
      </c>
      <c r="E3" s="16">
        <f t="shared" ca="1" si="1"/>
        <v>8.4492716482835073E-2</v>
      </c>
      <c r="F3" s="16">
        <f t="shared" ca="1" si="1"/>
        <v>0.68775421844640672</v>
      </c>
      <c r="G3" s="16">
        <f t="shared" ca="1" si="1"/>
        <v>0.39012069864640608</v>
      </c>
      <c r="H3" s="74">
        <f t="shared" ref="H3:H22" ca="1" si="2">SUM(B3:G3)</f>
        <v>2.1314934222667103</v>
      </c>
    </row>
    <row r="4" spans="1:8">
      <c r="A4" s="1">
        <v>3</v>
      </c>
      <c r="B4" s="16">
        <f t="shared" ca="1" si="1"/>
        <v>0.95981325325692168</v>
      </c>
      <c r="C4" s="16">
        <f t="shared" ca="1" si="1"/>
        <v>0.29892016415813494</v>
      </c>
      <c r="D4" s="16">
        <f t="shared" ca="1" si="1"/>
        <v>0.12410300647457451</v>
      </c>
      <c r="E4" s="16">
        <f t="shared" ca="1" si="1"/>
        <v>9.0374778752411622E-2</v>
      </c>
      <c r="F4" s="16">
        <f t="shared" ca="1" si="1"/>
        <v>0.66592457473761257</v>
      </c>
      <c r="G4" s="16">
        <f t="shared" ca="1" si="1"/>
        <v>0.63008110115166027</v>
      </c>
      <c r="H4" s="74">
        <f t="shared" ca="1" si="2"/>
        <v>2.7692168785313154</v>
      </c>
    </row>
    <row r="5" spans="1:8">
      <c r="A5" s="1">
        <v>4</v>
      </c>
      <c r="B5" s="16">
        <f t="shared" ca="1" si="1"/>
        <v>3.112913126862793E-3</v>
      </c>
      <c r="C5" s="16">
        <f t="shared" ca="1" si="1"/>
        <v>0.99315187691345663</v>
      </c>
      <c r="D5" s="16">
        <f t="shared" ca="1" si="1"/>
        <v>0.85321536494712547</v>
      </c>
      <c r="E5" s="16">
        <f t="shared" ca="1" si="1"/>
        <v>0.33381936654547051</v>
      </c>
      <c r="F5" s="16">
        <f t="shared" ca="1" si="1"/>
        <v>0.76442876141026161</v>
      </c>
      <c r="G5" s="16">
        <f t="shared" ca="1" si="1"/>
        <v>0.79673122238732397</v>
      </c>
      <c r="H5" s="74">
        <f t="shared" ca="1" si="2"/>
        <v>3.744459505330501</v>
      </c>
    </row>
    <row r="6" spans="1:8">
      <c r="A6" s="1">
        <v>5</v>
      </c>
      <c r="B6" s="16">
        <f t="shared" ca="1" si="1"/>
        <v>0.45416509766349922</v>
      </c>
      <c r="C6" s="16">
        <f t="shared" ca="1" si="1"/>
        <v>0.16686337945084562</v>
      </c>
      <c r="D6" s="16">
        <f t="shared" ca="1" si="1"/>
        <v>0.31188572130694947</v>
      </c>
      <c r="E6" s="16">
        <f t="shared" ca="1" si="1"/>
        <v>0.41181052772219928</v>
      </c>
      <c r="F6" s="16">
        <f t="shared" ca="1" si="1"/>
        <v>0.33008157216936507</v>
      </c>
      <c r="G6" s="16">
        <f t="shared" ca="1" si="1"/>
        <v>6.0547991516840538E-2</v>
      </c>
      <c r="H6" s="74">
        <f t="shared" ca="1" si="2"/>
        <v>1.7353542898296992</v>
      </c>
    </row>
    <row r="7" spans="1:8">
      <c r="A7" s="1">
        <v>6</v>
      </c>
      <c r="B7" s="16">
        <f t="shared" ca="1" si="1"/>
        <v>0.49140614378192859</v>
      </c>
      <c r="C7" s="16">
        <f t="shared" ca="1" si="1"/>
        <v>0.88011535206277802</v>
      </c>
      <c r="D7" s="16">
        <f t="shared" ca="1" si="1"/>
        <v>6.603227301221537E-2</v>
      </c>
      <c r="E7" s="16">
        <f t="shared" ca="1" si="1"/>
        <v>0.15420416877598009</v>
      </c>
      <c r="F7" s="16">
        <f t="shared" ca="1" si="1"/>
        <v>0.10344400965639711</v>
      </c>
      <c r="G7" s="16">
        <f t="shared" ca="1" si="1"/>
        <v>0.62064283428848199</v>
      </c>
      <c r="H7" s="74">
        <f t="shared" ca="1" si="2"/>
        <v>2.3158447815777814</v>
      </c>
    </row>
    <row r="8" spans="1:8">
      <c r="A8" s="1">
        <v>7</v>
      </c>
      <c r="B8" s="16">
        <f t="shared" ca="1" si="1"/>
        <v>0.77975897201307554</v>
      </c>
      <c r="C8" s="16">
        <f t="shared" ca="1" si="1"/>
        <v>0.95102741532423973</v>
      </c>
      <c r="D8" s="16">
        <f t="shared" ca="1" si="1"/>
        <v>0.87669690388570132</v>
      </c>
      <c r="E8" s="16">
        <f t="shared" ca="1" si="1"/>
        <v>0.93365265803208342</v>
      </c>
      <c r="F8" s="16">
        <f t="shared" ca="1" si="1"/>
        <v>0.26891946925417365</v>
      </c>
      <c r="G8" s="16">
        <f t="shared" ca="1" si="1"/>
        <v>0.40331380818553808</v>
      </c>
      <c r="H8" s="74">
        <f t="shared" ca="1" si="2"/>
        <v>4.2133692266948115</v>
      </c>
    </row>
    <row r="9" spans="1:8">
      <c r="A9" s="1">
        <v>8</v>
      </c>
      <c r="B9" s="16">
        <f t="shared" ca="1" si="1"/>
        <v>0.63364948803999699</v>
      </c>
      <c r="C9" s="16">
        <f t="shared" ca="1" si="1"/>
        <v>0.51624937460191145</v>
      </c>
      <c r="D9" s="16">
        <f t="shared" ca="1" si="1"/>
        <v>0.51379565039211972</v>
      </c>
      <c r="E9" s="16">
        <f t="shared" ca="1" si="1"/>
        <v>0.95089051691660398</v>
      </c>
      <c r="F9" s="16">
        <f t="shared" ca="1" si="1"/>
        <v>0.97040838915564276</v>
      </c>
      <c r="G9" s="16">
        <f t="shared" ca="1" si="1"/>
        <v>0.44465253667491211</v>
      </c>
      <c r="H9" s="74">
        <f t="shared" ca="1" si="2"/>
        <v>4.029645955781187</v>
      </c>
    </row>
    <row r="10" spans="1:8">
      <c r="A10" s="1">
        <v>9</v>
      </c>
      <c r="B10" s="16">
        <f t="shared" ca="1" si="1"/>
        <v>0.6707009478822592</v>
      </c>
      <c r="C10" s="16">
        <f t="shared" ca="1" si="1"/>
        <v>0.85395592492195682</v>
      </c>
      <c r="D10" s="16">
        <f t="shared" ca="1" si="1"/>
        <v>0.18663259572317159</v>
      </c>
      <c r="E10" s="16">
        <f t="shared" ca="1" si="1"/>
        <v>0.34161475672493857</v>
      </c>
      <c r="F10" s="16">
        <f t="shared" ca="1" si="1"/>
        <v>0.92608474495435122</v>
      </c>
      <c r="G10" s="16">
        <f t="shared" ca="1" si="1"/>
        <v>0.50002436528210481</v>
      </c>
      <c r="H10" s="74">
        <f t="shared" ca="1" si="2"/>
        <v>3.4790133354887818</v>
      </c>
    </row>
    <row r="11" spans="1:8">
      <c r="A11" s="1">
        <v>10</v>
      </c>
      <c r="B11" s="16">
        <f t="shared" ca="1" si="1"/>
        <v>0.83221083563447817</v>
      </c>
      <c r="C11" s="16">
        <f t="shared" ca="1" si="1"/>
        <v>0.54977184526876854</v>
      </c>
      <c r="D11" s="16">
        <f t="shared" ca="1" si="1"/>
        <v>1.7757341585223019E-2</v>
      </c>
      <c r="E11" s="16">
        <f t="shared" ca="1" si="1"/>
        <v>0.82563001641982714</v>
      </c>
      <c r="F11" s="16">
        <f t="shared" ca="1" si="1"/>
        <v>0.5825064769194801</v>
      </c>
      <c r="G11" s="16">
        <f t="shared" ca="1" si="1"/>
        <v>3.0872816999975683E-2</v>
      </c>
      <c r="H11" s="74">
        <f t="shared" ca="1" si="2"/>
        <v>2.8387493328277529</v>
      </c>
    </row>
    <row r="12" spans="1:8">
      <c r="A12" s="1">
        <v>11</v>
      </c>
      <c r="B12" s="16">
        <f t="shared" ca="1" si="1"/>
        <v>0.57087308504925538</v>
      </c>
      <c r="C12" s="16">
        <f t="shared" ca="1" si="1"/>
        <v>9.2871977404085593E-2</v>
      </c>
      <c r="D12" s="16">
        <f t="shared" ca="1" si="1"/>
        <v>0.46222317812569802</v>
      </c>
      <c r="E12" s="16">
        <f t="shared" ca="1" si="1"/>
        <v>0.32417054174146998</v>
      </c>
      <c r="F12" s="16">
        <f t="shared" ca="1" si="1"/>
        <v>0.42819177486952675</v>
      </c>
      <c r="G12" s="16">
        <f t="shared" ca="1" si="1"/>
        <v>0.63550591831154435</v>
      </c>
      <c r="H12" s="74">
        <f t="shared" ca="1" si="2"/>
        <v>2.5138364755015798</v>
      </c>
    </row>
    <row r="13" spans="1:8">
      <c r="A13" s="1">
        <v>12</v>
      </c>
      <c r="B13" s="16">
        <f t="shared" ca="1" si="1"/>
        <v>0.6421174479281746</v>
      </c>
      <c r="C13" s="16">
        <f t="shared" ca="1" si="1"/>
        <v>0.65374581969694368</v>
      </c>
      <c r="D13" s="16">
        <f t="shared" ca="1" si="1"/>
        <v>0.54788580839737122</v>
      </c>
      <c r="E13" s="16">
        <f t="shared" ca="1" si="1"/>
        <v>0.5715222836995999</v>
      </c>
      <c r="F13" s="16">
        <f t="shared" ca="1" si="1"/>
        <v>0.92945870816322085</v>
      </c>
      <c r="G13" s="16">
        <f t="shared" ca="1" si="1"/>
        <v>0.41603409230269062</v>
      </c>
      <c r="H13" s="74">
        <f t="shared" ca="1" si="2"/>
        <v>3.7607641601880006</v>
      </c>
    </row>
    <row r="14" spans="1:8">
      <c r="A14" s="1">
        <v>13</v>
      </c>
      <c r="B14" s="16">
        <f t="shared" ca="1" si="1"/>
        <v>0.82103436659701234</v>
      </c>
      <c r="C14" s="16">
        <f t="shared" ca="1" si="1"/>
        <v>0.19512786486748923</v>
      </c>
      <c r="D14" s="16">
        <f t="shared" ca="1" si="1"/>
        <v>0.84937813744403101</v>
      </c>
      <c r="E14" s="16">
        <f t="shared" ca="1" si="1"/>
        <v>0.33419436513677181</v>
      </c>
      <c r="F14" s="16">
        <f t="shared" ca="1" si="1"/>
        <v>0.69813651375973951</v>
      </c>
      <c r="G14" s="16">
        <f t="shared" ca="1" si="1"/>
        <v>0.20692786972017085</v>
      </c>
      <c r="H14" s="74">
        <f t="shared" ca="1" si="2"/>
        <v>3.1047991175252148</v>
      </c>
    </row>
    <row r="15" spans="1:8">
      <c r="A15" s="1">
        <v>14</v>
      </c>
      <c r="B15" s="16">
        <f t="shared" ca="1" si="1"/>
        <v>0.68855155129825185</v>
      </c>
      <c r="C15" s="16">
        <f t="shared" ca="1" si="1"/>
        <v>0.52234566713918351</v>
      </c>
      <c r="D15" s="16">
        <f t="shared" ca="1" si="1"/>
        <v>4.6041416387974987E-2</v>
      </c>
      <c r="E15" s="16">
        <f t="shared" ca="1" si="1"/>
        <v>0.44195295882394348</v>
      </c>
      <c r="F15" s="16">
        <f t="shared" ca="1" si="1"/>
        <v>2.8456209395910648E-3</v>
      </c>
      <c r="G15" s="16">
        <f t="shared" ca="1" si="1"/>
        <v>0.5831041730892208</v>
      </c>
      <c r="H15" s="74">
        <f t="shared" ca="1" si="2"/>
        <v>2.2848413876781657</v>
      </c>
    </row>
    <row r="16" spans="1:8">
      <c r="A16" s="1">
        <v>15</v>
      </c>
      <c r="B16" s="16">
        <f t="shared" ca="1" si="1"/>
        <v>0.45321381415843409</v>
      </c>
      <c r="C16" s="16">
        <f t="shared" ca="1" si="1"/>
        <v>0.48628669484489073</v>
      </c>
      <c r="D16" s="16">
        <f t="shared" ca="1" si="1"/>
        <v>0.52044906337763175</v>
      </c>
      <c r="E16" s="16">
        <f t="shared" ca="1" si="1"/>
        <v>0.94223962181291476</v>
      </c>
      <c r="F16" s="16">
        <f t="shared" ca="1" si="1"/>
        <v>0.26664887192089015</v>
      </c>
      <c r="G16" s="16">
        <f t="shared" ca="1" si="1"/>
        <v>0.1110718267027071</v>
      </c>
      <c r="H16" s="74">
        <f t="shared" ca="1" si="2"/>
        <v>2.7799098928174688</v>
      </c>
    </row>
    <row r="17" spans="1:8">
      <c r="A17" s="1">
        <v>16</v>
      </c>
      <c r="B17" s="16">
        <f t="shared" ca="1" si="1"/>
        <v>0.31462312640212531</v>
      </c>
      <c r="C17" s="16">
        <f t="shared" ca="1" si="1"/>
        <v>9.9326213599591817E-2</v>
      </c>
      <c r="D17" s="16">
        <f t="shared" ca="1" si="1"/>
        <v>0.79132697196456037</v>
      </c>
      <c r="E17" s="16">
        <f t="shared" ca="1" si="1"/>
        <v>0.1171965750837618</v>
      </c>
      <c r="F17" s="16">
        <f t="shared" ca="1" si="1"/>
        <v>0.37144571601678855</v>
      </c>
      <c r="G17" s="16">
        <f t="shared" ca="1" si="1"/>
        <v>0.78601958197164445</v>
      </c>
      <c r="H17" s="74">
        <f t="shared" ca="1" si="2"/>
        <v>2.4799381850384723</v>
      </c>
    </row>
    <row r="18" spans="1:8">
      <c r="A18" s="1">
        <v>17</v>
      </c>
      <c r="B18" s="16">
        <f t="shared" ca="1" si="1"/>
        <v>0.91082497895757197</v>
      </c>
      <c r="C18" s="16">
        <f t="shared" ca="1" si="1"/>
        <v>0.61890903805198505</v>
      </c>
      <c r="D18" s="16">
        <f t="shared" ca="1" si="1"/>
        <v>0.25895280788295105</v>
      </c>
      <c r="E18" s="16">
        <f t="shared" ca="1" si="1"/>
        <v>0.38624906206155729</v>
      </c>
      <c r="F18" s="16">
        <f t="shared" ca="1" si="1"/>
        <v>0.56480614494873382</v>
      </c>
      <c r="G18" s="16">
        <f t="shared" ca="1" si="1"/>
        <v>4.117245267232672E-2</v>
      </c>
      <c r="H18" s="74">
        <f t="shared" ca="1" si="2"/>
        <v>2.7809144845751259</v>
      </c>
    </row>
    <row r="19" spans="1:8">
      <c r="A19" s="1">
        <v>18</v>
      </c>
      <c r="B19" s="16">
        <f t="shared" ca="1" si="1"/>
        <v>0.28289260211041523</v>
      </c>
      <c r="C19" s="16">
        <f t="shared" ca="1" si="1"/>
        <v>0.67404045626120568</v>
      </c>
      <c r="D19" s="16">
        <f t="shared" ca="1" si="1"/>
        <v>0.71413454649355401</v>
      </c>
      <c r="E19" s="16">
        <f t="shared" ca="1" si="1"/>
        <v>0.41272130442868527</v>
      </c>
      <c r="F19" s="16">
        <f t="shared" ca="1" si="1"/>
        <v>0.72222895775677109</v>
      </c>
      <c r="G19" s="16">
        <f t="shared" ca="1" si="1"/>
        <v>0.52284488488535441</v>
      </c>
      <c r="H19" s="74">
        <f t="shared" ca="1" si="2"/>
        <v>3.3288627519359855</v>
      </c>
    </row>
    <row r="20" spans="1:8">
      <c r="A20" s="1">
        <v>19</v>
      </c>
      <c r="B20" s="16">
        <f t="shared" ca="1" si="1"/>
        <v>0.402585357347919</v>
      </c>
      <c r="C20" s="16">
        <f t="shared" ca="1" si="1"/>
        <v>0.4845212088515396</v>
      </c>
      <c r="D20" s="16">
        <f t="shared" ca="1" si="1"/>
        <v>0.87053769099277911</v>
      </c>
      <c r="E20" s="16">
        <f t="shared" ca="1" si="1"/>
        <v>0.97778053125184083</v>
      </c>
      <c r="F20" s="16">
        <f t="shared" ca="1" si="1"/>
        <v>0.39131317645944841</v>
      </c>
      <c r="G20" s="16">
        <f t="shared" ca="1" si="1"/>
        <v>0.66966840280147677</v>
      </c>
      <c r="H20" s="74">
        <f t="shared" ca="1" si="2"/>
        <v>3.7964063677050039</v>
      </c>
    </row>
    <row r="21" spans="1:8">
      <c r="A21" s="1">
        <v>20</v>
      </c>
      <c r="B21" s="16">
        <f t="shared" ca="1" si="1"/>
        <v>0.71301573539534235</v>
      </c>
      <c r="C21" s="16">
        <f t="shared" ca="1" si="1"/>
        <v>0.80318851580759287</v>
      </c>
      <c r="D21" s="16">
        <f t="shared" ca="1" si="1"/>
        <v>0.33227075106837156</v>
      </c>
      <c r="E21" s="16">
        <f t="shared" ca="1" si="1"/>
        <v>0.3865353665666631</v>
      </c>
      <c r="F21" s="16">
        <f t="shared" ca="1" si="1"/>
        <v>0.41225404861009696</v>
      </c>
      <c r="G21" s="16">
        <f t="shared" ca="1" si="1"/>
        <v>0.54600985729149265</v>
      </c>
      <c r="H21" s="74">
        <f t="shared" ca="1" si="2"/>
        <v>3.1932742747395597</v>
      </c>
    </row>
    <row r="22" spans="1:8">
      <c r="A22" s="1">
        <v>21</v>
      </c>
      <c r="B22" s="16">
        <f t="shared" ca="1" si="1"/>
        <v>0.42456479785500889</v>
      </c>
      <c r="C22" s="16">
        <f t="shared" ca="1" si="1"/>
        <v>0.63297878367798166</v>
      </c>
      <c r="D22" s="16">
        <f t="shared" ca="1" si="1"/>
        <v>0.64071518705728003</v>
      </c>
      <c r="E22" s="16">
        <f t="shared" ca="1" si="1"/>
        <v>0.88099651912474908</v>
      </c>
      <c r="F22" s="16">
        <f t="shared" ca="1" si="1"/>
        <v>7.7681289529645703E-2</v>
      </c>
      <c r="G22" s="16">
        <f t="shared" ca="1" si="1"/>
        <v>0.76250614195749589</v>
      </c>
      <c r="H22" s="74">
        <f t="shared" ca="1" si="2"/>
        <v>3.419442719202161</v>
      </c>
    </row>
  </sheetData>
  <pageMargins left="0.7" right="0.7" top="0.75" bottom="0.75" header="0.3" footer="0.3"/>
  <drawing r:id="rId1"/>
  <legacyDrawing r:id="rId2"/>
  <controls>
    <control shapeId="13313" r:id="rId3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2:S76"/>
  <sheetViews>
    <sheetView workbookViewId="0"/>
  </sheetViews>
  <sheetFormatPr defaultRowHeight="15"/>
  <sheetData>
    <row r="2" spans="1:19" ht="18">
      <c r="A2" s="1">
        <v>1</v>
      </c>
      <c r="B2" s="1" t="s">
        <v>176</v>
      </c>
      <c r="C2" s="1">
        <v>0.2</v>
      </c>
      <c r="O2" s="1">
        <f ca="1">RAND()</f>
        <v>0.59782476016433161</v>
      </c>
      <c r="P2" s="1">
        <f ca="1">IF(O2&lt;=0.2,1,IF(O2&lt;=0.7,2,3))</f>
        <v>2</v>
      </c>
      <c r="R2" s="70">
        <v>0.5</v>
      </c>
      <c r="S2" s="1">
        <f t="array" aca="1" ref="S2:S6" ca="1">FREQUENCY(P2:P30,R2:R5)</f>
        <v>0</v>
      </c>
    </row>
    <row r="3" spans="1:19" ht="18">
      <c r="A3" s="1">
        <v>2</v>
      </c>
      <c r="B3" s="1" t="s">
        <v>177</v>
      </c>
      <c r="C3" s="1">
        <v>0.5</v>
      </c>
      <c r="O3" s="1">
        <f t="shared" ref="O3:O30" ca="1" si="0">RAND()</f>
        <v>0.11486197978655444</v>
      </c>
      <c r="P3" s="1">
        <f t="shared" ref="P3:P30" ca="1" si="1">IF(O3&lt;=0.2,1,IF(O3&lt;=0.7,2,3))</f>
        <v>1</v>
      </c>
      <c r="R3" s="70">
        <v>1.5</v>
      </c>
      <c r="S3" s="1">
        <f ca="1"/>
        <v>5</v>
      </c>
    </row>
    <row r="4" spans="1:19" ht="18">
      <c r="A4" s="1">
        <v>3</v>
      </c>
      <c r="B4" s="1" t="s">
        <v>178</v>
      </c>
      <c r="C4" s="1">
        <v>0.3</v>
      </c>
      <c r="O4" s="1">
        <f t="shared" ca="1" si="0"/>
        <v>0.33482182209265599</v>
      </c>
      <c r="P4" s="1">
        <f t="shared" ca="1" si="1"/>
        <v>2</v>
      </c>
      <c r="R4" s="70">
        <v>2.5</v>
      </c>
      <c r="S4" s="1">
        <f ca="1"/>
        <v>18</v>
      </c>
    </row>
    <row r="5" spans="1:19">
      <c r="O5" s="1">
        <f t="shared" ca="1" si="0"/>
        <v>0.24457000791520134</v>
      </c>
      <c r="P5" s="1">
        <f t="shared" ca="1" si="1"/>
        <v>2</v>
      </c>
      <c r="R5" s="70">
        <v>3.5</v>
      </c>
      <c r="S5" s="1">
        <f ca="1"/>
        <v>6</v>
      </c>
    </row>
    <row r="6" spans="1:19">
      <c r="O6" s="1">
        <f t="shared" ca="1" si="0"/>
        <v>0.30677025304243566</v>
      </c>
      <c r="P6" s="1">
        <f t="shared" ca="1" si="1"/>
        <v>2</v>
      </c>
      <c r="S6" s="1">
        <f ca="1"/>
        <v>0</v>
      </c>
    </row>
    <row r="7" spans="1:19">
      <c r="O7" s="1">
        <f t="shared" ca="1" si="0"/>
        <v>0.27754051222449894</v>
      </c>
      <c r="P7" s="1">
        <f t="shared" ca="1" si="1"/>
        <v>2</v>
      </c>
    </row>
    <row r="8" spans="1:19">
      <c r="O8" s="1">
        <f t="shared" ca="1" si="0"/>
        <v>4.9928639848935141E-3</v>
      </c>
      <c r="P8" s="1">
        <f t="shared" ca="1" si="1"/>
        <v>1</v>
      </c>
    </row>
    <row r="9" spans="1:19">
      <c r="B9" s="57" t="s">
        <v>179</v>
      </c>
      <c r="C9" s="1">
        <f ca="1">RAND()</f>
        <v>0.32215241341949596</v>
      </c>
      <c r="O9" s="1">
        <f t="shared" ca="1" si="0"/>
        <v>0.13495906780106903</v>
      </c>
      <c r="P9" s="1">
        <f t="shared" ca="1" si="1"/>
        <v>1</v>
      </c>
    </row>
    <row r="10" spans="1:19">
      <c r="O10" s="1">
        <f t="shared" ca="1" si="0"/>
        <v>0.14379005669559763</v>
      </c>
      <c r="P10" s="1">
        <f t="shared" ca="1" si="1"/>
        <v>1</v>
      </c>
    </row>
    <row r="11" spans="1:19">
      <c r="O11" s="1">
        <f t="shared" ca="1" si="0"/>
        <v>5.6235880378916248E-2</v>
      </c>
      <c r="P11" s="1">
        <f t="shared" ca="1" si="1"/>
        <v>1</v>
      </c>
    </row>
    <row r="12" spans="1:19">
      <c r="O12" s="1">
        <f t="shared" ca="1" si="0"/>
        <v>0.87124719543410301</v>
      </c>
      <c r="P12" s="1">
        <f t="shared" ca="1" si="1"/>
        <v>3</v>
      </c>
    </row>
    <row r="13" spans="1:19">
      <c r="O13" s="1">
        <f t="shared" ca="1" si="0"/>
        <v>0.70906536567820222</v>
      </c>
      <c r="P13" s="1">
        <f t="shared" ca="1" si="1"/>
        <v>3</v>
      </c>
    </row>
    <row r="14" spans="1:19">
      <c r="O14" s="1">
        <f t="shared" ca="1" si="0"/>
        <v>0.5720689427910437</v>
      </c>
      <c r="P14" s="1">
        <f t="shared" ca="1" si="1"/>
        <v>2</v>
      </c>
    </row>
    <row r="15" spans="1:19">
      <c r="A15" s="66">
        <v>0</v>
      </c>
      <c r="B15" s="166">
        <v>0.2</v>
      </c>
      <c r="C15" s="166"/>
      <c r="D15" s="167">
        <v>0.5</v>
      </c>
      <c r="E15" s="167"/>
      <c r="F15" s="167"/>
      <c r="G15" s="167"/>
      <c r="H15" s="167"/>
      <c r="I15" s="168">
        <v>0.3</v>
      </c>
      <c r="J15" s="168"/>
      <c r="K15" s="168"/>
      <c r="L15" s="26">
        <v>1</v>
      </c>
      <c r="O15" s="1">
        <f t="shared" ca="1" si="0"/>
        <v>0.49731861205559391</v>
      </c>
      <c r="P15" s="1">
        <f t="shared" ca="1" si="1"/>
        <v>2</v>
      </c>
    </row>
    <row r="16" spans="1:19">
      <c r="O16" s="1">
        <f t="shared" ca="1" si="0"/>
        <v>0.21404040593146956</v>
      </c>
      <c r="P16" s="1">
        <f t="shared" ca="1" si="1"/>
        <v>2</v>
      </c>
    </row>
    <row r="17" spans="1:16">
      <c r="D17" s="1">
        <v>0.5</v>
      </c>
      <c r="E17" s="1">
        <f t="array" ref="E17:E21">FREQUENCY(B18:B37,D17:D20)</f>
        <v>0</v>
      </c>
      <c r="O17" s="1">
        <f t="shared" ca="1" si="0"/>
        <v>0.68954816564237542</v>
      </c>
      <c r="P17" s="1">
        <f t="shared" ca="1" si="1"/>
        <v>2</v>
      </c>
    </row>
    <row r="18" spans="1:16">
      <c r="A18" s="1">
        <v>1</v>
      </c>
      <c r="B18" s="1">
        <v>1</v>
      </c>
      <c r="D18" s="1">
        <v>1.5</v>
      </c>
      <c r="E18" s="1">
        <v>4</v>
      </c>
      <c r="O18" s="1">
        <f t="shared" ca="1" si="0"/>
        <v>0.75446666706634247</v>
      </c>
      <c r="P18" s="1">
        <f t="shared" ca="1" si="1"/>
        <v>3</v>
      </c>
    </row>
    <row r="19" spans="1:16">
      <c r="A19" s="1">
        <v>2</v>
      </c>
      <c r="B19" s="1">
        <v>2</v>
      </c>
      <c r="D19" s="1">
        <v>2.5</v>
      </c>
      <c r="E19" s="1">
        <v>11</v>
      </c>
      <c r="O19" s="1">
        <f t="shared" ca="1" si="0"/>
        <v>0.56311918531330041</v>
      </c>
      <c r="P19" s="1">
        <f t="shared" ca="1" si="1"/>
        <v>2</v>
      </c>
    </row>
    <row r="20" spans="1:16">
      <c r="A20" s="1">
        <v>3</v>
      </c>
      <c r="B20" s="1">
        <v>2</v>
      </c>
      <c r="D20" s="1">
        <v>3.5</v>
      </c>
      <c r="E20" s="1">
        <v>5</v>
      </c>
      <c r="O20" s="1">
        <f t="shared" ca="1" si="0"/>
        <v>0.43183723535897095</v>
      </c>
      <c r="P20" s="1">
        <f t="shared" ca="1" si="1"/>
        <v>2</v>
      </c>
    </row>
    <row r="21" spans="1:16">
      <c r="A21" s="1">
        <v>4</v>
      </c>
      <c r="B21" s="1">
        <v>3</v>
      </c>
      <c r="D21" s="1"/>
      <c r="E21" s="1">
        <v>0</v>
      </c>
      <c r="O21" s="1">
        <f t="shared" ca="1" si="0"/>
        <v>0.65286226386548663</v>
      </c>
      <c r="P21" s="1">
        <f t="shared" ca="1" si="1"/>
        <v>2</v>
      </c>
    </row>
    <row r="22" spans="1:16">
      <c r="A22" s="1">
        <v>5</v>
      </c>
      <c r="B22" s="1">
        <v>1</v>
      </c>
      <c r="O22" s="1">
        <f t="shared" ca="1" si="0"/>
        <v>0.40238089787920739</v>
      </c>
      <c r="P22" s="1">
        <f t="shared" ca="1" si="1"/>
        <v>2</v>
      </c>
    </row>
    <row r="23" spans="1:16">
      <c r="A23" s="1">
        <v>6</v>
      </c>
      <c r="B23" s="1">
        <v>3</v>
      </c>
      <c r="O23" s="1">
        <f t="shared" ca="1" si="0"/>
        <v>0.9493724483471202</v>
      </c>
      <c r="P23" s="1">
        <f t="shared" ca="1" si="1"/>
        <v>3</v>
      </c>
    </row>
    <row r="24" spans="1:16">
      <c r="A24" s="1">
        <v>7</v>
      </c>
      <c r="B24" s="1">
        <v>3</v>
      </c>
      <c r="O24" s="1">
        <f t="shared" ca="1" si="0"/>
        <v>0.75375319733580626</v>
      </c>
      <c r="P24" s="1">
        <f t="shared" ca="1" si="1"/>
        <v>3</v>
      </c>
    </row>
    <row r="25" spans="1:16">
      <c r="A25" s="1">
        <v>8</v>
      </c>
      <c r="B25" s="1">
        <v>2</v>
      </c>
      <c r="O25" s="1">
        <f t="shared" ca="1" si="0"/>
        <v>0.69547946502479996</v>
      </c>
      <c r="P25" s="1">
        <f t="shared" ca="1" si="1"/>
        <v>2</v>
      </c>
    </row>
    <row r="26" spans="1:16">
      <c r="A26" s="1">
        <v>9</v>
      </c>
      <c r="B26" s="1">
        <v>3</v>
      </c>
      <c r="O26" s="1">
        <f t="shared" ca="1" si="0"/>
        <v>0.57215489059390312</v>
      </c>
      <c r="P26" s="1">
        <f t="shared" ca="1" si="1"/>
        <v>2</v>
      </c>
    </row>
    <row r="27" spans="1:16">
      <c r="A27" s="1">
        <v>10</v>
      </c>
      <c r="B27" s="1">
        <v>2</v>
      </c>
      <c r="O27" s="1">
        <f t="shared" ca="1" si="0"/>
        <v>0.49738207981843718</v>
      </c>
      <c r="P27" s="1">
        <f t="shared" ca="1" si="1"/>
        <v>2</v>
      </c>
    </row>
    <row r="28" spans="1:16">
      <c r="A28" s="1">
        <v>11</v>
      </c>
      <c r="B28" s="1">
        <v>1</v>
      </c>
      <c r="O28" s="1">
        <f t="shared" ca="1" si="0"/>
        <v>0.60055604099064963</v>
      </c>
      <c r="P28" s="1">
        <f t="shared" ca="1" si="1"/>
        <v>2</v>
      </c>
    </row>
    <row r="29" spans="1:16">
      <c r="A29" s="1">
        <v>12</v>
      </c>
      <c r="B29" s="1">
        <v>1</v>
      </c>
      <c r="O29" s="1">
        <f t="shared" ca="1" si="0"/>
        <v>0.62456538149741747</v>
      </c>
      <c r="P29" s="1">
        <f t="shared" ca="1" si="1"/>
        <v>2</v>
      </c>
    </row>
    <row r="30" spans="1:16">
      <c r="A30" s="1">
        <v>13</v>
      </c>
      <c r="B30" s="1">
        <v>2</v>
      </c>
      <c r="O30" s="1">
        <f t="shared" ca="1" si="0"/>
        <v>0.79385288878376059</v>
      </c>
      <c r="P30" s="1">
        <f t="shared" ca="1" si="1"/>
        <v>3</v>
      </c>
    </row>
    <row r="31" spans="1:16">
      <c r="A31" s="1">
        <v>14</v>
      </c>
      <c r="B31" s="1">
        <v>3</v>
      </c>
    </row>
    <row r="32" spans="1:16">
      <c r="A32" s="1">
        <v>15</v>
      </c>
      <c r="B32" s="1">
        <v>2</v>
      </c>
    </row>
    <row r="33" spans="1:3">
      <c r="A33" s="1">
        <v>16</v>
      </c>
      <c r="B33" s="1">
        <v>2</v>
      </c>
    </row>
    <row r="34" spans="1:3">
      <c r="A34" s="1">
        <v>17</v>
      </c>
      <c r="B34" s="1">
        <v>2</v>
      </c>
    </row>
    <row r="35" spans="1:3">
      <c r="A35" s="1">
        <v>18</v>
      </c>
      <c r="B35" s="1">
        <v>2</v>
      </c>
    </row>
    <row r="36" spans="1:3">
      <c r="A36" s="1">
        <v>19</v>
      </c>
      <c r="B36" s="1">
        <v>2</v>
      </c>
    </row>
    <row r="37" spans="1:3">
      <c r="A37" s="1">
        <v>20</v>
      </c>
      <c r="B37" s="1">
        <v>2</v>
      </c>
    </row>
    <row r="40" spans="1:3">
      <c r="B40" s="1">
        <f ca="1">RAND()</f>
        <v>0.61925026379308212</v>
      </c>
      <c r="C40" s="1">
        <f ca="1">IF(B40&lt;0.5,1,0)</f>
        <v>0</v>
      </c>
    </row>
    <row r="41" spans="1:3">
      <c r="B41" s="1">
        <f t="shared" ref="B41:B76" ca="1" si="2">RAND()</f>
        <v>0.53034414378830252</v>
      </c>
      <c r="C41" s="1">
        <f t="shared" ref="C41:C76" ca="1" si="3">IF(B41&lt;0.5,1,0)</f>
        <v>0</v>
      </c>
    </row>
    <row r="42" spans="1:3">
      <c r="B42" s="1">
        <f t="shared" ca="1" si="2"/>
        <v>0.91922097519098456</v>
      </c>
      <c r="C42" s="1">
        <f t="shared" ca="1" si="3"/>
        <v>0</v>
      </c>
    </row>
    <row r="43" spans="1:3">
      <c r="B43" s="1">
        <f t="shared" ca="1" si="2"/>
        <v>0.96232158707078708</v>
      </c>
      <c r="C43" s="1">
        <f t="shared" ca="1" si="3"/>
        <v>0</v>
      </c>
    </row>
    <row r="44" spans="1:3">
      <c r="B44" s="1">
        <f t="shared" ca="1" si="2"/>
        <v>0.80762673671636898</v>
      </c>
      <c r="C44" s="1">
        <f t="shared" ca="1" si="3"/>
        <v>0</v>
      </c>
    </row>
    <row r="45" spans="1:3">
      <c r="B45" s="1">
        <f t="shared" ca="1" si="2"/>
        <v>4.6027096618068697E-2</v>
      </c>
      <c r="C45" s="1">
        <f t="shared" ca="1" si="3"/>
        <v>1</v>
      </c>
    </row>
    <row r="46" spans="1:3">
      <c r="B46" s="1">
        <f t="shared" ca="1" si="2"/>
        <v>0.70839041867127328</v>
      </c>
      <c r="C46" s="1">
        <f t="shared" ca="1" si="3"/>
        <v>0</v>
      </c>
    </row>
    <row r="47" spans="1:3">
      <c r="B47" s="1">
        <f t="shared" ca="1" si="2"/>
        <v>0.46440473143365324</v>
      </c>
      <c r="C47" s="1">
        <f t="shared" ca="1" si="3"/>
        <v>1</v>
      </c>
    </row>
    <row r="48" spans="1:3">
      <c r="B48" s="1">
        <f t="shared" ca="1" si="2"/>
        <v>0.83401490521120669</v>
      </c>
      <c r="C48" s="1">
        <f t="shared" ca="1" si="3"/>
        <v>0</v>
      </c>
    </row>
    <row r="49" spans="2:3">
      <c r="B49" s="1">
        <f t="shared" ca="1" si="2"/>
        <v>0.95953682222107872</v>
      </c>
      <c r="C49" s="1">
        <f t="shared" ca="1" si="3"/>
        <v>0</v>
      </c>
    </row>
    <row r="50" spans="2:3">
      <c r="B50" s="1">
        <f t="shared" ca="1" si="2"/>
        <v>0.35631682875196091</v>
      </c>
      <c r="C50" s="1">
        <f t="shared" ca="1" si="3"/>
        <v>1</v>
      </c>
    </row>
    <row r="51" spans="2:3">
      <c r="B51" s="1">
        <f t="shared" ca="1" si="2"/>
        <v>0.87525440610009997</v>
      </c>
      <c r="C51" s="1">
        <f t="shared" ca="1" si="3"/>
        <v>0</v>
      </c>
    </row>
    <row r="52" spans="2:3">
      <c r="B52" s="1">
        <f t="shared" ca="1" si="2"/>
        <v>0.6980625604395323</v>
      </c>
      <c r="C52" s="1">
        <f t="shared" ca="1" si="3"/>
        <v>0</v>
      </c>
    </row>
    <row r="53" spans="2:3">
      <c r="B53" s="1">
        <f t="shared" ca="1" si="2"/>
        <v>0.33260159811657175</v>
      </c>
      <c r="C53" s="1">
        <f t="shared" ca="1" si="3"/>
        <v>1</v>
      </c>
    </row>
    <row r="54" spans="2:3">
      <c r="B54" s="1">
        <f t="shared" ca="1" si="2"/>
        <v>0.25330623417274545</v>
      </c>
      <c r="C54" s="1">
        <f t="shared" ca="1" si="3"/>
        <v>1</v>
      </c>
    </row>
    <row r="55" spans="2:3">
      <c r="B55" s="1">
        <f t="shared" ca="1" si="2"/>
        <v>0.93274136922422279</v>
      </c>
      <c r="C55" s="1">
        <f t="shared" ca="1" si="3"/>
        <v>0</v>
      </c>
    </row>
    <row r="56" spans="2:3">
      <c r="B56" s="1">
        <f t="shared" ca="1" si="2"/>
        <v>0.46555932097608999</v>
      </c>
      <c r="C56" s="1">
        <f t="shared" ca="1" si="3"/>
        <v>1</v>
      </c>
    </row>
    <row r="57" spans="2:3">
      <c r="B57" s="1">
        <f t="shared" ca="1" si="2"/>
        <v>0.30811478990132035</v>
      </c>
      <c r="C57" s="1">
        <f t="shared" ca="1" si="3"/>
        <v>1</v>
      </c>
    </row>
    <row r="58" spans="2:3">
      <c r="B58" s="1">
        <f t="shared" ca="1" si="2"/>
        <v>0.92850815548789178</v>
      </c>
      <c r="C58" s="1">
        <f t="shared" ca="1" si="3"/>
        <v>0</v>
      </c>
    </row>
    <row r="59" spans="2:3">
      <c r="B59" s="1">
        <f t="shared" ca="1" si="2"/>
        <v>0.10664392930429312</v>
      </c>
      <c r="C59" s="1">
        <f t="shared" ca="1" si="3"/>
        <v>1</v>
      </c>
    </row>
    <row r="60" spans="2:3">
      <c r="B60" s="1">
        <f t="shared" ca="1" si="2"/>
        <v>0.97986167153974546</v>
      </c>
      <c r="C60" s="1">
        <f t="shared" ca="1" si="3"/>
        <v>0</v>
      </c>
    </row>
    <row r="61" spans="2:3">
      <c r="B61" s="1">
        <f t="shared" ca="1" si="2"/>
        <v>0.14429475809148951</v>
      </c>
      <c r="C61" s="1">
        <f t="shared" ca="1" si="3"/>
        <v>1</v>
      </c>
    </row>
    <row r="62" spans="2:3">
      <c r="B62" s="1">
        <f t="shared" ca="1" si="2"/>
        <v>0.43871549506979246</v>
      </c>
      <c r="C62" s="1">
        <f t="shared" ca="1" si="3"/>
        <v>1</v>
      </c>
    </row>
    <row r="63" spans="2:3">
      <c r="B63" s="1">
        <f t="shared" ca="1" si="2"/>
        <v>0.43235258884925365</v>
      </c>
      <c r="C63" s="1">
        <f t="shared" ca="1" si="3"/>
        <v>1</v>
      </c>
    </row>
    <row r="64" spans="2:3">
      <c r="B64" s="1">
        <f t="shared" ca="1" si="2"/>
        <v>0.64922623117245615</v>
      </c>
      <c r="C64" s="1">
        <f t="shared" ca="1" si="3"/>
        <v>0</v>
      </c>
    </row>
    <row r="65" spans="2:3">
      <c r="B65" s="1">
        <f t="shared" ca="1" si="2"/>
        <v>0.59593852817464854</v>
      </c>
      <c r="C65" s="1">
        <f t="shared" ca="1" si="3"/>
        <v>0</v>
      </c>
    </row>
    <row r="66" spans="2:3">
      <c r="B66" s="1">
        <f t="shared" ca="1" si="2"/>
        <v>0.28681110684264066</v>
      </c>
      <c r="C66" s="1">
        <f t="shared" ca="1" si="3"/>
        <v>1</v>
      </c>
    </row>
    <row r="67" spans="2:3">
      <c r="B67" s="1">
        <f t="shared" ca="1" si="2"/>
        <v>0.22533534867356586</v>
      </c>
      <c r="C67" s="1">
        <f t="shared" ca="1" si="3"/>
        <v>1</v>
      </c>
    </row>
    <row r="68" spans="2:3">
      <c r="B68" s="1">
        <f t="shared" ca="1" si="2"/>
        <v>0.77057961348751891</v>
      </c>
      <c r="C68" s="1">
        <f t="shared" ca="1" si="3"/>
        <v>0</v>
      </c>
    </row>
    <row r="69" spans="2:3">
      <c r="B69" s="1">
        <f t="shared" ca="1" si="2"/>
        <v>0.6160999157947713</v>
      </c>
      <c r="C69" s="1">
        <f t="shared" ca="1" si="3"/>
        <v>0</v>
      </c>
    </row>
    <row r="70" spans="2:3">
      <c r="B70" s="1">
        <f t="shared" ca="1" si="2"/>
        <v>0.70440772677809971</v>
      </c>
      <c r="C70" s="1">
        <f t="shared" ca="1" si="3"/>
        <v>0</v>
      </c>
    </row>
    <row r="71" spans="2:3">
      <c r="B71" s="1">
        <f t="shared" ca="1" si="2"/>
        <v>0.81694839816670251</v>
      </c>
      <c r="C71" s="1">
        <f t="shared" ca="1" si="3"/>
        <v>0</v>
      </c>
    </row>
    <row r="72" spans="2:3">
      <c r="B72" s="1">
        <f t="shared" ca="1" si="2"/>
        <v>0.94665320315084389</v>
      </c>
      <c r="C72" s="1">
        <f t="shared" ca="1" si="3"/>
        <v>0</v>
      </c>
    </row>
    <row r="73" spans="2:3">
      <c r="B73" s="1">
        <f t="shared" ca="1" si="2"/>
        <v>0.21308188951686269</v>
      </c>
      <c r="C73" s="1">
        <f t="shared" ca="1" si="3"/>
        <v>1</v>
      </c>
    </row>
    <row r="74" spans="2:3">
      <c r="B74" s="1">
        <f t="shared" ca="1" si="2"/>
        <v>0.31867544847450624</v>
      </c>
      <c r="C74" s="1">
        <f t="shared" ca="1" si="3"/>
        <v>1</v>
      </c>
    </row>
    <row r="75" spans="2:3">
      <c r="B75" s="1">
        <f t="shared" ca="1" si="2"/>
        <v>0.71291265480054467</v>
      </c>
      <c r="C75" s="1">
        <f t="shared" ca="1" si="3"/>
        <v>0</v>
      </c>
    </row>
    <row r="76" spans="2:3">
      <c r="B76" s="1">
        <f t="shared" ca="1" si="2"/>
        <v>0.75561425190312725</v>
      </c>
      <c r="C76" s="1">
        <f t="shared" ca="1" si="3"/>
        <v>0</v>
      </c>
    </row>
  </sheetData>
  <mergeCells count="3">
    <mergeCell ref="B15:C15"/>
    <mergeCell ref="D15:H15"/>
    <mergeCell ref="I15:K15"/>
  </mergeCells>
  <pageMargins left="0.7" right="0.7" top="0.75" bottom="0.75" header="0.3" footer="0.3"/>
  <drawing r:id="rId1"/>
  <legacyDrawing r:id="rId2"/>
  <controls>
    <control shapeId="14337" r:id="rId3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B1:J501"/>
  <sheetViews>
    <sheetView workbookViewId="0"/>
  </sheetViews>
  <sheetFormatPr defaultRowHeight="15"/>
  <sheetData>
    <row r="1" spans="2:10">
      <c r="G1" t="e">
        <f ca="1">MAX(E2:E501)</f>
        <v>#NAME?</v>
      </c>
      <c r="I1" s="67" t="e">
        <f ca="1">G2</f>
        <v>#NAME?</v>
      </c>
      <c r="J1" s="1" t="e">
        <f t="array" aca="1" ref="J1:J26" ca="1">FREQUENCY(E2:E501,I1:I24)</f>
        <v>#N/A</v>
      </c>
    </row>
    <row r="2" spans="2:10">
      <c r="B2">
        <v>-0.58427076510270126</v>
      </c>
      <c r="C2">
        <v>0.53170879255048931</v>
      </c>
      <c r="E2" t="e">
        <f ca="1">_xlfn.NORM.INV(RAND(),0,1)</f>
        <v>#NAME?</v>
      </c>
      <c r="G2" t="e">
        <f ca="1">MIN(E2:E501)</f>
        <v>#NAME?</v>
      </c>
      <c r="I2" s="67" t="e">
        <f ca="1">I1+$G$4</f>
        <v>#NAME?</v>
      </c>
      <c r="J2" s="1" t="e">
        <f ca="1"/>
        <v>#N/A</v>
      </c>
    </row>
    <row r="3" spans="2:10">
      <c r="B3">
        <v>0.97973043011734262</v>
      </c>
      <c r="C3">
        <v>-0.65234871726715937</v>
      </c>
      <c r="E3" t="e">
        <f t="shared" ref="E3:E66" ca="1" si="0">_xlfn.NORM.INV(RAND(),0,1)</f>
        <v>#NAME?</v>
      </c>
      <c r="G3">
        <f>SQRT(500)+1</f>
        <v>23.360679774997898</v>
      </c>
      <c r="I3" s="67" t="e">
        <f t="shared" ref="I3:I26" ca="1" si="1">I2+$G$4</f>
        <v>#NAME?</v>
      </c>
      <c r="J3" s="1" t="e">
        <f ca="1"/>
        <v>#N/A</v>
      </c>
    </row>
    <row r="4" spans="2:10">
      <c r="B4">
        <v>1.5215709936455823</v>
      </c>
      <c r="C4">
        <v>-0.37647396311513148</v>
      </c>
      <c r="E4" t="e">
        <f t="shared" ca="1" si="0"/>
        <v>#NAME?</v>
      </c>
      <c r="G4" t="e">
        <f ca="1">(G1-G2)/23</f>
        <v>#NAME?</v>
      </c>
      <c r="I4" s="67" t="e">
        <f t="shared" ca="1" si="1"/>
        <v>#NAME?</v>
      </c>
      <c r="J4" s="1" t="e">
        <f ca="1"/>
        <v>#N/A</v>
      </c>
    </row>
    <row r="5" spans="2:10">
      <c r="B5">
        <v>-0.23033067009237129</v>
      </c>
      <c r="C5">
        <v>0.88022943600662984</v>
      </c>
      <c r="E5" t="e">
        <f t="shared" ca="1" si="0"/>
        <v>#NAME?</v>
      </c>
      <c r="I5" s="67" t="e">
        <f t="shared" ca="1" si="1"/>
        <v>#NAME?</v>
      </c>
      <c r="J5" s="1" t="e">
        <f ca="1"/>
        <v>#N/A</v>
      </c>
    </row>
    <row r="6" spans="2:10">
      <c r="B6">
        <v>1.4372790246852674</v>
      </c>
      <c r="C6">
        <v>-1.6420062820543535</v>
      </c>
      <c r="E6" t="e">
        <f t="shared" ca="1" si="0"/>
        <v>#NAME?</v>
      </c>
      <c r="I6" s="67" t="e">
        <f t="shared" ca="1" si="1"/>
        <v>#NAME?</v>
      </c>
      <c r="J6" s="1" t="e">
        <f ca="1"/>
        <v>#N/A</v>
      </c>
    </row>
    <row r="7" spans="2:10">
      <c r="B7">
        <v>-1.4497345546260476E-2</v>
      </c>
      <c r="C7">
        <v>6.9171619543340057E-2</v>
      </c>
      <c r="E7" t="e">
        <f t="shared" ca="1" si="0"/>
        <v>#NAME?</v>
      </c>
      <c r="I7" s="67" t="e">
        <f t="shared" ca="1" si="1"/>
        <v>#NAME?</v>
      </c>
      <c r="J7" s="1" t="e">
        <f ca="1"/>
        <v>#N/A</v>
      </c>
    </row>
    <row r="8" spans="2:10">
      <c r="B8">
        <v>-0.38700591176166199</v>
      </c>
      <c r="C8">
        <v>0.16898297872103285</v>
      </c>
      <c r="E8" t="e">
        <f t="shared" ca="1" si="0"/>
        <v>#NAME?</v>
      </c>
      <c r="I8" s="67" t="e">
        <f t="shared" ca="1" si="1"/>
        <v>#NAME?</v>
      </c>
      <c r="J8" s="1" t="e">
        <f ca="1"/>
        <v>#N/A</v>
      </c>
    </row>
    <row r="9" spans="2:10">
      <c r="B9">
        <v>-2.0899460650980473</v>
      </c>
      <c r="C9">
        <v>-0.27909095479117241</v>
      </c>
      <c r="E9" t="e">
        <f t="shared" ca="1" si="0"/>
        <v>#NAME?</v>
      </c>
      <c r="I9" s="67" t="e">
        <f t="shared" ca="1" si="1"/>
        <v>#NAME?</v>
      </c>
      <c r="J9" s="1" t="e">
        <f ca="1"/>
        <v>#N/A</v>
      </c>
    </row>
    <row r="10" spans="2:10">
      <c r="B10">
        <v>-4.3120280679431744E-2</v>
      </c>
      <c r="C10">
        <v>1.4595525499316864</v>
      </c>
      <c r="E10" t="e">
        <f t="shared" ca="1" si="0"/>
        <v>#NAME?</v>
      </c>
      <c r="I10" s="67" t="e">
        <f t="shared" ca="1" si="1"/>
        <v>#NAME?</v>
      </c>
      <c r="J10" s="1" t="e">
        <f ca="1"/>
        <v>#N/A</v>
      </c>
    </row>
    <row r="11" spans="2:10">
      <c r="B11">
        <v>1.1852762327180244</v>
      </c>
      <c r="C11">
        <v>-0.59400690588518046</v>
      </c>
      <c r="E11" t="e">
        <f t="shared" ca="1" si="0"/>
        <v>#NAME?</v>
      </c>
      <c r="I11" s="67" t="e">
        <f t="shared" ca="1" si="1"/>
        <v>#NAME?</v>
      </c>
      <c r="J11" s="1" t="e">
        <f ca="1"/>
        <v>#N/A</v>
      </c>
    </row>
    <row r="12" spans="2:10">
      <c r="B12">
        <v>-0.12821828931919299</v>
      </c>
      <c r="C12">
        <v>2.1769938030047342</v>
      </c>
      <c r="E12" t="e">
        <f t="shared" ca="1" si="0"/>
        <v>#NAME?</v>
      </c>
      <c r="I12" s="67" t="e">
        <f t="shared" ca="1" si="1"/>
        <v>#NAME?</v>
      </c>
      <c r="J12" s="1" t="e">
        <f ca="1"/>
        <v>#N/A</v>
      </c>
    </row>
    <row r="13" spans="2:10">
      <c r="B13">
        <v>-0.381899099011207</v>
      </c>
      <c r="C13">
        <v>-0.21652567738783546</v>
      </c>
      <c r="E13" t="e">
        <f t="shared" ca="1" si="0"/>
        <v>#NAME?</v>
      </c>
      <c r="I13" s="67" t="e">
        <f t="shared" ca="1" si="1"/>
        <v>#NAME?</v>
      </c>
      <c r="J13" s="1" t="e">
        <f ca="1"/>
        <v>#N/A</v>
      </c>
    </row>
    <row r="14" spans="2:10">
      <c r="B14">
        <v>2.187753125326708</v>
      </c>
      <c r="C14">
        <v>0.70415126174339093</v>
      </c>
      <c r="E14" t="e">
        <f t="shared" ca="1" si="0"/>
        <v>#NAME?</v>
      </c>
      <c r="I14" s="67" t="e">
        <f t="shared" ca="1" si="1"/>
        <v>#NAME?</v>
      </c>
      <c r="J14" s="1" t="e">
        <f ca="1"/>
        <v>#N/A</v>
      </c>
    </row>
    <row r="15" spans="2:10">
      <c r="B15">
        <v>-0.96256826509488747</v>
      </c>
      <c r="C15">
        <v>0.452853328170022</v>
      </c>
      <c r="E15" t="e">
        <f t="shared" ca="1" si="0"/>
        <v>#NAME?</v>
      </c>
      <c r="I15" s="67" t="e">
        <f t="shared" ca="1" si="1"/>
        <v>#NAME?</v>
      </c>
      <c r="J15" s="1" t="e">
        <f ca="1"/>
        <v>#N/A</v>
      </c>
    </row>
    <row r="16" spans="2:10">
      <c r="B16">
        <v>0.50380549510009587</v>
      </c>
      <c r="C16">
        <v>-0.47980392992030829</v>
      </c>
      <c r="E16" t="e">
        <f t="shared" ca="1" si="0"/>
        <v>#NAME?</v>
      </c>
      <c r="I16" s="67" t="e">
        <f ca="1">I15+$G$4</f>
        <v>#NAME?</v>
      </c>
      <c r="J16" s="1" t="e">
        <f ca="1"/>
        <v>#N/A</v>
      </c>
    </row>
    <row r="17" spans="2:10">
      <c r="B17">
        <v>-1.7770253180060536</v>
      </c>
      <c r="C17">
        <v>0.61698074205196463</v>
      </c>
      <c r="E17" t="e">
        <f t="shared" ca="1" si="0"/>
        <v>#NAME?</v>
      </c>
      <c r="I17" s="67" t="e">
        <f t="shared" ca="1" si="1"/>
        <v>#NAME?</v>
      </c>
      <c r="J17" s="1" t="e">
        <f ca="1"/>
        <v>#N/A</v>
      </c>
    </row>
    <row r="18" spans="2:10">
      <c r="B18">
        <v>0.45098886403138749</v>
      </c>
      <c r="C18">
        <v>-8.2520728028612211E-2</v>
      </c>
      <c r="E18" t="e">
        <f t="shared" ca="1" si="0"/>
        <v>#NAME?</v>
      </c>
      <c r="I18" s="67" t="e">
        <f t="shared" ca="1" si="1"/>
        <v>#NAME?</v>
      </c>
      <c r="J18" s="1" t="e">
        <f ca="1"/>
        <v>#N/A</v>
      </c>
    </row>
    <row r="19" spans="2:10">
      <c r="B19">
        <v>0.3903062406607205</v>
      </c>
      <c r="C19">
        <v>0.31466811378777493</v>
      </c>
      <c r="E19" t="e">
        <f t="shared" ca="1" si="0"/>
        <v>#NAME?</v>
      </c>
      <c r="I19" s="67" t="e">
        <f t="shared" ca="1" si="1"/>
        <v>#NAME?</v>
      </c>
      <c r="J19" s="1" t="e">
        <f ca="1"/>
        <v>#N/A</v>
      </c>
    </row>
    <row r="20" spans="2:10">
      <c r="B20">
        <v>1.9852086552418768</v>
      </c>
      <c r="C20">
        <v>-1.415487531630788</v>
      </c>
      <c r="E20" t="e">
        <f t="shared" ca="1" si="0"/>
        <v>#NAME?</v>
      </c>
      <c r="I20" s="67" t="e">
        <f t="shared" ca="1" si="1"/>
        <v>#NAME?</v>
      </c>
      <c r="J20" s="1" t="e">
        <f ca="1"/>
        <v>#N/A</v>
      </c>
    </row>
    <row r="21" spans="2:10">
      <c r="B21">
        <v>1.2624332157429308</v>
      </c>
      <c r="C21">
        <v>0.67014980231761001</v>
      </c>
      <c r="E21" t="e">
        <f t="shared" ca="1" si="0"/>
        <v>#NAME?</v>
      </c>
      <c r="I21" s="67" t="e">
        <f t="shared" ca="1" si="1"/>
        <v>#NAME?</v>
      </c>
      <c r="J21" s="1" t="e">
        <f ca="1"/>
        <v>#N/A</v>
      </c>
    </row>
    <row r="22" spans="2:10">
      <c r="B22">
        <v>0.63110746850725263</v>
      </c>
      <c r="C22">
        <v>-0.65537960836081766</v>
      </c>
      <c r="E22" t="e">
        <f t="shared" ca="1" si="0"/>
        <v>#NAME?</v>
      </c>
      <c r="I22" s="67" t="e">
        <f t="shared" ca="1" si="1"/>
        <v>#NAME?</v>
      </c>
      <c r="J22" s="1" t="e">
        <f ca="1"/>
        <v>#N/A</v>
      </c>
    </row>
    <row r="23" spans="2:10">
      <c r="B23">
        <v>-0.22648237063549459</v>
      </c>
      <c r="C23">
        <v>0.91119318312848918</v>
      </c>
      <c r="E23" t="e">
        <f t="shared" ca="1" si="0"/>
        <v>#NAME?</v>
      </c>
      <c r="I23" s="67" t="e">
        <f t="shared" ca="1" si="1"/>
        <v>#NAME?</v>
      </c>
      <c r="J23" s="1" t="e">
        <f ca="1"/>
        <v>#N/A</v>
      </c>
    </row>
    <row r="24" spans="2:10">
      <c r="B24">
        <v>-0.16634544408589136</v>
      </c>
      <c r="C24">
        <v>-0.82908627518918365</v>
      </c>
      <c r="E24" t="e">
        <f t="shared" ca="1" si="0"/>
        <v>#NAME?</v>
      </c>
      <c r="I24" s="67" t="e">
        <f ca="1">I23+$G$4</f>
        <v>#NAME?</v>
      </c>
      <c r="J24" s="1" t="e">
        <f ca="1"/>
        <v>#N/A</v>
      </c>
    </row>
    <row r="25" spans="2:10">
      <c r="B25">
        <v>-1.0719077181420289</v>
      </c>
      <c r="C25">
        <v>0.88338993009529077</v>
      </c>
      <c r="E25" t="e">
        <f t="shared" ca="1" si="0"/>
        <v>#NAME?</v>
      </c>
      <c r="I25" t="e">
        <f t="shared" ca="1" si="1"/>
        <v>#NAME?</v>
      </c>
      <c r="J25" s="1" t="e">
        <f ca="1"/>
        <v>#N/A</v>
      </c>
    </row>
    <row r="26" spans="2:10">
      <c r="B26">
        <v>-0.95180212156265043</v>
      </c>
      <c r="C26">
        <v>-1.973276084754616</v>
      </c>
      <c r="E26" t="e">
        <f t="shared" ca="1" si="0"/>
        <v>#NAME?</v>
      </c>
      <c r="I26" t="e">
        <f t="shared" ca="1" si="1"/>
        <v>#NAME?</v>
      </c>
      <c r="J26" s="1" t="e">
        <f ca="1"/>
        <v>#N/A</v>
      </c>
    </row>
    <row r="27" spans="2:10">
      <c r="B27">
        <v>-1.5054592950036749</v>
      </c>
      <c r="C27">
        <v>-0.14072384146857075</v>
      </c>
      <c r="E27" t="e">
        <f t="shared" ca="1" si="0"/>
        <v>#NAME?</v>
      </c>
    </row>
    <row r="28" spans="2:10">
      <c r="B28">
        <v>-0.34894128475571051</v>
      </c>
      <c r="C28">
        <v>-0.66460643211030401</v>
      </c>
      <c r="E28" t="e">
        <f t="shared" ca="1" si="0"/>
        <v>#NAME?</v>
      </c>
    </row>
    <row r="29" spans="2:10">
      <c r="B29">
        <v>0.5700837846234208</v>
      </c>
      <c r="C29">
        <v>-0.81556891018408351</v>
      </c>
      <c r="E29" t="e">
        <f t="shared" ca="1" si="0"/>
        <v>#NAME?</v>
      </c>
    </row>
    <row r="30" spans="2:10">
      <c r="B30">
        <v>0.75730667958850972</v>
      </c>
      <c r="C30">
        <v>-0.25949702830985188</v>
      </c>
      <c r="E30" t="e">
        <f t="shared" ca="1" si="0"/>
        <v>#NAME?</v>
      </c>
    </row>
    <row r="31" spans="2:10">
      <c r="B31">
        <v>0.47354774324048776</v>
      </c>
      <c r="C31">
        <v>-3.653667590697296E-2</v>
      </c>
      <c r="E31" t="e">
        <f t="shared" ca="1" si="0"/>
        <v>#NAME?</v>
      </c>
    </row>
    <row r="32" spans="2:10">
      <c r="B32">
        <v>-0.58717660067486577</v>
      </c>
      <c r="C32">
        <v>-0.6135599051049212</v>
      </c>
      <c r="E32" t="e">
        <f t="shared" ca="1" si="0"/>
        <v>#NAME?</v>
      </c>
    </row>
    <row r="33" spans="2:5">
      <c r="B33">
        <v>0.65746803556976374</v>
      </c>
      <c r="C33">
        <v>0.82305859905318357</v>
      </c>
      <c r="E33" t="e">
        <f t="shared" ca="1" si="0"/>
        <v>#NAME?</v>
      </c>
    </row>
    <row r="34" spans="2:5">
      <c r="B34">
        <v>-0.64056393966893665</v>
      </c>
      <c r="C34">
        <v>-0.27758005671785213</v>
      </c>
      <c r="E34" t="e">
        <f t="shared" ca="1" si="0"/>
        <v>#NAME?</v>
      </c>
    </row>
    <row r="35" spans="2:5">
      <c r="B35">
        <v>0.77732920544804074</v>
      </c>
      <c r="C35">
        <v>0.45183696784079075</v>
      </c>
      <c r="E35" t="e">
        <f t="shared" ca="1" si="0"/>
        <v>#NAME?</v>
      </c>
    </row>
    <row r="36" spans="2:5">
      <c r="B36">
        <v>-1.3865019354852848</v>
      </c>
      <c r="C36">
        <v>-0.6790833140257746</v>
      </c>
      <c r="E36" t="e">
        <f t="shared" ca="1" si="0"/>
        <v>#NAME?</v>
      </c>
    </row>
    <row r="37" spans="2:5">
      <c r="B37">
        <v>-1.1655856724246405</v>
      </c>
      <c r="C37">
        <v>-0.65339008870068938</v>
      </c>
      <c r="E37" t="e">
        <f t="shared" ca="1" si="0"/>
        <v>#NAME?</v>
      </c>
    </row>
    <row r="38" spans="2:5">
      <c r="B38">
        <v>-3.2096068025566638E-2</v>
      </c>
      <c r="C38">
        <v>0.49938080337597057</v>
      </c>
      <c r="E38" t="e">
        <f t="shared" ca="1" si="0"/>
        <v>#NAME?</v>
      </c>
    </row>
    <row r="39" spans="2:5">
      <c r="B39">
        <v>-1.9699655240401626E-2</v>
      </c>
      <c r="C39">
        <v>-1.6166177374543622</v>
      </c>
      <c r="E39" t="e">
        <f t="shared" ca="1" si="0"/>
        <v>#NAME?</v>
      </c>
    </row>
    <row r="40" spans="2:5">
      <c r="B40">
        <v>-0.32707134778320324</v>
      </c>
      <c r="C40">
        <v>-0.72220473157358356</v>
      </c>
      <c r="E40" t="e">
        <f t="shared" ca="1" si="0"/>
        <v>#NAME?</v>
      </c>
    </row>
    <row r="41" spans="2:5">
      <c r="B41">
        <v>-0.78970288086566143</v>
      </c>
      <c r="C41">
        <v>2.0609513740055263</v>
      </c>
      <c r="E41" t="e">
        <f t="shared" ca="1" si="0"/>
        <v>#NAME?</v>
      </c>
    </row>
    <row r="42" spans="2:5">
      <c r="B42">
        <v>0.94951928986120038</v>
      </c>
      <c r="C42">
        <v>0.17845763977675233</v>
      </c>
      <c r="E42" t="e">
        <f t="shared" ca="1" si="0"/>
        <v>#NAME?</v>
      </c>
    </row>
    <row r="43" spans="2:5">
      <c r="B43">
        <v>0.90012690634466708</v>
      </c>
      <c r="C43">
        <v>-0.96817529993131757</v>
      </c>
      <c r="E43" t="e">
        <f t="shared" ca="1" si="0"/>
        <v>#NAME?</v>
      </c>
    </row>
    <row r="44" spans="2:5">
      <c r="B44">
        <v>1.072996838047402</v>
      </c>
      <c r="C44">
        <v>-1.663893272052519</v>
      </c>
      <c r="E44" t="e">
        <f t="shared" ca="1" si="0"/>
        <v>#NAME?</v>
      </c>
    </row>
    <row r="45" spans="2:5">
      <c r="B45">
        <v>0.51373035603319295</v>
      </c>
      <c r="C45">
        <v>0.15108298612176441</v>
      </c>
      <c r="E45" t="e">
        <f t="shared" ca="1" si="0"/>
        <v>#NAME?</v>
      </c>
    </row>
    <row r="46" spans="2:5">
      <c r="B46">
        <v>0.41836528907879256</v>
      </c>
      <c r="C46">
        <v>-0.20276274881325662</v>
      </c>
      <c r="E46" t="e">
        <f t="shared" ca="1" si="0"/>
        <v>#NAME?</v>
      </c>
    </row>
    <row r="47" spans="2:5">
      <c r="B47">
        <v>-1.9846629584208131</v>
      </c>
      <c r="C47">
        <v>1.168912149296375</v>
      </c>
      <c r="E47" t="e">
        <f t="shared" ca="1" si="0"/>
        <v>#NAME?</v>
      </c>
    </row>
    <row r="48" spans="2:5">
      <c r="B48">
        <v>1.427883944415953</v>
      </c>
      <c r="C48">
        <v>0.32360276236431673</v>
      </c>
      <c r="E48" t="e">
        <f t="shared" ca="1" si="0"/>
        <v>#NAME?</v>
      </c>
    </row>
    <row r="49" spans="2:5">
      <c r="B49">
        <v>4.7816683945711702E-3</v>
      </c>
      <c r="C49">
        <v>1.4542456483468413</v>
      </c>
      <c r="E49" t="e">
        <f t="shared" ca="1" si="0"/>
        <v>#NAME?</v>
      </c>
    </row>
    <row r="50" spans="2:5">
      <c r="B50">
        <v>2.0335846784291789</v>
      </c>
      <c r="C50">
        <v>1.3225644579506479</v>
      </c>
      <c r="E50" t="e">
        <f t="shared" ca="1" si="0"/>
        <v>#NAME?</v>
      </c>
    </row>
    <row r="51" spans="2:5">
      <c r="B51">
        <v>-0.93912376541993581</v>
      </c>
      <c r="C51">
        <v>0.89292370830662549</v>
      </c>
      <c r="E51" t="e">
        <f t="shared" ca="1" si="0"/>
        <v>#NAME?</v>
      </c>
    </row>
    <row r="52" spans="2:5">
      <c r="B52">
        <v>-0.54914835345698521</v>
      </c>
      <c r="C52">
        <v>-2.6273119146935642</v>
      </c>
      <c r="E52" t="e">
        <f t="shared" ca="1" si="0"/>
        <v>#NAME?</v>
      </c>
    </row>
    <row r="53" spans="2:5">
      <c r="B53">
        <v>1.355183485429734</v>
      </c>
      <c r="C53">
        <v>-1.2651526049012318</v>
      </c>
      <c r="E53" t="e">
        <f t="shared" ca="1" si="0"/>
        <v>#NAME?</v>
      </c>
    </row>
    <row r="54" spans="2:5">
      <c r="B54">
        <v>-1.1515180631249677</v>
      </c>
      <c r="C54">
        <v>0.72598368205945008</v>
      </c>
      <c r="E54" t="e">
        <f t="shared" ca="1" si="0"/>
        <v>#NAME?</v>
      </c>
    </row>
    <row r="55" spans="2:5">
      <c r="B55">
        <v>0.70072474045446143</v>
      </c>
      <c r="C55">
        <v>-0.19309027265990153</v>
      </c>
      <c r="E55" t="e">
        <f t="shared" ca="1" si="0"/>
        <v>#NAME?</v>
      </c>
    </row>
    <row r="56" spans="2:5">
      <c r="B56">
        <v>0.96293206297559664</v>
      </c>
      <c r="C56">
        <v>1.3058752301731147</v>
      </c>
      <c r="E56" t="e">
        <f t="shared" ca="1" si="0"/>
        <v>#NAME?</v>
      </c>
    </row>
    <row r="57" spans="2:5">
      <c r="B57">
        <v>0.70611349656246603</v>
      </c>
      <c r="C57">
        <v>0.19823573893518187</v>
      </c>
      <c r="E57" t="e">
        <f t="shared" ca="1" si="0"/>
        <v>#NAME?</v>
      </c>
    </row>
    <row r="58" spans="2:5">
      <c r="B58">
        <v>0.41736370803846512</v>
      </c>
      <c r="C58">
        <v>-0.82596216088859364</v>
      </c>
      <c r="E58" t="e">
        <f t="shared" ca="1" si="0"/>
        <v>#NAME?</v>
      </c>
    </row>
    <row r="59" spans="2:5">
      <c r="B59">
        <v>-7.3466708272462711E-2</v>
      </c>
      <c r="C59">
        <v>0.45734964260191191</v>
      </c>
      <c r="E59" t="e">
        <f t="shared" ca="1" si="0"/>
        <v>#NAME?</v>
      </c>
    </row>
    <row r="60" spans="2:5">
      <c r="B60">
        <v>-3.6766323319170624E-2</v>
      </c>
      <c r="C60">
        <v>1.799353412934579</v>
      </c>
      <c r="E60" t="e">
        <f t="shared" ca="1" si="0"/>
        <v>#NAME?</v>
      </c>
    </row>
    <row r="61" spans="2:5">
      <c r="B61">
        <v>0.70994701673043892</v>
      </c>
      <c r="C61">
        <v>-0.47269168135244399</v>
      </c>
      <c r="E61" t="e">
        <f t="shared" ca="1" si="0"/>
        <v>#NAME?</v>
      </c>
    </row>
    <row r="62" spans="2:5">
      <c r="B62">
        <v>-0.36492110666586086</v>
      </c>
      <c r="C62">
        <v>1.546377461636439</v>
      </c>
      <c r="E62" t="e">
        <f t="shared" ca="1" si="0"/>
        <v>#NAME?</v>
      </c>
    </row>
    <row r="63" spans="2:5">
      <c r="B63">
        <v>-1.2713076102954801</v>
      </c>
      <c r="C63">
        <v>-0.31506942832493223</v>
      </c>
      <c r="E63" t="e">
        <f t="shared" ca="1" si="0"/>
        <v>#NAME?</v>
      </c>
    </row>
    <row r="64" spans="2:5">
      <c r="B64">
        <v>-0.49038817451219074</v>
      </c>
      <c r="C64">
        <v>0.20862330529780593</v>
      </c>
      <c r="E64" t="e">
        <f t="shared" ca="1" si="0"/>
        <v>#NAME?</v>
      </c>
    </row>
    <row r="65" spans="2:5">
      <c r="B65">
        <v>1.9301296561025083</v>
      </c>
      <c r="C65">
        <v>-0.28378735805745237</v>
      </c>
      <c r="E65" t="e">
        <f t="shared" ca="1" si="0"/>
        <v>#NAME?</v>
      </c>
    </row>
    <row r="66" spans="2:5">
      <c r="B66">
        <v>-0.52950781537219882</v>
      </c>
      <c r="C66">
        <v>1.063388026523171</v>
      </c>
      <c r="E66" t="e">
        <f t="shared" ca="1" si="0"/>
        <v>#NAME?</v>
      </c>
    </row>
    <row r="67" spans="2:5">
      <c r="B67">
        <v>0.14729266695212573</v>
      </c>
      <c r="C67">
        <v>-1.2615828381967731</v>
      </c>
      <c r="E67" t="e">
        <f t="shared" ref="E67:E130" ca="1" si="2">_xlfn.NORM.INV(RAND(),0,1)</f>
        <v>#NAME?</v>
      </c>
    </row>
    <row r="68" spans="2:5">
      <c r="B68">
        <v>0.44009084376739338</v>
      </c>
      <c r="C68">
        <v>-0.27162286642123945</v>
      </c>
      <c r="E68" t="e">
        <f t="shared" ca="1" si="2"/>
        <v>#NAME?</v>
      </c>
    </row>
    <row r="69" spans="2:5">
      <c r="B69">
        <v>-0.31490912988374475</v>
      </c>
      <c r="C69">
        <v>-0.80241079558618367</v>
      </c>
      <c r="E69" t="e">
        <f t="shared" ca="1" si="2"/>
        <v>#NAME?</v>
      </c>
    </row>
    <row r="70" spans="2:5">
      <c r="B70">
        <v>-1.1432439350755885</v>
      </c>
      <c r="C70">
        <v>-0.53223743634589482</v>
      </c>
      <c r="E70" t="e">
        <f t="shared" ca="1" si="2"/>
        <v>#NAME?</v>
      </c>
    </row>
    <row r="71" spans="2:5">
      <c r="B71">
        <v>-2.3756547307129949</v>
      </c>
      <c r="C71">
        <v>0.77278400567593053</v>
      </c>
      <c r="E71" t="e">
        <f t="shared" ca="1" si="2"/>
        <v>#NAME?</v>
      </c>
    </row>
    <row r="72" spans="2:5">
      <c r="B72">
        <v>3.8909320210223086E-2</v>
      </c>
      <c r="C72">
        <v>-0.3597745035222033</v>
      </c>
      <c r="E72" t="e">
        <f t="shared" ca="1" si="2"/>
        <v>#NAME?</v>
      </c>
    </row>
    <row r="73" spans="2:5">
      <c r="B73">
        <v>0.20463858163566329</v>
      </c>
      <c r="C73">
        <v>-0.14002807802171446</v>
      </c>
      <c r="E73" t="e">
        <f t="shared" ca="1" si="2"/>
        <v>#NAME?</v>
      </c>
    </row>
    <row r="74" spans="2:5">
      <c r="B74">
        <v>-0.24016117095015943</v>
      </c>
      <c r="C74">
        <v>1.8566788639873266</v>
      </c>
      <c r="E74" t="e">
        <f t="shared" ca="1" si="2"/>
        <v>#NAME?</v>
      </c>
    </row>
    <row r="75" spans="2:5">
      <c r="B75">
        <v>-1.0335634215152822</v>
      </c>
      <c r="C75">
        <v>1.0905750968959183</v>
      </c>
      <c r="E75" t="e">
        <f t="shared" ca="1" si="2"/>
        <v>#NAME?</v>
      </c>
    </row>
    <row r="76" spans="2:5">
      <c r="B76">
        <v>0.94532424554927275</v>
      </c>
      <c r="C76">
        <v>2.9444890969898552E-3</v>
      </c>
      <c r="E76" t="e">
        <f t="shared" ca="1" si="2"/>
        <v>#NAME?</v>
      </c>
    </row>
    <row r="77" spans="2:5">
      <c r="B77">
        <v>0.41103021430899389</v>
      </c>
      <c r="C77">
        <v>-3.9827909859013744E-2</v>
      </c>
      <c r="E77" t="e">
        <f t="shared" ca="1" si="2"/>
        <v>#NAME?</v>
      </c>
    </row>
    <row r="78" spans="2:5">
      <c r="B78">
        <v>-1.251810317626223</v>
      </c>
      <c r="C78">
        <v>-6.1965010900166817E-2</v>
      </c>
      <c r="E78" t="e">
        <f t="shared" ca="1" si="2"/>
        <v>#NAME?</v>
      </c>
    </row>
    <row r="79" spans="2:5">
      <c r="B79">
        <v>0.27265400603937451</v>
      </c>
      <c r="C79">
        <v>-1.0103531167260371</v>
      </c>
      <c r="E79" t="e">
        <f t="shared" ca="1" si="2"/>
        <v>#NAME?</v>
      </c>
    </row>
    <row r="80" spans="2:5">
      <c r="B80">
        <v>-0.9927930477715563</v>
      </c>
      <c r="C80">
        <v>-0.71024260250851512</v>
      </c>
      <c r="E80" t="e">
        <f t="shared" ca="1" si="2"/>
        <v>#NAME?</v>
      </c>
    </row>
    <row r="81" spans="2:5">
      <c r="B81">
        <v>-1.264811544388067</v>
      </c>
      <c r="C81">
        <v>0.23960978978720959</v>
      </c>
      <c r="E81" t="e">
        <f t="shared" ca="1" si="2"/>
        <v>#NAME?</v>
      </c>
    </row>
    <row r="82" spans="2:5">
      <c r="B82">
        <v>-0.77268168752198108</v>
      </c>
      <c r="C82">
        <v>-3.8603502616751939E-2</v>
      </c>
      <c r="E82" t="e">
        <f t="shared" ca="1" si="2"/>
        <v>#NAME?</v>
      </c>
    </row>
    <row r="83" spans="2:5">
      <c r="B83">
        <v>-0.13408225640887395</v>
      </c>
      <c r="C83">
        <v>-0.64385517362097744</v>
      </c>
      <c r="E83" t="e">
        <f t="shared" ca="1" si="2"/>
        <v>#NAME?</v>
      </c>
    </row>
    <row r="84" spans="2:5">
      <c r="B84">
        <v>-0.47500293476332445</v>
      </c>
      <c r="C84">
        <v>-0.33766127671697177</v>
      </c>
      <c r="E84" t="e">
        <f t="shared" ca="1" si="2"/>
        <v>#NAME?</v>
      </c>
    </row>
    <row r="85" spans="2:5">
      <c r="B85">
        <v>1.3055159797659144</v>
      </c>
      <c r="C85">
        <v>0.41736370803846512</v>
      </c>
      <c r="E85" t="e">
        <f t="shared" ca="1" si="2"/>
        <v>#NAME?</v>
      </c>
    </row>
    <row r="86" spans="2:5">
      <c r="B86">
        <v>3.4037839213851839E-3</v>
      </c>
      <c r="C86">
        <v>1.9470007828203961E-2</v>
      </c>
      <c r="E86" t="e">
        <f t="shared" ca="1" si="2"/>
        <v>#NAME?</v>
      </c>
    </row>
    <row r="87" spans="2:5">
      <c r="B87">
        <v>0.93449671112466604</v>
      </c>
      <c r="C87">
        <v>0.3297350303910207</v>
      </c>
      <c r="E87" t="e">
        <f t="shared" ca="1" si="2"/>
        <v>#NAME?</v>
      </c>
    </row>
    <row r="88" spans="2:5">
      <c r="B88">
        <v>-1.0216308510280214</v>
      </c>
      <c r="C88">
        <v>0.40164081838156562</v>
      </c>
      <c r="E88" t="e">
        <f t="shared" ca="1" si="2"/>
        <v>#NAME?</v>
      </c>
    </row>
    <row r="89" spans="2:5">
      <c r="B89">
        <v>0.71754584496375173</v>
      </c>
      <c r="C89">
        <v>0.18141236068913713</v>
      </c>
      <c r="E89" t="e">
        <f t="shared" ca="1" si="2"/>
        <v>#NAME?</v>
      </c>
    </row>
    <row r="90" spans="2:5">
      <c r="B90">
        <v>-0.45200522436061874</v>
      </c>
      <c r="C90">
        <v>-0.4905609785055276</v>
      </c>
      <c r="E90" t="e">
        <f t="shared" ca="1" si="2"/>
        <v>#NAME?</v>
      </c>
    </row>
    <row r="91" spans="2:5">
      <c r="B91">
        <v>0.69828274718020111</v>
      </c>
      <c r="C91">
        <v>-0.61383616412058473</v>
      </c>
      <c r="E91" t="e">
        <f t="shared" ca="1" si="2"/>
        <v>#NAME?</v>
      </c>
    </row>
    <row r="92" spans="2:5">
      <c r="B92">
        <v>1.9099388737231493E-4</v>
      </c>
      <c r="C92">
        <v>-1.5054592950036749</v>
      </c>
      <c r="E92" t="e">
        <f t="shared" ca="1" si="2"/>
        <v>#NAME?</v>
      </c>
    </row>
    <row r="93" spans="2:5">
      <c r="B93">
        <v>-0.19722165234270506</v>
      </c>
      <c r="C93">
        <v>-0.78521907198592089</v>
      </c>
      <c r="E93" t="e">
        <f t="shared" ca="1" si="2"/>
        <v>#NAME?</v>
      </c>
    </row>
    <row r="94" spans="2:5">
      <c r="B94">
        <v>0.46765080696786754</v>
      </c>
      <c r="C94">
        <v>1.6926696844166145</v>
      </c>
      <c r="E94" t="e">
        <f t="shared" ca="1" si="2"/>
        <v>#NAME?</v>
      </c>
    </row>
    <row r="95" spans="2:5">
      <c r="B95">
        <v>-2.2457425075117499</v>
      </c>
      <c r="C95">
        <v>-1.6211561160162091</v>
      </c>
      <c r="E95" t="e">
        <f t="shared" ca="1" si="2"/>
        <v>#NAME?</v>
      </c>
    </row>
    <row r="96" spans="2:5">
      <c r="B96">
        <v>-0.78542598203057423</v>
      </c>
      <c r="C96">
        <v>0.26226757654512767</v>
      </c>
      <c r="E96" t="e">
        <f t="shared" ca="1" si="2"/>
        <v>#NAME?</v>
      </c>
    </row>
    <row r="97" spans="2:5">
      <c r="B97">
        <v>-1.189455360872671</v>
      </c>
      <c r="C97">
        <v>-1.1814245226560161</v>
      </c>
      <c r="E97" t="e">
        <f t="shared" ca="1" si="2"/>
        <v>#NAME?</v>
      </c>
    </row>
    <row r="98" spans="2:5">
      <c r="B98">
        <v>-0.59382500694482587</v>
      </c>
      <c r="C98">
        <v>-0.13879116522730328</v>
      </c>
      <c r="E98" t="e">
        <f t="shared" ca="1" si="2"/>
        <v>#NAME?</v>
      </c>
    </row>
    <row r="99" spans="2:5">
      <c r="B99">
        <v>-1.1244765119045042</v>
      </c>
      <c r="C99">
        <v>0.4021387667307863</v>
      </c>
      <c r="E99" t="e">
        <f t="shared" ca="1" si="2"/>
        <v>#NAME?</v>
      </c>
    </row>
    <row r="100" spans="2:5">
      <c r="B100">
        <v>-0.34861614039982669</v>
      </c>
      <c r="C100">
        <v>0.80135578173212707</v>
      </c>
      <c r="E100" t="e">
        <f t="shared" ca="1" si="2"/>
        <v>#NAME?</v>
      </c>
    </row>
    <row r="101" spans="2:5">
      <c r="B101">
        <v>-0.96780922831385396</v>
      </c>
      <c r="C101">
        <v>0.49990035222435836</v>
      </c>
      <c r="E101" t="e">
        <f t="shared" ca="1" si="2"/>
        <v>#NAME?</v>
      </c>
    </row>
    <row r="102" spans="2:5">
      <c r="B102">
        <v>0.80547579273115844</v>
      </c>
      <c r="C102">
        <v>-1.9326034816913307</v>
      </c>
      <c r="E102" t="e">
        <f t="shared" ca="1" si="2"/>
        <v>#NAME?</v>
      </c>
    </row>
    <row r="103" spans="2:5">
      <c r="B103">
        <v>0.17496176951681264</v>
      </c>
      <c r="C103">
        <v>-1.1127485777251422</v>
      </c>
      <c r="E103" t="e">
        <f t="shared" ca="1" si="2"/>
        <v>#NAME?</v>
      </c>
    </row>
    <row r="104" spans="2:5">
      <c r="B104">
        <v>2.2683934730594046E-2</v>
      </c>
      <c r="C104">
        <v>0.68991198531875852</v>
      </c>
      <c r="E104" t="e">
        <f t="shared" ca="1" si="2"/>
        <v>#NAME?</v>
      </c>
    </row>
    <row r="105" spans="2:5">
      <c r="B105">
        <v>0.44997250370215625</v>
      </c>
      <c r="C105">
        <v>-1.2151440387242474</v>
      </c>
      <c r="E105" t="e">
        <f t="shared" ca="1" si="2"/>
        <v>#NAME?</v>
      </c>
    </row>
    <row r="106" spans="2:5">
      <c r="B106">
        <v>-0.76722926678485237</v>
      </c>
      <c r="C106">
        <v>-1.335329216090031</v>
      </c>
      <c r="E106" t="e">
        <f t="shared" ca="1" si="2"/>
        <v>#NAME?</v>
      </c>
    </row>
    <row r="107" spans="2:5">
      <c r="B107">
        <v>1.9436083675827831</v>
      </c>
      <c r="C107">
        <v>-1.2823693396057934</v>
      </c>
      <c r="E107" t="e">
        <f t="shared" ca="1" si="2"/>
        <v>#NAME?</v>
      </c>
    </row>
    <row r="108" spans="2:5">
      <c r="B108">
        <v>-1.044591044774279</v>
      </c>
      <c r="C108">
        <v>1.9041817722609267</v>
      </c>
      <c r="E108" t="e">
        <f t="shared" ca="1" si="2"/>
        <v>#NAME?</v>
      </c>
    </row>
    <row r="109" spans="2:5">
      <c r="B109">
        <v>-0.3585500962799415</v>
      </c>
      <c r="C109">
        <v>0.95048108050832525</v>
      </c>
      <c r="E109" t="e">
        <f t="shared" ca="1" si="2"/>
        <v>#NAME?</v>
      </c>
    </row>
    <row r="110" spans="2:5">
      <c r="B110">
        <v>-0.28601789381355047</v>
      </c>
      <c r="C110">
        <v>0.55181885727506597</v>
      </c>
      <c r="E110" t="e">
        <f t="shared" ca="1" si="2"/>
        <v>#NAME?</v>
      </c>
    </row>
    <row r="111" spans="2:5">
      <c r="B111">
        <v>0.17597130863578059</v>
      </c>
      <c r="C111">
        <v>0.14025999917066656</v>
      </c>
      <c r="E111" t="e">
        <f t="shared" ca="1" si="2"/>
        <v>#NAME?</v>
      </c>
    </row>
    <row r="112" spans="2:5">
      <c r="B112">
        <v>-0.6509299055323936</v>
      </c>
      <c r="C112">
        <v>0.22970198187977076</v>
      </c>
      <c r="E112" t="e">
        <f t="shared" ca="1" si="2"/>
        <v>#NAME?</v>
      </c>
    </row>
    <row r="113" spans="2:5">
      <c r="B113">
        <v>5.690708348993212E-2</v>
      </c>
      <c r="C113">
        <v>0.49375557864550501</v>
      </c>
      <c r="E113" t="e">
        <f t="shared" ca="1" si="2"/>
        <v>#NAME?</v>
      </c>
    </row>
    <row r="114" spans="2:5">
      <c r="B114">
        <v>7.8682660387130454E-2</v>
      </c>
      <c r="C114">
        <v>0.82617589214351028</v>
      </c>
      <c r="E114" t="e">
        <f t="shared" ca="1" si="2"/>
        <v>#NAME?</v>
      </c>
    </row>
    <row r="115" spans="2:5">
      <c r="B115">
        <v>0.47688786253274884</v>
      </c>
      <c r="C115">
        <v>-0.46160039346432313</v>
      </c>
      <c r="E115" t="e">
        <f t="shared" ca="1" si="2"/>
        <v>#NAME?</v>
      </c>
    </row>
    <row r="116" spans="2:5">
      <c r="B116">
        <v>1.8848459149012342</v>
      </c>
      <c r="C116">
        <v>-0.19956246433139313</v>
      </c>
      <c r="E116" t="e">
        <f t="shared" ca="1" si="2"/>
        <v>#NAME?</v>
      </c>
    </row>
    <row r="117" spans="2:5">
      <c r="B117">
        <v>-1.1944371181016322</v>
      </c>
      <c r="C117">
        <v>0.5038918970967643</v>
      </c>
      <c r="E117" t="e">
        <f t="shared" ca="1" si="2"/>
        <v>#NAME?</v>
      </c>
    </row>
    <row r="118" spans="2:5">
      <c r="B118">
        <v>-1.5294062905013561</v>
      </c>
      <c r="C118">
        <v>1.2231885193614289</v>
      </c>
      <c r="E118" t="e">
        <f t="shared" ca="1" si="2"/>
        <v>#NAME?</v>
      </c>
    </row>
    <row r="119" spans="2:5">
      <c r="B119">
        <v>-0.28984459277126007</v>
      </c>
      <c r="C119">
        <v>-1.2269129001651891</v>
      </c>
      <c r="E119" t="e">
        <f t="shared" ca="1" si="2"/>
        <v>#NAME?</v>
      </c>
    </row>
    <row r="120" spans="2:5">
      <c r="B120">
        <v>-0.31506942832493223</v>
      </c>
      <c r="C120">
        <v>5.8976183936465532E-2</v>
      </c>
      <c r="E120" t="e">
        <f t="shared" ca="1" si="2"/>
        <v>#NAME?</v>
      </c>
    </row>
    <row r="121" spans="2:5">
      <c r="B121">
        <v>1.7414367903256789</v>
      </c>
      <c r="C121">
        <v>-0.32723278309276793</v>
      </c>
      <c r="E121" t="e">
        <f t="shared" ca="1" si="2"/>
        <v>#NAME?</v>
      </c>
    </row>
    <row r="122" spans="2:5">
      <c r="B122">
        <v>-0.19691015040734783</v>
      </c>
      <c r="C122">
        <v>0.16960370885499287</v>
      </c>
      <c r="E122" t="e">
        <f t="shared" ca="1" si="2"/>
        <v>#NAME?</v>
      </c>
    </row>
    <row r="123" spans="2:5">
      <c r="B123">
        <v>-0.62989329308038577</v>
      </c>
      <c r="C123">
        <v>-0.80441850514034741</v>
      </c>
      <c r="E123" t="e">
        <f t="shared" ca="1" si="2"/>
        <v>#NAME?</v>
      </c>
    </row>
    <row r="124" spans="2:5">
      <c r="B124">
        <v>-0.12852638064941857</v>
      </c>
      <c r="C124">
        <v>-0.15991076907084789</v>
      </c>
      <c r="E124" t="e">
        <f t="shared" ca="1" si="2"/>
        <v>#NAME?</v>
      </c>
    </row>
    <row r="125" spans="2:5">
      <c r="B125">
        <v>-1.4993111108196899</v>
      </c>
      <c r="C125">
        <v>0.81952293840004131</v>
      </c>
      <c r="E125" t="e">
        <f t="shared" ca="1" si="2"/>
        <v>#NAME?</v>
      </c>
    </row>
    <row r="126" spans="2:5">
      <c r="B126">
        <v>-1.515031726739835</v>
      </c>
      <c r="C126">
        <v>-5.499146027432289E-2</v>
      </c>
      <c r="E126" t="e">
        <f t="shared" ca="1" si="2"/>
        <v>#NAME?</v>
      </c>
    </row>
    <row r="127" spans="2:5">
      <c r="B127">
        <v>-0.48401375352113973</v>
      </c>
      <c r="C127">
        <v>0.88814658738556318</v>
      </c>
      <c r="E127" t="e">
        <f t="shared" ca="1" si="2"/>
        <v>#NAME?</v>
      </c>
    </row>
    <row r="128" spans="2:5">
      <c r="B128">
        <v>-1.313087523158174</v>
      </c>
      <c r="C128">
        <v>-2.0216339180478826</v>
      </c>
      <c r="E128" t="e">
        <f t="shared" ca="1" si="2"/>
        <v>#NAME?</v>
      </c>
    </row>
    <row r="129" spans="2:5">
      <c r="B129">
        <v>-1.2373720892355777</v>
      </c>
      <c r="C129">
        <v>-0.87348780652973801</v>
      </c>
      <c r="E129" t="e">
        <f t="shared" ca="1" si="2"/>
        <v>#NAME?</v>
      </c>
    </row>
    <row r="130" spans="2:5">
      <c r="B130">
        <v>0.20167021830275189</v>
      </c>
      <c r="C130">
        <v>-2.8528302209451795</v>
      </c>
      <c r="E130" t="e">
        <f t="shared" ca="1" si="2"/>
        <v>#NAME?</v>
      </c>
    </row>
    <row r="131" spans="2:5">
      <c r="B131">
        <v>1.7505726646049879</v>
      </c>
      <c r="C131">
        <v>1.585481186339166</v>
      </c>
      <c r="E131" t="e">
        <f t="shared" ref="E131:E194" ca="1" si="3">_xlfn.NORM.INV(RAND(),0,1)</f>
        <v>#NAME?</v>
      </c>
    </row>
    <row r="132" spans="2:5">
      <c r="B132">
        <v>-0.44068087845516857</v>
      </c>
      <c r="C132">
        <v>1.5316300050471909</v>
      </c>
      <c r="E132" t="e">
        <f t="shared" ca="1" si="3"/>
        <v>#NAME?</v>
      </c>
    </row>
    <row r="133" spans="2:5">
      <c r="B133">
        <v>2.2127096599433571</v>
      </c>
      <c r="C133">
        <v>-0.78886841947678477</v>
      </c>
      <c r="E133" t="e">
        <f t="shared" ca="1" si="3"/>
        <v>#NAME?</v>
      </c>
    </row>
    <row r="134" spans="2:5">
      <c r="B134">
        <v>1.4342731446959078</v>
      </c>
      <c r="C134">
        <v>9.4271399575518444E-2</v>
      </c>
      <c r="E134" t="e">
        <f t="shared" ca="1" si="3"/>
        <v>#NAME?</v>
      </c>
    </row>
    <row r="135" spans="2:5">
      <c r="B135">
        <v>-0.84308339864946902</v>
      </c>
      <c r="C135">
        <v>-1.8110586097463965</v>
      </c>
      <c r="E135" t="e">
        <f t="shared" ca="1" si="3"/>
        <v>#NAME?</v>
      </c>
    </row>
    <row r="136" spans="2:5">
      <c r="B136">
        <v>0.2040906110778451</v>
      </c>
      <c r="C136">
        <v>0.62980006987345405</v>
      </c>
      <c r="E136" t="e">
        <f t="shared" ca="1" si="3"/>
        <v>#NAME?</v>
      </c>
    </row>
    <row r="137" spans="2:5">
      <c r="B137">
        <v>0.12343662092462182</v>
      </c>
      <c r="C137">
        <v>0.89246668721898459</v>
      </c>
      <c r="E137" t="e">
        <f t="shared" ca="1" si="3"/>
        <v>#NAME?</v>
      </c>
    </row>
    <row r="138" spans="2:5">
      <c r="B138">
        <v>0.79830215327092446</v>
      </c>
      <c r="C138">
        <v>-0.22923131837160327</v>
      </c>
      <c r="E138" t="e">
        <f t="shared" ca="1" si="3"/>
        <v>#NAME?</v>
      </c>
    </row>
    <row r="139" spans="2:5">
      <c r="B139">
        <v>1.1451584214228205</v>
      </c>
      <c r="C139">
        <v>-1.1969405022682622</v>
      </c>
      <c r="E139" t="e">
        <f t="shared" ca="1" si="3"/>
        <v>#NAME?</v>
      </c>
    </row>
    <row r="140" spans="2:5">
      <c r="B140">
        <v>-1.2236705515533686</v>
      </c>
      <c r="C140">
        <v>0.21762275537184905</v>
      </c>
      <c r="E140" t="e">
        <f t="shared" ca="1" si="3"/>
        <v>#NAME?</v>
      </c>
    </row>
    <row r="141" spans="2:5">
      <c r="B141">
        <v>-0.20979655346309301</v>
      </c>
      <c r="C141">
        <v>0.63550032791681588</v>
      </c>
      <c r="E141" t="e">
        <f t="shared" ca="1" si="3"/>
        <v>#NAME?</v>
      </c>
    </row>
    <row r="142" spans="2:5">
      <c r="B142">
        <v>-1.400235305482056</v>
      </c>
      <c r="C142">
        <v>-0.23960978978720959</v>
      </c>
      <c r="E142" t="e">
        <f t="shared" ca="1" si="3"/>
        <v>#NAME?</v>
      </c>
    </row>
    <row r="143" spans="2:5">
      <c r="B143">
        <v>-1.5451178114744835</v>
      </c>
      <c r="C143">
        <v>0.32231355362455361</v>
      </c>
      <c r="E143" t="e">
        <f t="shared" ca="1" si="3"/>
        <v>#NAME?</v>
      </c>
    </row>
    <row r="144" spans="2:5">
      <c r="B144">
        <v>0.17193201529153157</v>
      </c>
      <c r="C144">
        <v>0.31209765438688919</v>
      </c>
      <c r="E144" t="e">
        <f t="shared" ca="1" si="3"/>
        <v>#NAME?</v>
      </c>
    </row>
    <row r="145" spans="2:5">
      <c r="B145">
        <v>1.5774639905430377</v>
      </c>
      <c r="C145">
        <v>0.42857436710619368</v>
      </c>
      <c r="E145" t="e">
        <f t="shared" ca="1" si="3"/>
        <v>#NAME?</v>
      </c>
    </row>
    <row r="146" spans="2:5">
      <c r="B146">
        <v>0.12120153769501485</v>
      </c>
      <c r="C146">
        <v>1.5205978343146853</v>
      </c>
      <c r="E146" t="e">
        <f t="shared" ca="1" si="3"/>
        <v>#NAME?</v>
      </c>
    </row>
    <row r="147" spans="2:5">
      <c r="B147">
        <v>0.24433575163129717</v>
      </c>
      <c r="C147">
        <v>1.0912685866060201</v>
      </c>
      <c r="E147" t="e">
        <f t="shared" ca="1" si="3"/>
        <v>#NAME?</v>
      </c>
    </row>
    <row r="148" spans="2:5">
      <c r="B148">
        <v>0.42890974327747244</v>
      </c>
      <c r="C148">
        <v>1.3761746231466532</v>
      </c>
      <c r="E148" t="e">
        <f t="shared" ca="1" si="3"/>
        <v>#NAME?</v>
      </c>
    </row>
    <row r="149" spans="2:5">
      <c r="B149">
        <v>-0.54594920584349893</v>
      </c>
      <c r="C149">
        <v>1.7939737517735921</v>
      </c>
      <c r="E149" t="e">
        <f t="shared" ca="1" si="3"/>
        <v>#NAME?</v>
      </c>
    </row>
    <row r="150" spans="2:5">
      <c r="B150">
        <v>1.8092123355017975E-2</v>
      </c>
      <c r="C150">
        <v>0.91200490714982152</v>
      </c>
      <c r="E150" t="e">
        <f t="shared" ca="1" si="3"/>
        <v>#NAME?</v>
      </c>
    </row>
    <row r="151" spans="2:5">
      <c r="B151">
        <v>0.57287593335786369</v>
      </c>
      <c r="C151">
        <v>-1.7566253518452868</v>
      </c>
      <c r="E151" t="e">
        <f t="shared" ca="1" si="3"/>
        <v>#NAME?</v>
      </c>
    </row>
    <row r="152" spans="2:5">
      <c r="B152">
        <v>2.0390598365338519</v>
      </c>
      <c r="C152">
        <v>-1.4680381354992278</v>
      </c>
      <c r="E152" t="e">
        <f t="shared" ca="1" si="3"/>
        <v>#NAME?</v>
      </c>
    </row>
    <row r="153" spans="2:5">
      <c r="B153">
        <v>0.39526412365376018</v>
      </c>
      <c r="C153">
        <v>-1.5719160728622228</v>
      </c>
      <c r="E153" t="e">
        <f t="shared" ca="1" si="3"/>
        <v>#NAME?</v>
      </c>
    </row>
    <row r="154" spans="2:5">
      <c r="B154">
        <v>0.55467126003350131</v>
      </c>
      <c r="C154">
        <v>0.49998675422102679</v>
      </c>
      <c r="E154" t="e">
        <f t="shared" ca="1" si="3"/>
        <v>#NAME?</v>
      </c>
    </row>
    <row r="155" spans="2:5">
      <c r="B155">
        <v>0.95132236310746521</v>
      </c>
      <c r="C155">
        <v>2.1794585336465389</v>
      </c>
      <c r="E155" t="e">
        <f t="shared" ca="1" si="3"/>
        <v>#NAME?</v>
      </c>
    </row>
    <row r="156" spans="2:5">
      <c r="B156">
        <v>1.1392830856493674</v>
      </c>
      <c r="C156">
        <v>-0.12058535503456369</v>
      </c>
      <c r="E156" t="e">
        <f t="shared" ca="1" si="3"/>
        <v>#NAME?</v>
      </c>
    </row>
    <row r="157" spans="2:5">
      <c r="B157">
        <v>0.16502667676832061</v>
      </c>
      <c r="C157">
        <v>-0.14188231034495402</v>
      </c>
      <c r="E157" t="e">
        <f t="shared" ca="1" si="3"/>
        <v>#NAME?</v>
      </c>
    </row>
    <row r="158" spans="2:5">
      <c r="B158">
        <v>-0.42714873416116461</v>
      </c>
      <c r="C158">
        <v>-1.7256297724088654</v>
      </c>
      <c r="E158" t="e">
        <f t="shared" ca="1" si="3"/>
        <v>#NAME?</v>
      </c>
    </row>
    <row r="159" spans="2:5">
      <c r="B159">
        <v>-0.23363099899142981</v>
      </c>
      <c r="C159">
        <v>-0.11080487638537306</v>
      </c>
      <c r="E159" t="e">
        <f t="shared" ca="1" si="3"/>
        <v>#NAME?</v>
      </c>
    </row>
    <row r="160" spans="2:5">
      <c r="B160">
        <v>0.1279090611205902</v>
      </c>
      <c r="C160">
        <v>-1.9330946088302881</v>
      </c>
      <c r="E160" t="e">
        <f t="shared" ca="1" si="3"/>
        <v>#NAME?</v>
      </c>
    </row>
    <row r="161" spans="2:5">
      <c r="B161">
        <v>-0.31225795282807667</v>
      </c>
      <c r="C161">
        <v>-0.49366917664883658</v>
      </c>
      <c r="E161" t="e">
        <f t="shared" ca="1" si="3"/>
        <v>#NAME?</v>
      </c>
    </row>
    <row r="162" spans="2:5">
      <c r="B162">
        <v>-1.317994247074239</v>
      </c>
      <c r="C162">
        <v>1.1458951121312566</v>
      </c>
      <c r="E162" t="e">
        <f t="shared" ca="1" si="3"/>
        <v>#NAME?</v>
      </c>
    </row>
    <row r="163" spans="2:5">
      <c r="B163">
        <v>-2.3225584300234914</v>
      </c>
      <c r="C163">
        <v>-1.425769369234331</v>
      </c>
      <c r="E163" t="e">
        <f t="shared" ca="1" si="3"/>
        <v>#NAME?</v>
      </c>
    </row>
    <row r="164" spans="2:5">
      <c r="B164">
        <v>-0.72508782977820374</v>
      </c>
      <c r="C164">
        <v>0.99806584330508485</v>
      </c>
      <c r="E164" t="e">
        <f t="shared" ca="1" si="3"/>
        <v>#NAME?</v>
      </c>
    </row>
    <row r="165" spans="2:5">
      <c r="B165">
        <v>0.9559016689308919</v>
      </c>
      <c r="C165">
        <v>0.84100975072942674</v>
      </c>
      <c r="E165" t="e">
        <f t="shared" ca="1" si="3"/>
        <v>#NAME?</v>
      </c>
    </row>
    <row r="166" spans="2:5">
      <c r="B166">
        <v>-5.6984390539582819E-2</v>
      </c>
      <c r="C166">
        <v>2.2642234398517758</v>
      </c>
      <c r="E166" t="e">
        <f t="shared" ca="1" si="3"/>
        <v>#NAME?</v>
      </c>
    </row>
    <row r="167" spans="2:5">
      <c r="B167">
        <v>-0.19012873053725343</v>
      </c>
      <c r="C167">
        <v>1.3439625945466105</v>
      </c>
      <c r="E167" t="e">
        <f t="shared" ca="1" si="3"/>
        <v>#NAME?</v>
      </c>
    </row>
    <row r="168" spans="2:5">
      <c r="B168">
        <v>-0.10164967534365132</v>
      </c>
      <c r="C168">
        <v>-1.1945940059376881</v>
      </c>
      <c r="E168" t="e">
        <f t="shared" ca="1" si="3"/>
        <v>#NAME?</v>
      </c>
    </row>
    <row r="169" spans="2:5">
      <c r="B169">
        <v>0.72002194428932853</v>
      </c>
      <c r="C169">
        <v>1.1733163773897104</v>
      </c>
      <c r="E169" t="e">
        <f t="shared" ca="1" si="3"/>
        <v>#NAME?</v>
      </c>
    </row>
    <row r="170" spans="2:5">
      <c r="B170">
        <v>-1.2086093192920089</v>
      </c>
      <c r="C170">
        <v>1.2501368473749608</v>
      </c>
      <c r="E170" t="e">
        <f t="shared" ca="1" si="3"/>
        <v>#NAME?</v>
      </c>
    </row>
    <row r="171" spans="2:5">
      <c r="B171">
        <v>1.5403384168166667</v>
      </c>
      <c r="C171">
        <v>0.37442191569425631</v>
      </c>
      <c r="E171" t="e">
        <f t="shared" ca="1" si="3"/>
        <v>#NAME?</v>
      </c>
    </row>
    <row r="172" spans="2:5">
      <c r="B172">
        <v>1.510898073320277E-2</v>
      </c>
      <c r="C172">
        <v>1.9088929548161104</v>
      </c>
      <c r="E172" t="e">
        <f t="shared" ca="1" si="3"/>
        <v>#NAME?</v>
      </c>
    </row>
    <row r="173" spans="2:5">
      <c r="B173">
        <v>1.6399462765548378</v>
      </c>
      <c r="C173">
        <v>1.044591044774279</v>
      </c>
      <c r="E173" t="e">
        <f t="shared" ca="1" si="3"/>
        <v>#NAME?</v>
      </c>
    </row>
    <row r="174" spans="2:5">
      <c r="B174">
        <v>-0.65102540247607976</v>
      </c>
      <c r="C174">
        <v>-0.39592578104929999</v>
      </c>
      <c r="E174" t="e">
        <f t="shared" ca="1" si="3"/>
        <v>#NAME?</v>
      </c>
    </row>
    <row r="175" spans="2:5">
      <c r="B175">
        <v>0.61836772147216834</v>
      </c>
      <c r="C175">
        <v>-0.21010919226682745</v>
      </c>
      <c r="E175" t="e">
        <f t="shared" ca="1" si="3"/>
        <v>#NAME?</v>
      </c>
    </row>
    <row r="176" spans="2:5">
      <c r="B176">
        <v>1.6076410247478634</v>
      </c>
      <c r="C176">
        <v>0.74958506957045756</v>
      </c>
      <c r="E176" t="e">
        <f t="shared" ca="1" si="3"/>
        <v>#NAME?</v>
      </c>
    </row>
    <row r="177" spans="2:5">
      <c r="B177">
        <v>-1.7010643205139786</v>
      </c>
      <c r="C177">
        <v>-5.1007873480557464E-2</v>
      </c>
      <c r="E177" t="e">
        <f t="shared" ca="1" si="3"/>
        <v>#NAME?</v>
      </c>
    </row>
    <row r="178" spans="2:5">
      <c r="B178">
        <v>-0.23976781449164264</v>
      </c>
      <c r="C178">
        <v>2.1032064978498966E-3</v>
      </c>
      <c r="E178" t="e">
        <f t="shared" ca="1" si="3"/>
        <v>#NAME?</v>
      </c>
    </row>
    <row r="179" spans="2:5">
      <c r="B179">
        <v>-0.2552280875534052</v>
      </c>
      <c r="C179">
        <v>-0.70043142841313966</v>
      </c>
      <c r="E179" t="e">
        <f t="shared" ca="1" si="3"/>
        <v>#NAME?</v>
      </c>
    </row>
    <row r="180" spans="2:5">
      <c r="B180">
        <v>-0.46577497414546087</v>
      </c>
      <c r="C180">
        <v>-1.2602276910911314</v>
      </c>
      <c r="E180" t="e">
        <f t="shared" ca="1" si="3"/>
        <v>#NAME?</v>
      </c>
    </row>
    <row r="181" spans="2:5">
      <c r="B181">
        <v>0.46066475078987423</v>
      </c>
      <c r="C181">
        <v>0.64837877289392054</v>
      </c>
      <c r="E181" t="e">
        <f t="shared" ca="1" si="3"/>
        <v>#NAME?</v>
      </c>
    </row>
    <row r="182" spans="2:5">
      <c r="B182">
        <v>-1.8666378309717402</v>
      </c>
      <c r="C182">
        <v>0.53947815104038455</v>
      </c>
      <c r="E182" t="e">
        <f t="shared" ca="1" si="3"/>
        <v>#NAME?</v>
      </c>
    </row>
    <row r="183" spans="2:5">
      <c r="B183">
        <v>0.23355255507340189</v>
      </c>
      <c r="C183">
        <v>-1.3303088053362444</v>
      </c>
      <c r="E183" t="e">
        <f t="shared" ca="1" si="3"/>
        <v>#NAME?</v>
      </c>
    </row>
    <row r="184" spans="2:5">
      <c r="B184">
        <v>1.5614750736858696</v>
      </c>
      <c r="C184">
        <v>-0.34999743547814433</v>
      </c>
      <c r="E184" t="e">
        <f t="shared" ca="1" si="3"/>
        <v>#NAME?</v>
      </c>
    </row>
    <row r="185" spans="2:5">
      <c r="B185">
        <v>0.39501628634752706</v>
      </c>
      <c r="C185">
        <v>-0.80388872447656468</v>
      </c>
      <c r="E185" t="e">
        <f t="shared" ca="1" si="3"/>
        <v>#NAME?</v>
      </c>
    </row>
    <row r="186" spans="2:5">
      <c r="B186">
        <v>-0.12335931387497112</v>
      </c>
      <c r="C186">
        <v>1.3105545804137364</v>
      </c>
      <c r="E186" t="e">
        <f t="shared" ca="1" si="3"/>
        <v>#NAME?</v>
      </c>
    </row>
    <row r="187" spans="2:5">
      <c r="B187">
        <v>0.8065353540587239</v>
      </c>
      <c r="C187">
        <v>0.20252855392755009</v>
      </c>
      <c r="E187" t="e">
        <f t="shared" ca="1" si="3"/>
        <v>#NAME?</v>
      </c>
    </row>
    <row r="188" spans="2:5">
      <c r="B188">
        <v>0.88746446635923348</v>
      </c>
      <c r="C188">
        <v>2.3146822059061378</v>
      </c>
      <c r="E188" t="e">
        <f t="shared" ca="1" si="3"/>
        <v>#NAME?</v>
      </c>
    </row>
    <row r="189" spans="2:5">
      <c r="B189">
        <v>-0.56280896387761459</v>
      </c>
      <c r="C189">
        <v>-1.5698151401011273</v>
      </c>
      <c r="E189" t="e">
        <f t="shared" ca="1" si="3"/>
        <v>#NAME?</v>
      </c>
    </row>
    <row r="190" spans="2:5">
      <c r="B190">
        <v>0.88350361693301238</v>
      </c>
      <c r="C190">
        <v>0.46884679250069894</v>
      </c>
      <c r="E190" t="e">
        <f t="shared" ca="1" si="3"/>
        <v>#NAME?</v>
      </c>
    </row>
    <row r="191" spans="2:5">
      <c r="B191">
        <v>-0.86656427811249159</v>
      </c>
      <c r="C191">
        <v>-0.58046452977578156</v>
      </c>
      <c r="E191" t="e">
        <f t="shared" ca="1" si="3"/>
        <v>#NAME?</v>
      </c>
    </row>
    <row r="192" spans="2:5">
      <c r="B192">
        <v>0.49176833272213116</v>
      </c>
      <c r="C192">
        <v>-0.50180801736132707</v>
      </c>
      <c r="E192" t="e">
        <f t="shared" ca="1" si="3"/>
        <v>#NAME?</v>
      </c>
    </row>
    <row r="193" spans="2:5">
      <c r="B193">
        <v>1.0674352779460605</v>
      </c>
      <c r="C193">
        <v>0.47483126763836481</v>
      </c>
      <c r="E193" t="e">
        <f t="shared" ca="1" si="3"/>
        <v>#NAME?</v>
      </c>
    </row>
    <row r="194" spans="2:5">
      <c r="B194">
        <v>-0.83211034507257864</v>
      </c>
      <c r="C194">
        <v>1.3176304491935298</v>
      </c>
      <c r="E194" t="e">
        <f t="shared" ca="1" si="3"/>
        <v>#NAME?</v>
      </c>
    </row>
    <row r="195" spans="2:5">
      <c r="B195">
        <v>0.65490667111589573</v>
      </c>
      <c r="C195">
        <v>0.43377895053708926</v>
      </c>
      <c r="E195" t="e">
        <f t="shared" ref="E195:E258" ca="1" si="4">_xlfn.NORM.INV(RAND(),0,1)</f>
        <v>#NAME?</v>
      </c>
    </row>
    <row r="196" spans="2:5">
      <c r="B196">
        <v>-0.69633188104489818</v>
      </c>
      <c r="C196">
        <v>-2.9624789021909237</v>
      </c>
      <c r="E196" t="e">
        <f t="shared" ca="1" si="4"/>
        <v>#NAME?</v>
      </c>
    </row>
    <row r="197" spans="2:5">
      <c r="B197">
        <v>-0.869238192535704</v>
      </c>
      <c r="C197">
        <v>1.788266672519967</v>
      </c>
      <c r="E197" t="e">
        <f t="shared" ca="1" si="4"/>
        <v>#NAME?</v>
      </c>
    </row>
    <row r="198" spans="2:5">
      <c r="B198">
        <v>1.2598911780514754</v>
      </c>
      <c r="C198">
        <v>-1.7894035408971831</v>
      </c>
      <c r="E198" t="e">
        <f t="shared" ca="1" si="4"/>
        <v>#NAME?</v>
      </c>
    </row>
    <row r="199" spans="2:5">
      <c r="B199">
        <v>-0.61319042288232595</v>
      </c>
      <c r="C199">
        <v>0.47611592890461907</v>
      </c>
      <c r="E199" t="e">
        <f t="shared" ca="1" si="4"/>
        <v>#NAME?</v>
      </c>
    </row>
    <row r="200" spans="2:5">
      <c r="B200">
        <v>-0.32255570658890065</v>
      </c>
      <c r="C200">
        <v>-0.80325662565883249</v>
      </c>
      <c r="E200" t="e">
        <f t="shared" ca="1" si="4"/>
        <v>#NAME?</v>
      </c>
    </row>
    <row r="201" spans="2:5">
      <c r="B201">
        <v>-0.31699983082944527</v>
      </c>
      <c r="C201">
        <v>-1.0828443919308484</v>
      </c>
      <c r="E201" t="e">
        <f t="shared" ca="1" si="4"/>
        <v>#NAME?</v>
      </c>
    </row>
    <row r="202" spans="2:5">
      <c r="B202">
        <v>0.54914835345698521</v>
      </c>
      <c r="C202">
        <v>-2.1303458197508007</v>
      </c>
      <c r="E202" t="e">
        <f t="shared" ca="1" si="4"/>
        <v>#NAME?</v>
      </c>
    </row>
    <row r="203" spans="2:5">
      <c r="B203">
        <v>0.69010638981126249</v>
      </c>
      <c r="C203">
        <v>1.4544639270752668</v>
      </c>
      <c r="E203" t="e">
        <f t="shared" ca="1" si="4"/>
        <v>#NAME?</v>
      </c>
    </row>
    <row r="204" spans="2:5">
      <c r="B204">
        <v>0.32021944207372144</v>
      </c>
      <c r="C204">
        <v>-0.65670860749378335</v>
      </c>
      <c r="E204" t="e">
        <f t="shared" ca="1" si="4"/>
        <v>#NAME?</v>
      </c>
    </row>
    <row r="205" spans="2:5">
      <c r="B205">
        <v>0.19363596948096529</v>
      </c>
      <c r="C205">
        <v>-0.48203673941316083</v>
      </c>
      <c r="E205" t="e">
        <f t="shared" ca="1" si="4"/>
        <v>#NAME?</v>
      </c>
    </row>
    <row r="206" spans="2:5">
      <c r="B206">
        <v>-2.4979271984193474E-2</v>
      </c>
      <c r="C206">
        <v>0.89634795585880056</v>
      </c>
      <c r="E206" t="e">
        <f t="shared" ca="1" si="4"/>
        <v>#NAME?</v>
      </c>
    </row>
    <row r="207" spans="2:5">
      <c r="B207">
        <v>0.61947957874508575</v>
      </c>
      <c r="C207">
        <v>-6.0508682508952916E-2</v>
      </c>
      <c r="E207" t="e">
        <f t="shared" ca="1" si="4"/>
        <v>#NAME?</v>
      </c>
    </row>
    <row r="208" spans="2:5">
      <c r="B208">
        <v>0.65708832153177354</v>
      </c>
      <c r="C208">
        <v>2.1072446543257684</v>
      </c>
      <c r="E208" t="e">
        <f t="shared" ca="1" si="4"/>
        <v>#NAME?</v>
      </c>
    </row>
    <row r="209" spans="2:5">
      <c r="B209">
        <v>-2.3328902898356318</v>
      </c>
      <c r="C209">
        <v>0.21636992642015684</v>
      </c>
      <c r="E209" t="e">
        <f t="shared" ca="1" si="4"/>
        <v>#NAME?</v>
      </c>
    </row>
    <row r="210" spans="2:5">
      <c r="B210">
        <v>0.63484549173153937</v>
      </c>
      <c r="C210">
        <v>0.21832761376572307</v>
      </c>
      <c r="E210" t="e">
        <f t="shared" ca="1" si="4"/>
        <v>#NAME?</v>
      </c>
    </row>
    <row r="211" spans="2:5">
      <c r="B211">
        <v>0.85768988355994225</v>
      </c>
      <c r="C211">
        <v>-0.46262130126706325</v>
      </c>
      <c r="E211" t="e">
        <f t="shared" ca="1" si="4"/>
        <v>#NAME?</v>
      </c>
    </row>
    <row r="212" spans="2:5">
      <c r="B212">
        <v>-0.38445136851805728</v>
      </c>
      <c r="C212">
        <v>0.63559468799212482</v>
      </c>
      <c r="E212" t="e">
        <f t="shared" ca="1" si="4"/>
        <v>#NAME?</v>
      </c>
    </row>
    <row r="213" spans="2:5">
      <c r="B213">
        <v>-2.1696905605494976</v>
      </c>
      <c r="C213">
        <v>0.82241513155167922</v>
      </c>
      <c r="E213" t="e">
        <f t="shared" ca="1" si="4"/>
        <v>#NAME?</v>
      </c>
    </row>
    <row r="214" spans="2:5">
      <c r="B214">
        <v>-0.43520799408724997</v>
      </c>
      <c r="C214">
        <v>-0.11095835361629725</v>
      </c>
      <c r="E214" t="e">
        <f t="shared" ca="1" si="4"/>
        <v>#NAME?</v>
      </c>
    </row>
    <row r="215" spans="2:5">
      <c r="B215">
        <v>-0.55779764807084575</v>
      </c>
      <c r="C215">
        <v>-0.14984607332735322</v>
      </c>
      <c r="E215" t="e">
        <f t="shared" ca="1" si="4"/>
        <v>#NAME?</v>
      </c>
    </row>
    <row r="216" spans="2:5">
      <c r="B216">
        <v>0.64159848989220336</v>
      </c>
      <c r="C216">
        <v>1.8028367776423693</v>
      </c>
      <c r="E216" t="e">
        <f t="shared" ca="1" si="4"/>
        <v>#NAME?</v>
      </c>
    </row>
    <row r="217" spans="2:5">
      <c r="B217">
        <v>-0.62635308495373465</v>
      </c>
      <c r="C217">
        <v>1.3415137800620869</v>
      </c>
      <c r="E217" t="e">
        <f t="shared" ca="1" si="4"/>
        <v>#NAME?</v>
      </c>
    </row>
    <row r="218" spans="2:5">
      <c r="B218">
        <v>-0.2452031822031131</v>
      </c>
      <c r="C218">
        <v>1.4655688573839143</v>
      </c>
      <c r="E218" t="e">
        <f t="shared" ca="1" si="4"/>
        <v>#NAME?</v>
      </c>
    </row>
    <row r="219" spans="2:5">
      <c r="B219">
        <v>2.1593405108433217</v>
      </c>
      <c r="C219">
        <v>-4.6029526856727898E-2</v>
      </c>
      <c r="E219" t="e">
        <f t="shared" ca="1" si="4"/>
        <v>#NAME?</v>
      </c>
    </row>
    <row r="220" spans="2:5">
      <c r="B220">
        <v>0.87629132394795306</v>
      </c>
      <c r="C220">
        <v>-0.18553464542492293</v>
      </c>
      <c r="E220" t="e">
        <f t="shared" ca="1" si="4"/>
        <v>#NAME?</v>
      </c>
    </row>
    <row r="221" spans="2:5">
      <c r="B221">
        <v>-1.2823693396057934</v>
      </c>
      <c r="C221">
        <v>-1.8767786968965083</v>
      </c>
      <c r="E221" t="e">
        <f t="shared" ca="1" si="4"/>
        <v>#NAME?</v>
      </c>
    </row>
    <row r="222" spans="2:5">
      <c r="B222">
        <v>-0.47406047087861225</v>
      </c>
      <c r="C222">
        <v>1.4450552043854259</v>
      </c>
      <c r="E222" t="e">
        <f t="shared" ca="1" si="4"/>
        <v>#NAME?</v>
      </c>
    </row>
    <row r="223" spans="2:5">
      <c r="B223">
        <v>-1.4684883353766054</v>
      </c>
      <c r="C223">
        <v>-1.3642466001329012</v>
      </c>
      <c r="E223" t="e">
        <f t="shared" ca="1" si="4"/>
        <v>#NAME?</v>
      </c>
    </row>
    <row r="224" spans="2:5">
      <c r="B224">
        <v>-1.2210875866003335</v>
      </c>
      <c r="C224">
        <v>-1.5990690371836536</v>
      </c>
      <c r="E224" t="e">
        <f t="shared" ca="1" si="4"/>
        <v>#NAME?</v>
      </c>
    </row>
    <row r="225" spans="2:5">
      <c r="B225">
        <v>2.0257812138879672</v>
      </c>
      <c r="C225">
        <v>-2.272245183121413</v>
      </c>
      <c r="E225" t="e">
        <f t="shared" ca="1" si="4"/>
        <v>#NAME?</v>
      </c>
    </row>
    <row r="226" spans="2:5">
      <c r="B226">
        <v>0.81131020124303177</v>
      </c>
      <c r="C226">
        <v>-0.14049192031961866</v>
      </c>
      <c r="E226" t="e">
        <f t="shared" ca="1" si="4"/>
        <v>#NAME?</v>
      </c>
    </row>
    <row r="227" spans="2:5">
      <c r="B227">
        <v>-1.1565794011403341</v>
      </c>
      <c r="C227">
        <v>0.94353254098678008</v>
      </c>
      <c r="E227" t="e">
        <f t="shared" ca="1" si="4"/>
        <v>#NAME?</v>
      </c>
    </row>
    <row r="228" spans="2:5">
      <c r="B228">
        <v>-2.0053721527801827</v>
      </c>
      <c r="C228">
        <v>-0.19886101654265076</v>
      </c>
      <c r="E228" t="e">
        <f t="shared" ca="1" si="4"/>
        <v>#NAME?</v>
      </c>
    </row>
    <row r="229" spans="2:5">
      <c r="B229">
        <v>-1.5021396393422037</v>
      </c>
      <c r="C229">
        <v>0.59054286793980282</v>
      </c>
      <c r="E229" t="e">
        <f t="shared" ca="1" si="4"/>
        <v>#NAME?</v>
      </c>
    </row>
    <row r="230" spans="2:5">
      <c r="B230">
        <v>-1.1359225027263165</v>
      </c>
      <c r="C230">
        <v>1.0007147466239985</v>
      </c>
      <c r="E230" t="e">
        <f t="shared" ca="1" si="4"/>
        <v>#NAME?</v>
      </c>
    </row>
    <row r="231" spans="2:5">
      <c r="B231">
        <v>-0.64103460317710415</v>
      </c>
      <c r="C231">
        <v>0.76006017479812726</v>
      </c>
      <c r="E231" t="e">
        <f t="shared" ca="1" si="4"/>
        <v>#NAME?</v>
      </c>
    </row>
    <row r="232" spans="2:5">
      <c r="B232">
        <v>-1.6314925233018585</v>
      </c>
      <c r="C232">
        <v>0.97197244031121954</v>
      </c>
      <c r="E232" t="e">
        <f t="shared" ca="1" si="4"/>
        <v>#NAME?</v>
      </c>
    </row>
    <row r="233" spans="2:5">
      <c r="B233">
        <v>1.5537534636678174</v>
      </c>
      <c r="C233">
        <v>1.4283114069257863</v>
      </c>
      <c r="E233" t="e">
        <f t="shared" ca="1" si="4"/>
        <v>#NAME?</v>
      </c>
    </row>
    <row r="234" spans="2:5">
      <c r="B234">
        <v>0.2090928319375962</v>
      </c>
      <c r="C234">
        <v>0.6644154382229317</v>
      </c>
      <c r="E234" t="e">
        <f t="shared" ca="1" si="4"/>
        <v>#NAME?</v>
      </c>
    </row>
    <row r="235" spans="2:5">
      <c r="B235">
        <v>-0.22295239432423841</v>
      </c>
      <c r="C235">
        <v>0.51111328502884135</v>
      </c>
      <c r="E235" t="e">
        <f t="shared" ca="1" si="4"/>
        <v>#NAME?</v>
      </c>
    </row>
    <row r="236" spans="2:5">
      <c r="B236">
        <v>-0.64272626332240179</v>
      </c>
      <c r="C236">
        <v>-1.5174464351730421</v>
      </c>
      <c r="E236" t="e">
        <f t="shared" ca="1" si="4"/>
        <v>#NAME?</v>
      </c>
    </row>
    <row r="237" spans="2:5">
      <c r="B237">
        <v>-0.20721699911518954</v>
      </c>
      <c r="C237">
        <v>0.73597675509518012</v>
      </c>
      <c r="E237" t="e">
        <f t="shared" ca="1" si="4"/>
        <v>#NAME?</v>
      </c>
    </row>
    <row r="238" spans="2:5">
      <c r="B238">
        <v>1.0387998372607399</v>
      </c>
      <c r="C238">
        <v>0.24079099603113718</v>
      </c>
      <c r="E238" t="e">
        <f t="shared" ca="1" si="4"/>
        <v>#NAME?</v>
      </c>
    </row>
    <row r="239" spans="2:5">
      <c r="B239">
        <v>0.56128556025214493</v>
      </c>
      <c r="C239">
        <v>1.0469693734194152</v>
      </c>
      <c r="E239" t="e">
        <f t="shared" ca="1" si="4"/>
        <v>#NAME?</v>
      </c>
    </row>
    <row r="240" spans="2:5">
      <c r="B240">
        <v>0.90380353867658414</v>
      </c>
      <c r="C240">
        <v>0.49487880460219458</v>
      </c>
      <c r="E240" t="e">
        <f t="shared" ca="1" si="4"/>
        <v>#NAME?</v>
      </c>
    </row>
    <row r="241" spans="2:5">
      <c r="B241">
        <v>5.1161350711481646E-2</v>
      </c>
      <c r="C241">
        <v>1.5461273505934514</v>
      </c>
      <c r="E241" t="e">
        <f t="shared" ca="1" si="4"/>
        <v>#NAME?</v>
      </c>
    </row>
    <row r="242" spans="2:5">
      <c r="B242">
        <v>0.46458126234938391</v>
      </c>
      <c r="C242">
        <v>0.80030076787807047</v>
      </c>
      <c r="E242" t="e">
        <f t="shared" ca="1" si="4"/>
        <v>#NAME?</v>
      </c>
    </row>
    <row r="243" spans="2:5">
      <c r="B243">
        <v>-1.9605795387178659</v>
      </c>
      <c r="C243">
        <v>-9.1197307483525947E-2</v>
      </c>
      <c r="E243" t="e">
        <f t="shared" ca="1" si="4"/>
        <v>#NAME?</v>
      </c>
    </row>
    <row r="244" spans="2:5">
      <c r="B244">
        <v>0.44245211938687135</v>
      </c>
      <c r="C244">
        <v>-1.4867191566736437</v>
      </c>
      <c r="E244" t="e">
        <f t="shared" ca="1" si="4"/>
        <v>#NAME?</v>
      </c>
    </row>
    <row r="245" spans="2:5">
      <c r="B245">
        <v>0.1240539404534502</v>
      </c>
      <c r="C245">
        <v>-0.27940927793679293</v>
      </c>
      <c r="E245" t="e">
        <f t="shared" ca="1" si="4"/>
        <v>#NAME?</v>
      </c>
    </row>
    <row r="246" spans="2:5">
      <c r="B246">
        <v>0.27043142836191691</v>
      </c>
      <c r="C246">
        <v>-5.2157247409923002E-2</v>
      </c>
      <c r="E246" t="e">
        <f t="shared" ca="1" si="4"/>
        <v>#NAME?</v>
      </c>
    </row>
    <row r="247" spans="2:5">
      <c r="B247">
        <v>0.20315383153501898</v>
      </c>
      <c r="C247">
        <v>0.70464238888234831</v>
      </c>
      <c r="E247" t="e">
        <f t="shared" ca="1" si="4"/>
        <v>#NAME?</v>
      </c>
    </row>
    <row r="248" spans="2:5">
      <c r="B248">
        <v>-0.37548943510046229</v>
      </c>
      <c r="C248">
        <v>1.545367922517471</v>
      </c>
      <c r="E248" t="e">
        <f t="shared" ca="1" si="4"/>
        <v>#NAME?</v>
      </c>
    </row>
    <row r="249" spans="2:5">
      <c r="B249">
        <v>-0.53523649512499105</v>
      </c>
      <c r="C249">
        <v>0.63157358454191126</v>
      </c>
      <c r="E249" t="e">
        <f t="shared" ca="1" si="4"/>
        <v>#NAME?</v>
      </c>
    </row>
    <row r="250" spans="2:5">
      <c r="B250">
        <v>0.94186361820902675</v>
      </c>
      <c r="C250">
        <v>2.1215419110376388</v>
      </c>
      <c r="E250" t="e">
        <f t="shared" ca="1" si="4"/>
        <v>#NAME?</v>
      </c>
    </row>
    <row r="251" spans="2:5">
      <c r="B251">
        <v>0.67686869442695752</v>
      </c>
      <c r="C251">
        <v>0.45624574340763502</v>
      </c>
      <c r="E251" t="e">
        <f t="shared" ca="1" si="4"/>
        <v>#NAME?</v>
      </c>
    </row>
    <row r="252" spans="2:5">
      <c r="B252">
        <v>1.3083899830235168</v>
      </c>
      <c r="C252">
        <v>0.35634911910165101</v>
      </c>
      <c r="E252" t="e">
        <f t="shared" ca="1" si="4"/>
        <v>#NAME?</v>
      </c>
    </row>
    <row r="253" spans="2:5">
      <c r="B253">
        <v>-0.3215882315998897</v>
      </c>
      <c r="C253">
        <v>-0.66718484958983026</v>
      </c>
      <c r="E253" t="e">
        <f t="shared" ca="1" si="4"/>
        <v>#NAME?</v>
      </c>
    </row>
    <row r="254" spans="2:5">
      <c r="B254">
        <v>-0.9322502592112869</v>
      </c>
      <c r="C254">
        <v>0.88372871687170118</v>
      </c>
      <c r="E254" t="e">
        <f t="shared" ca="1" si="4"/>
        <v>#NAME?</v>
      </c>
    </row>
    <row r="255" spans="2:5">
      <c r="B255">
        <v>1.569287633174099</v>
      </c>
      <c r="C255">
        <v>-0.9497603059571702</v>
      </c>
      <c r="E255" t="e">
        <f t="shared" ca="1" si="4"/>
        <v>#NAME?</v>
      </c>
    </row>
    <row r="256" spans="2:5">
      <c r="B256">
        <v>1.4181978258420713</v>
      </c>
      <c r="C256">
        <v>1.718553903629072</v>
      </c>
      <c r="E256" t="e">
        <f t="shared" ca="1" si="4"/>
        <v>#NAME?</v>
      </c>
    </row>
    <row r="257" spans="2:5">
      <c r="B257">
        <v>0.44988837544224225</v>
      </c>
      <c r="C257">
        <v>7.2293460107175633E-3</v>
      </c>
      <c r="E257" t="e">
        <f t="shared" ca="1" si="4"/>
        <v>#NAME?</v>
      </c>
    </row>
    <row r="258" spans="2:5">
      <c r="B258">
        <v>-0.69136831370997243</v>
      </c>
      <c r="C258">
        <v>-0.42966462387994397</v>
      </c>
      <c r="E258" t="e">
        <f t="shared" ca="1" si="4"/>
        <v>#NAME?</v>
      </c>
    </row>
    <row r="259" spans="2:5">
      <c r="B259">
        <v>0.28705358090519439</v>
      </c>
      <c r="C259">
        <v>-0.96695430329418741</v>
      </c>
      <c r="E259" t="e">
        <f t="shared" ref="E259:E322" ca="1" si="5">_xlfn.NORM.INV(RAND(),0,1)</f>
        <v>#NAME?</v>
      </c>
    </row>
    <row r="260" spans="2:5">
      <c r="B260">
        <v>0.63812422013143077</v>
      </c>
      <c r="C260">
        <v>0.25783720047911629</v>
      </c>
      <c r="E260" t="e">
        <f t="shared" ca="1" si="5"/>
        <v>#NAME?</v>
      </c>
    </row>
    <row r="261" spans="2:5">
      <c r="B261">
        <v>1.6174681150005199</v>
      </c>
      <c r="C261">
        <v>0.2424451395199867</v>
      </c>
      <c r="E261" t="e">
        <f t="shared" ca="1" si="5"/>
        <v>#NAME?</v>
      </c>
    </row>
    <row r="262" spans="2:5">
      <c r="B262">
        <v>0.30607907319790684</v>
      </c>
      <c r="C262">
        <v>-1.5501836969633587</v>
      </c>
      <c r="E262" t="e">
        <f t="shared" ca="1" si="5"/>
        <v>#NAME?</v>
      </c>
    </row>
    <row r="263" spans="2:5">
      <c r="B263">
        <v>-0.19503886505845003</v>
      </c>
      <c r="C263">
        <v>-1.2029113349854015</v>
      </c>
      <c r="E263" t="e">
        <f t="shared" ca="1" si="5"/>
        <v>#NAME?</v>
      </c>
    </row>
    <row r="264" spans="2:5">
      <c r="B264">
        <v>0.58772229749592952</v>
      </c>
      <c r="C264">
        <v>-0.52107679948676378</v>
      </c>
      <c r="E264" t="e">
        <f t="shared" ca="1" si="5"/>
        <v>#NAME?</v>
      </c>
    </row>
    <row r="265" spans="2:5">
      <c r="B265">
        <v>3.4240201784996316E-2</v>
      </c>
      <c r="C265">
        <v>-1.5418436305481009</v>
      </c>
      <c r="E265" t="e">
        <f t="shared" ca="1" si="5"/>
        <v>#NAME?</v>
      </c>
    </row>
    <row r="266" spans="2:5">
      <c r="B266">
        <v>-0.6873915481264703</v>
      </c>
      <c r="C266">
        <v>0.13987346392241307</v>
      </c>
      <c r="E266" t="e">
        <f t="shared" ca="1" si="5"/>
        <v>#NAME?</v>
      </c>
    </row>
    <row r="267" spans="2:5">
      <c r="B267">
        <v>-8.070628609857522E-3</v>
      </c>
      <c r="C267">
        <v>-0.88848764789872803</v>
      </c>
      <c r="E267" t="e">
        <f t="shared" ca="1" si="5"/>
        <v>#NAME?</v>
      </c>
    </row>
    <row r="268" spans="2:5">
      <c r="B268">
        <v>0.52713176046381705</v>
      </c>
      <c r="C268">
        <v>6.3957941165426746E-2</v>
      </c>
      <c r="E268" t="e">
        <f t="shared" ca="1" si="5"/>
        <v>#NAME?</v>
      </c>
    </row>
    <row r="269" spans="2:5">
      <c r="B269">
        <v>-1.3280896382639185</v>
      </c>
      <c r="C269">
        <v>-0.36614665077649988</v>
      </c>
      <c r="E269" t="e">
        <f t="shared" ca="1" si="5"/>
        <v>#NAME?</v>
      </c>
    </row>
    <row r="270" spans="2:5">
      <c r="B270">
        <v>1.3490762285073288</v>
      </c>
      <c r="C270">
        <v>1.879006958915852</v>
      </c>
      <c r="E270" t="e">
        <f t="shared" ca="1" si="5"/>
        <v>#NAME?</v>
      </c>
    </row>
    <row r="271" spans="2:5">
      <c r="B271">
        <v>0.92953769126324914</v>
      </c>
      <c r="C271">
        <v>-1.3089311323710717</v>
      </c>
      <c r="E271" t="e">
        <f t="shared" ca="1" si="5"/>
        <v>#NAME?</v>
      </c>
    </row>
    <row r="272" spans="2:5">
      <c r="B272">
        <v>4.2814463085960597E-2</v>
      </c>
      <c r="C272">
        <v>0.97111296781804413</v>
      </c>
      <c r="E272" t="e">
        <f t="shared" ca="1" si="5"/>
        <v>#NAME?</v>
      </c>
    </row>
    <row r="273" spans="2:5">
      <c r="B273">
        <v>0.69916268330416642</v>
      </c>
      <c r="C273">
        <v>2.5489862309768796</v>
      </c>
      <c r="E273" t="e">
        <f t="shared" ca="1" si="5"/>
        <v>#NAME?</v>
      </c>
    </row>
    <row r="274" spans="2:5">
      <c r="B274">
        <v>1.1029987945221364</v>
      </c>
      <c r="C274">
        <v>-0.83460008681868203</v>
      </c>
      <c r="E274" t="e">
        <f t="shared" ca="1" si="5"/>
        <v>#NAME?</v>
      </c>
    </row>
    <row r="275" spans="2:5">
      <c r="B275">
        <v>0.75110392572241835</v>
      </c>
      <c r="C275">
        <v>7.2009243012871593E-2</v>
      </c>
      <c r="E275" t="e">
        <f t="shared" ca="1" si="5"/>
        <v>#NAME?</v>
      </c>
    </row>
    <row r="276" spans="2:5">
      <c r="B276">
        <v>0.52011273510288447</v>
      </c>
      <c r="C276">
        <v>1.0323901733499952</v>
      </c>
      <c r="E276" t="e">
        <f t="shared" ca="1" si="5"/>
        <v>#NAME?</v>
      </c>
    </row>
    <row r="277" spans="2:5">
      <c r="B277">
        <v>-1.9668914319481701</v>
      </c>
      <c r="C277">
        <v>-0.5377091838454362</v>
      </c>
      <c r="E277" t="e">
        <f t="shared" ca="1" si="5"/>
        <v>#NAME?</v>
      </c>
    </row>
    <row r="278" spans="2:5">
      <c r="B278">
        <v>0.13307840163179208</v>
      </c>
      <c r="C278">
        <v>0.47757339416421019</v>
      </c>
      <c r="E278" t="e">
        <f t="shared" ca="1" si="5"/>
        <v>#NAME?</v>
      </c>
    </row>
    <row r="279" spans="2:5">
      <c r="B279">
        <v>0.65481117417220958</v>
      </c>
      <c r="C279">
        <v>-0.76333208198775537</v>
      </c>
      <c r="E279" t="e">
        <f t="shared" ca="1" si="5"/>
        <v>#NAME?</v>
      </c>
    </row>
    <row r="280" spans="2:5">
      <c r="B280">
        <v>-0.63709421738167293</v>
      </c>
      <c r="C280">
        <v>1.0422172636026517</v>
      </c>
      <c r="E280" t="e">
        <f t="shared" ca="1" si="5"/>
        <v>#NAME?</v>
      </c>
    </row>
    <row r="281" spans="2:5">
      <c r="B281">
        <v>-1.6231570043601096</v>
      </c>
      <c r="C281">
        <v>0.7355743036896456</v>
      </c>
      <c r="E281" t="e">
        <f t="shared" ca="1" si="5"/>
        <v>#NAME?</v>
      </c>
    </row>
    <row r="282" spans="2:5">
      <c r="B282">
        <v>-4.5494061851059087E-2</v>
      </c>
      <c r="C282">
        <v>0.80283371062250808</v>
      </c>
      <c r="E282" t="e">
        <f t="shared" ca="1" si="5"/>
        <v>#NAME?</v>
      </c>
    </row>
    <row r="283" spans="2:5">
      <c r="B283">
        <v>1.450293893867638</v>
      </c>
      <c r="C283">
        <v>0.38338157537509687</v>
      </c>
      <c r="E283" t="e">
        <f t="shared" ca="1" si="5"/>
        <v>#NAME?</v>
      </c>
    </row>
    <row r="284" spans="2:5">
      <c r="B284">
        <v>0.35520770325092599</v>
      </c>
      <c r="C284">
        <v>-2.5775807444006205</v>
      </c>
      <c r="E284" t="e">
        <f t="shared" ca="1" si="5"/>
        <v>#NAME?</v>
      </c>
    </row>
    <row r="285" spans="2:5">
      <c r="B285">
        <v>2.0146035240031779</v>
      </c>
      <c r="C285">
        <v>-1.1905444807780441</v>
      </c>
      <c r="E285" t="e">
        <f t="shared" ca="1" si="5"/>
        <v>#NAME?</v>
      </c>
    </row>
    <row r="286" spans="2:5">
      <c r="B286">
        <v>-0.81567577581154183</v>
      </c>
      <c r="C286">
        <v>1.1312681635899935</v>
      </c>
      <c r="E286" t="e">
        <f t="shared" ca="1" si="5"/>
        <v>#NAME?</v>
      </c>
    </row>
    <row r="287" spans="2:5">
      <c r="B287">
        <v>-0.8218785296776332</v>
      </c>
      <c r="C287">
        <v>-0.42832198232645169</v>
      </c>
      <c r="E287" t="e">
        <f t="shared" ca="1" si="5"/>
        <v>#NAME?</v>
      </c>
    </row>
    <row r="288" spans="2:5">
      <c r="B288">
        <v>0.59693093135138042</v>
      </c>
      <c r="C288">
        <v>-0.82746851148840506</v>
      </c>
      <c r="E288" t="e">
        <f t="shared" ca="1" si="5"/>
        <v>#NAME?</v>
      </c>
    </row>
    <row r="289" spans="2:5">
      <c r="B289">
        <v>-0.32199068300542422</v>
      </c>
      <c r="C289">
        <v>1.0876669875869993</v>
      </c>
      <c r="E289" t="e">
        <f t="shared" ca="1" si="5"/>
        <v>#NAME?</v>
      </c>
    </row>
    <row r="290" spans="2:5">
      <c r="B290">
        <v>-0.1325383891526144</v>
      </c>
      <c r="C290">
        <v>1.4092620403971523</v>
      </c>
      <c r="E290" t="e">
        <f t="shared" ca="1" si="5"/>
        <v>#NAME?</v>
      </c>
    </row>
    <row r="291" spans="2:5">
      <c r="B291">
        <v>-0.93710468718199991</v>
      </c>
      <c r="C291">
        <v>0.83340864875935949</v>
      </c>
      <c r="E291" t="e">
        <f t="shared" ca="1" si="5"/>
        <v>#NAME?</v>
      </c>
    </row>
    <row r="292" spans="2:5">
      <c r="B292">
        <v>-1.5838668332435191</v>
      </c>
      <c r="C292">
        <v>0.11334577720845118</v>
      </c>
      <c r="E292" t="e">
        <f t="shared" ca="1" si="5"/>
        <v>#NAME?</v>
      </c>
    </row>
    <row r="293" spans="2:5">
      <c r="B293">
        <v>0.94676124717807397</v>
      </c>
      <c r="C293">
        <v>0.25420035854040179</v>
      </c>
      <c r="E293" t="e">
        <f t="shared" ca="1" si="5"/>
        <v>#NAME?</v>
      </c>
    </row>
    <row r="294" spans="2:5">
      <c r="B294">
        <v>-0.46765080696786754</v>
      </c>
      <c r="C294">
        <v>1.0459098120918497</v>
      </c>
      <c r="E294" t="e">
        <f t="shared" ca="1" si="5"/>
        <v>#NAME?</v>
      </c>
    </row>
    <row r="295" spans="2:5">
      <c r="B295">
        <v>-0.57983015722129494</v>
      </c>
      <c r="C295">
        <v>-1.1692145562847145</v>
      </c>
      <c r="E295" t="e">
        <f t="shared" ca="1" si="5"/>
        <v>#NAME?</v>
      </c>
    </row>
    <row r="296" spans="2:5">
      <c r="B296">
        <v>-1.21194943858427</v>
      </c>
      <c r="C296">
        <v>-0.18787090994010214</v>
      </c>
      <c r="E296" t="e">
        <f t="shared" ca="1" si="5"/>
        <v>#NAME?</v>
      </c>
    </row>
    <row r="297" spans="2:5">
      <c r="B297">
        <v>0.39509814087068662</v>
      </c>
      <c r="C297">
        <v>1.1955307854805142</v>
      </c>
      <c r="E297" t="e">
        <f t="shared" ca="1" si="5"/>
        <v>#NAME?</v>
      </c>
    </row>
    <row r="298" spans="2:5">
      <c r="B298">
        <v>0.54674842431268189</v>
      </c>
      <c r="C298">
        <v>-0.21777964320790488</v>
      </c>
      <c r="E298" t="e">
        <f t="shared" ca="1" si="5"/>
        <v>#NAME?</v>
      </c>
    </row>
    <row r="299" spans="2:5">
      <c r="B299">
        <v>-1.294474714086391</v>
      </c>
      <c r="C299">
        <v>-1.0861481314350385</v>
      </c>
      <c r="E299" t="e">
        <f t="shared" ca="1" si="5"/>
        <v>#NAME?</v>
      </c>
    </row>
    <row r="300" spans="2:5">
      <c r="B300">
        <v>0.63972038333304226</v>
      </c>
      <c r="C300">
        <v>-0.62681920098839328</v>
      </c>
      <c r="E300" t="e">
        <f t="shared" ca="1" si="5"/>
        <v>#NAME?</v>
      </c>
    </row>
    <row r="301" spans="2:5">
      <c r="B301">
        <v>0.57811121223494411</v>
      </c>
      <c r="C301">
        <v>0.58717660067486577</v>
      </c>
      <c r="E301" t="e">
        <f t="shared" ca="1" si="5"/>
        <v>#NAME?</v>
      </c>
    </row>
    <row r="302" spans="2:5">
      <c r="B302">
        <v>0.65765789258875884</v>
      </c>
      <c r="C302">
        <v>0.58972318583982997</v>
      </c>
      <c r="E302" t="e">
        <f t="shared" ca="1" si="5"/>
        <v>#NAME?</v>
      </c>
    </row>
    <row r="303" spans="2:5">
      <c r="B303">
        <v>0.56972339734784327</v>
      </c>
      <c r="C303">
        <v>-0.66412894739187323</v>
      </c>
      <c r="E303" t="e">
        <f t="shared" ca="1" si="5"/>
        <v>#NAME?</v>
      </c>
    </row>
    <row r="304" spans="2:5">
      <c r="B304">
        <v>0.51976257964270189</v>
      </c>
      <c r="C304">
        <v>1.0613689482852351</v>
      </c>
      <c r="E304" t="e">
        <f t="shared" ca="1" si="5"/>
        <v>#NAME?</v>
      </c>
    </row>
    <row r="305" spans="2:5">
      <c r="B305">
        <v>-0.24409928300883621</v>
      </c>
      <c r="C305">
        <v>0.54665974857925903</v>
      </c>
      <c r="E305" t="e">
        <f t="shared" ca="1" si="5"/>
        <v>#NAME?</v>
      </c>
    </row>
    <row r="306" spans="2:5">
      <c r="B306">
        <v>-0.17558249965077266</v>
      </c>
      <c r="C306">
        <v>-0.19316757970955223</v>
      </c>
      <c r="E306" t="e">
        <f t="shared" ca="1" si="5"/>
        <v>#NAME?</v>
      </c>
    </row>
    <row r="307" spans="2:5">
      <c r="B307">
        <v>-0.63260131355491467</v>
      </c>
      <c r="C307">
        <v>1.166492893389659</v>
      </c>
      <c r="E307" t="e">
        <f t="shared" ca="1" si="5"/>
        <v>#NAME?</v>
      </c>
    </row>
    <row r="308" spans="2:5">
      <c r="B308">
        <v>-0.38791313272668049</v>
      </c>
      <c r="C308">
        <v>-0.43756472223321907</v>
      </c>
      <c r="E308" t="e">
        <f t="shared" ca="1" si="5"/>
        <v>#NAME?</v>
      </c>
    </row>
    <row r="309" spans="2:5">
      <c r="B309">
        <v>0.48160700316657312</v>
      </c>
      <c r="C309">
        <v>0.76692003858624958</v>
      </c>
      <c r="E309" t="e">
        <f t="shared" ca="1" si="5"/>
        <v>#NAME?</v>
      </c>
    </row>
    <row r="310" spans="2:5">
      <c r="B310">
        <v>-0.33709511626511812</v>
      </c>
      <c r="C310">
        <v>-5.7750639825826511E-2</v>
      </c>
      <c r="E310" t="e">
        <f t="shared" ca="1" si="5"/>
        <v>#NAME?</v>
      </c>
    </row>
    <row r="311" spans="2:5">
      <c r="B311">
        <v>0.13454496183840092</v>
      </c>
      <c r="C311">
        <v>9.4473762146662921E-3</v>
      </c>
      <c r="E311" t="e">
        <f t="shared" ca="1" si="5"/>
        <v>#NAME?</v>
      </c>
    </row>
    <row r="312" spans="2:5">
      <c r="B312">
        <v>-0.14319539332063869</v>
      </c>
      <c r="C312">
        <v>0.72628154157428071</v>
      </c>
      <c r="E312" t="e">
        <f t="shared" ca="1" si="5"/>
        <v>#NAME?</v>
      </c>
    </row>
    <row r="313" spans="2:5">
      <c r="B313">
        <v>-0.41161229091812856</v>
      </c>
      <c r="C313">
        <v>0.22412905309465714</v>
      </c>
      <c r="E313" t="e">
        <f t="shared" ca="1" si="5"/>
        <v>#NAME?</v>
      </c>
    </row>
    <row r="314" spans="2:5">
      <c r="B314">
        <v>0.32626417123537976</v>
      </c>
      <c r="C314">
        <v>0.16898297872103285</v>
      </c>
      <c r="E314" t="e">
        <f t="shared" ca="1" si="5"/>
        <v>#NAME?</v>
      </c>
    </row>
    <row r="315" spans="2:5">
      <c r="B315">
        <v>1.0352619028708432</v>
      </c>
      <c r="C315">
        <v>-0.28418526198947802</v>
      </c>
      <c r="E315" t="e">
        <f t="shared" ca="1" si="5"/>
        <v>#NAME?</v>
      </c>
    </row>
    <row r="316" spans="2:5">
      <c r="B316">
        <v>-1.616053850739263</v>
      </c>
      <c r="C316">
        <v>-0.25151507543341722</v>
      </c>
      <c r="E316" t="e">
        <f t="shared" ca="1" si="5"/>
        <v>#NAME?</v>
      </c>
    </row>
    <row r="317" spans="2:5">
      <c r="B317">
        <v>-0.57892520999303088</v>
      </c>
      <c r="C317">
        <v>4.1741259337868541E-2</v>
      </c>
      <c r="E317" t="e">
        <f t="shared" ca="1" si="5"/>
        <v>#NAME?</v>
      </c>
    </row>
    <row r="318" spans="2:5">
      <c r="B318">
        <v>0.6288678378041368</v>
      </c>
      <c r="C318">
        <v>-1.0927965377049986</v>
      </c>
      <c r="E318" t="e">
        <f t="shared" ca="1" si="5"/>
        <v>#NAME?</v>
      </c>
    </row>
    <row r="319" spans="2:5">
      <c r="B319">
        <v>0.71616113928030245</v>
      </c>
      <c r="C319">
        <v>1.1472229743958451</v>
      </c>
      <c r="E319" t="e">
        <f t="shared" ca="1" si="5"/>
        <v>#NAME?</v>
      </c>
    </row>
    <row r="320" spans="2:5">
      <c r="B320">
        <v>0.31306171877076849</v>
      </c>
      <c r="C320">
        <v>-3.7761083149234764E-2</v>
      </c>
      <c r="E320" t="e">
        <f t="shared" ca="1" si="5"/>
        <v>#NAME?</v>
      </c>
    </row>
    <row r="321" spans="2:5">
      <c r="B321">
        <v>-2.3036773200146854</v>
      </c>
      <c r="C321">
        <v>-0.54514998737431597</v>
      </c>
      <c r="E321" t="e">
        <f t="shared" ca="1" si="5"/>
        <v>#NAME?</v>
      </c>
    </row>
    <row r="322" spans="2:5">
      <c r="B322">
        <v>0.78584434959338978</v>
      </c>
      <c r="C322">
        <v>-1.6402373148594052</v>
      </c>
      <c r="E322" t="e">
        <f t="shared" ca="1" si="5"/>
        <v>#NAME?</v>
      </c>
    </row>
    <row r="323" spans="2:5">
      <c r="B323">
        <v>-0.61033006204525009</v>
      </c>
      <c r="C323">
        <v>-0.43646991798595991</v>
      </c>
      <c r="E323" t="e">
        <f t="shared" ref="E323:E386" ca="1" si="6">_xlfn.NORM.INV(RAND(),0,1)</f>
        <v>#NAME?</v>
      </c>
    </row>
    <row r="324" spans="2:5">
      <c r="B324">
        <v>-1.0650046533555724</v>
      </c>
      <c r="C324">
        <v>0.68497001848299988</v>
      </c>
      <c r="E324" t="e">
        <f t="shared" ca="1" si="6"/>
        <v>#NAME?</v>
      </c>
    </row>
    <row r="325" spans="2:5">
      <c r="B325">
        <v>-0.82822225522249937</v>
      </c>
      <c r="C325">
        <v>-0.6626987669733353</v>
      </c>
      <c r="E325" t="e">
        <f t="shared" ca="1" si="6"/>
        <v>#NAME?</v>
      </c>
    </row>
    <row r="326" spans="2:5">
      <c r="B326">
        <v>0.45293745642993599</v>
      </c>
      <c r="C326">
        <v>1.1482575246191118</v>
      </c>
      <c r="E326" t="e">
        <f t="shared" ca="1" si="6"/>
        <v>#NAME?</v>
      </c>
    </row>
    <row r="327" spans="2:5">
      <c r="B327">
        <v>1.0855978871404659</v>
      </c>
      <c r="C327">
        <v>0.58354544307803735</v>
      </c>
      <c r="E327" t="e">
        <f t="shared" ca="1" si="6"/>
        <v>#NAME?</v>
      </c>
    </row>
    <row r="328" spans="2:5">
      <c r="B328">
        <v>-0.1172725205833558</v>
      </c>
      <c r="C328">
        <v>5.499146027432289E-2</v>
      </c>
      <c r="E328" t="e">
        <f t="shared" ca="1" si="6"/>
        <v>#NAME?</v>
      </c>
    </row>
    <row r="329" spans="2:5">
      <c r="B329">
        <v>-0.21120399651408661</v>
      </c>
      <c r="C329">
        <v>-0.76907781476620585</v>
      </c>
      <c r="E329" t="e">
        <f t="shared" ca="1" si="6"/>
        <v>#NAME?</v>
      </c>
    </row>
    <row r="330" spans="2:5">
      <c r="B330">
        <v>-5.5374584917444736E-2</v>
      </c>
      <c r="C330">
        <v>0.81364987636334263</v>
      </c>
      <c r="E330" t="e">
        <f t="shared" ca="1" si="6"/>
        <v>#NAME?</v>
      </c>
    </row>
    <row r="331" spans="2:5">
      <c r="B331">
        <v>0.85118699644226581</v>
      </c>
      <c r="C331">
        <v>0.79420487963943742</v>
      </c>
      <c r="E331" t="e">
        <f t="shared" ca="1" si="6"/>
        <v>#NAME?</v>
      </c>
    </row>
    <row r="332" spans="2:5">
      <c r="B332">
        <v>0.42555711843306199</v>
      </c>
      <c r="C332">
        <v>-0.22452127268479671</v>
      </c>
      <c r="E332" t="e">
        <f t="shared" ca="1" si="6"/>
        <v>#NAME?</v>
      </c>
    </row>
    <row r="333" spans="2:5">
      <c r="B333">
        <v>1.3789417607767973</v>
      </c>
      <c r="C333">
        <v>-2.5971530703827739</v>
      </c>
      <c r="E333" t="e">
        <f t="shared" ca="1" si="6"/>
        <v>#NAME?</v>
      </c>
    </row>
    <row r="334" spans="2:5">
      <c r="B334">
        <v>1.4236593415262178</v>
      </c>
      <c r="C334">
        <v>-1.1000520316883922</v>
      </c>
      <c r="E334" t="e">
        <f t="shared" ca="1" si="6"/>
        <v>#NAME?</v>
      </c>
    </row>
    <row r="335" spans="2:5">
      <c r="B335">
        <v>9.7190877568209544E-2</v>
      </c>
      <c r="C335">
        <v>1.1516658560140058</v>
      </c>
      <c r="E335" t="e">
        <f t="shared" ca="1" si="6"/>
        <v>#NAME?</v>
      </c>
    </row>
    <row r="336" spans="2:5">
      <c r="B336">
        <v>0.56603767006890848</v>
      </c>
      <c r="C336">
        <v>0.50589051170391031</v>
      </c>
      <c r="E336" t="e">
        <f t="shared" ca="1" si="6"/>
        <v>#NAME?</v>
      </c>
    </row>
    <row r="337" spans="2:5">
      <c r="B337">
        <v>0.35708239920495544</v>
      </c>
      <c r="C337">
        <v>8.3595068645081483E-2</v>
      </c>
      <c r="E337" t="e">
        <f t="shared" ca="1" si="6"/>
        <v>#NAME?</v>
      </c>
    </row>
    <row r="338" spans="2:5">
      <c r="B338">
        <v>-2.3411121219396591</v>
      </c>
      <c r="C338">
        <v>0.12112423064536415</v>
      </c>
      <c r="E338" t="e">
        <f t="shared" ca="1" si="6"/>
        <v>#NAME?</v>
      </c>
    </row>
    <row r="339" spans="2:5">
      <c r="B339">
        <v>-0.81578264143900014</v>
      </c>
      <c r="C339">
        <v>-0.32215211831498891</v>
      </c>
      <c r="E339" t="e">
        <f t="shared" ca="1" si="6"/>
        <v>#NAME?</v>
      </c>
    </row>
    <row r="340" spans="2:5">
      <c r="B340">
        <v>-1.7670981833362021</v>
      </c>
      <c r="C340">
        <v>-0.62514345700037666</v>
      </c>
      <c r="E340" t="e">
        <f t="shared" ca="1" si="6"/>
        <v>#NAME?</v>
      </c>
    </row>
    <row r="341" spans="2:5">
      <c r="B341">
        <v>-0.59930925999651663</v>
      </c>
      <c r="C341">
        <v>0.27059058993472718</v>
      </c>
      <c r="E341" t="e">
        <f t="shared" ca="1" si="6"/>
        <v>#NAME?</v>
      </c>
    </row>
    <row r="342" spans="2:5">
      <c r="B342">
        <v>0.67158680394641124</v>
      </c>
      <c r="C342">
        <v>0.73167029768228531</v>
      </c>
      <c r="E342" t="e">
        <f t="shared" ca="1" si="6"/>
        <v>#NAME?</v>
      </c>
    </row>
    <row r="343" spans="2:5">
      <c r="B343">
        <v>-0.5671154212905094</v>
      </c>
      <c r="C343">
        <v>0.76118340075481683</v>
      </c>
      <c r="E343" t="e">
        <f t="shared" ca="1" si="6"/>
        <v>#NAME?</v>
      </c>
    </row>
    <row r="344" spans="2:5">
      <c r="B344">
        <v>-0.31796616895007901</v>
      </c>
      <c r="C344">
        <v>-0.68149347498547286</v>
      </c>
      <c r="E344" t="e">
        <f t="shared" ca="1" si="6"/>
        <v>#NAME?</v>
      </c>
    </row>
    <row r="345" spans="2:5">
      <c r="B345">
        <v>-8.2904989540111274E-2</v>
      </c>
      <c r="C345">
        <v>-0.59711283029173501</v>
      </c>
      <c r="E345" t="e">
        <f t="shared" ca="1" si="6"/>
        <v>#NAME?</v>
      </c>
    </row>
    <row r="346" spans="2:5">
      <c r="B346">
        <v>-1.9653089111670852</v>
      </c>
      <c r="C346">
        <v>-1.7725915313349105</v>
      </c>
      <c r="E346" t="e">
        <f t="shared" ca="1" si="6"/>
        <v>#NAME?</v>
      </c>
    </row>
    <row r="347" spans="2:5">
      <c r="B347">
        <v>-0.36320443541626446</v>
      </c>
      <c r="C347">
        <v>-0.30856540433887858</v>
      </c>
      <c r="E347" t="e">
        <f t="shared" ca="1" si="6"/>
        <v>#NAME?</v>
      </c>
    </row>
    <row r="348" spans="2:5">
      <c r="B348">
        <v>0.49159552872879431</v>
      </c>
      <c r="C348">
        <v>-0.82984115579165518</v>
      </c>
      <c r="E348" t="e">
        <f t="shared" ca="1" si="6"/>
        <v>#NAME?</v>
      </c>
    </row>
    <row r="349" spans="2:5">
      <c r="B349">
        <v>-1.0235680747427978</v>
      </c>
      <c r="C349">
        <v>1.0113717507920228</v>
      </c>
      <c r="E349" t="e">
        <f t="shared" ca="1" si="6"/>
        <v>#NAME?</v>
      </c>
    </row>
    <row r="350" spans="2:5">
      <c r="B350">
        <v>0.20604375094990246</v>
      </c>
      <c r="C350">
        <v>-1.0645999282132834</v>
      </c>
      <c r="E350" t="e">
        <f t="shared" ca="1" si="6"/>
        <v>#NAME?</v>
      </c>
    </row>
    <row r="351" spans="2:5">
      <c r="B351">
        <v>-2.1835876395925879</v>
      </c>
      <c r="C351">
        <v>0.2284457423229469</v>
      </c>
      <c r="E351" t="e">
        <f t="shared" ca="1" si="6"/>
        <v>#NAME?</v>
      </c>
    </row>
    <row r="352" spans="2:5">
      <c r="B352">
        <v>-0.77227014116942883</v>
      </c>
      <c r="C352">
        <v>2.3069515009410679</v>
      </c>
      <c r="E352" t="e">
        <f t="shared" ca="1" si="6"/>
        <v>#NAME?</v>
      </c>
    </row>
    <row r="353" spans="2:5">
      <c r="B353">
        <v>-2.1461437427205965</v>
      </c>
      <c r="C353">
        <v>4.0927261579781771E-3</v>
      </c>
      <c r="E353" t="e">
        <f t="shared" ca="1" si="6"/>
        <v>#NAME?</v>
      </c>
    </row>
    <row r="354" spans="2:5">
      <c r="B354">
        <v>-1.0821554496942554</v>
      </c>
      <c r="C354">
        <v>-1.4825718608335592</v>
      </c>
      <c r="E354" t="e">
        <f t="shared" ca="1" si="6"/>
        <v>#NAME?</v>
      </c>
    </row>
    <row r="355" spans="2:5">
      <c r="B355">
        <v>1.1039833225368056</v>
      </c>
      <c r="C355">
        <v>1.1692145562847145</v>
      </c>
      <c r="E355" t="e">
        <f t="shared" ca="1" si="6"/>
        <v>#NAME?</v>
      </c>
    </row>
    <row r="356" spans="2:5">
      <c r="B356">
        <v>0.42555711843306199</v>
      </c>
      <c r="C356">
        <v>-0.74452827902860008</v>
      </c>
      <c r="E356" t="e">
        <f t="shared" ca="1" si="6"/>
        <v>#NAME?</v>
      </c>
    </row>
    <row r="357" spans="2:5">
      <c r="B357">
        <v>-1.4892657418386079</v>
      </c>
      <c r="C357">
        <v>0.18576884031062946</v>
      </c>
      <c r="E357" t="e">
        <f t="shared" ca="1" si="6"/>
        <v>#NAME?</v>
      </c>
    </row>
    <row r="358" spans="2:5">
      <c r="B358">
        <v>0.33571950552868657</v>
      </c>
      <c r="C358">
        <v>-0.56549993132648524</v>
      </c>
      <c r="E358" t="e">
        <f t="shared" ca="1" si="6"/>
        <v>#NAME?</v>
      </c>
    </row>
    <row r="359" spans="2:5">
      <c r="B359">
        <v>0.49168193072546273</v>
      </c>
      <c r="C359">
        <v>-0.42472038330743089</v>
      </c>
      <c r="E359" t="e">
        <f t="shared" ca="1" si="6"/>
        <v>#NAME?</v>
      </c>
    </row>
    <row r="360" spans="2:5">
      <c r="B360">
        <v>-7.0705254984204657E-2</v>
      </c>
      <c r="C360">
        <v>-0.24071255211310927</v>
      </c>
      <c r="E360" t="e">
        <f t="shared" ca="1" si="6"/>
        <v>#NAME?</v>
      </c>
    </row>
    <row r="361" spans="2:5">
      <c r="B361">
        <v>-0.36222445487510413</v>
      </c>
      <c r="C361">
        <v>-0.24756900529609993</v>
      </c>
      <c r="E361" t="e">
        <f t="shared" ca="1" si="6"/>
        <v>#NAME?</v>
      </c>
    </row>
    <row r="362" spans="2:5">
      <c r="B362">
        <v>0.16704348126950208</v>
      </c>
      <c r="C362">
        <v>0.41544581108610146</v>
      </c>
      <c r="E362" t="e">
        <f t="shared" ca="1" si="6"/>
        <v>#NAME?</v>
      </c>
    </row>
    <row r="363" spans="2:5">
      <c r="B363">
        <v>0.52239101933082566</v>
      </c>
      <c r="C363">
        <v>1.1107613318017684</v>
      </c>
      <c r="E363" t="e">
        <f t="shared" ca="1" si="6"/>
        <v>#NAME?</v>
      </c>
    </row>
    <row r="364" spans="2:5">
      <c r="B364">
        <v>-0.61309719967539422</v>
      </c>
      <c r="C364">
        <v>0.22718950276612304</v>
      </c>
      <c r="E364" t="e">
        <f t="shared" ca="1" si="6"/>
        <v>#NAME?</v>
      </c>
    </row>
    <row r="365" spans="2:5">
      <c r="B365">
        <v>0.8563642950321082</v>
      </c>
      <c r="C365">
        <v>1.0342182577005588</v>
      </c>
      <c r="E365" t="e">
        <f t="shared" ca="1" si="6"/>
        <v>#NAME?</v>
      </c>
    </row>
    <row r="366" spans="2:5">
      <c r="B366">
        <v>4.4803982746088877E-2</v>
      </c>
      <c r="C366">
        <v>2.4657492758706212</v>
      </c>
      <c r="E366" t="e">
        <f t="shared" ca="1" si="6"/>
        <v>#NAME?</v>
      </c>
    </row>
    <row r="367" spans="2:5">
      <c r="B367">
        <v>1.585481186339166</v>
      </c>
      <c r="C367">
        <v>-2.3259781301021576</v>
      </c>
      <c r="E367" t="e">
        <f t="shared" ca="1" si="6"/>
        <v>#NAME?</v>
      </c>
    </row>
    <row r="368" spans="2:5">
      <c r="B368">
        <v>-0.20588799998222385</v>
      </c>
      <c r="C368">
        <v>0.79640813055448234</v>
      </c>
      <c r="E368" t="e">
        <f t="shared" ca="1" si="6"/>
        <v>#NAME?</v>
      </c>
    </row>
    <row r="369" spans="2:5">
      <c r="B369">
        <v>-1.0489566193427891</v>
      </c>
      <c r="C369">
        <v>-0.185145836439915</v>
      </c>
      <c r="E369" t="e">
        <f t="shared" ca="1" si="6"/>
        <v>#NAME?</v>
      </c>
    </row>
    <row r="370" spans="2:5">
      <c r="B370">
        <v>0.63625066104577854</v>
      </c>
      <c r="C370">
        <v>-0.94616325441165827</v>
      </c>
      <c r="E370" t="e">
        <f t="shared" ca="1" si="6"/>
        <v>#NAME?</v>
      </c>
    </row>
    <row r="371" spans="2:5">
      <c r="B371">
        <v>0.90772346084122546</v>
      </c>
      <c r="C371">
        <v>-0.31531158128927927</v>
      </c>
      <c r="E371" t="e">
        <f t="shared" ca="1" si="6"/>
        <v>#NAME?</v>
      </c>
    </row>
    <row r="372" spans="2:5">
      <c r="B372">
        <v>0.47680259740445763</v>
      </c>
      <c r="C372">
        <v>1.3181761460145935</v>
      </c>
      <c r="E372" t="e">
        <f t="shared" ca="1" si="6"/>
        <v>#NAME?</v>
      </c>
    </row>
    <row r="373" spans="2:5">
      <c r="B373">
        <v>-1.7822458175942302</v>
      </c>
      <c r="C373">
        <v>-1.6681860870448872</v>
      </c>
      <c r="E373" t="e">
        <f t="shared" ca="1" si="6"/>
        <v>#NAME?</v>
      </c>
    </row>
    <row r="374" spans="2:5">
      <c r="B374">
        <v>1.2448072084225714</v>
      </c>
      <c r="C374">
        <v>1.8016726244240999</v>
      </c>
      <c r="E374" t="e">
        <f t="shared" ca="1" si="6"/>
        <v>#NAME?</v>
      </c>
    </row>
    <row r="375" spans="2:5">
      <c r="B375">
        <v>0.5667561708833091</v>
      </c>
      <c r="C375">
        <v>0.56882413446146529</v>
      </c>
      <c r="E375" t="e">
        <f t="shared" ca="1" si="6"/>
        <v>#NAME?</v>
      </c>
    </row>
    <row r="376" spans="2:5">
      <c r="B376">
        <v>-1.7848742572823539</v>
      </c>
      <c r="C376">
        <v>-0.35667426345753483</v>
      </c>
      <c r="E376" t="e">
        <f t="shared" ca="1" si="6"/>
        <v>#NAME?</v>
      </c>
    </row>
    <row r="377" spans="2:5">
      <c r="B377">
        <v>-0.70984924604999833</v>
      </c>
      <c r="C377">
        <v>-0.23056600184645504</v>
      </c>
      <c r="E377" t="e">
        <f t="shared" ca="1" si="6"/>
        <v>#NAME?</v>
      </c>
    </row>
    <row r="378" spans="2:5">
      <c r="B378">
        <v>1.4918214219505899</v>
      </c>
      <c r="C378">
        <v>-0.1947273631230928</v>
      </c>
      <c r="E378" t="e">
        <f t="shared" ca="1" si="6"/>
        <v>#NAME?</v>
      </c>
    </row>
    <row r="379" spans="2:5">
      <c r="B379">
        <v>0.80642848843126558</v>
      </c>
      <c r="C379">
        <v>0.27320993467583321</v>
      </c>
      <c r="E379" t="e">
        <f t="shared" ca="1" si="6"/>
        <v>#NAME?</v>
      </c>
    </row>
    <row r="380" spans="2:5">
      <c r="B380">
        <v>0.21738742361776531</v>
      </c>
      <c r="C380">
        <v>-0.55395730669260956</v>
      </c>
      <c r="E380" t="e">
        <f t="shared" ca="1" si="6"/>
        <v>#NAME?</v>
      </c>
    </row>
    <row r="381" spans="2:5">
      <c r="B381">
        <v>1.7773982108337805</v>
      </c>
      <c r="C381">
        <v>2.4008295440580696</v>
      </c>
      <c r="E381" t="e">
        <f t="shared" ca="1" si="6"/>
        <v>#NAME?</v>
      </c>
    </row>
    <row r="382" spans="2:5">
      <c r="B382">
        <v>-1.4860279407002963</v>
      </c>
      <c r="C382">
        <v>1.4259785530157387</v>
      </c>
      <c r="E382" t="e">
        <f t="shared" ca="1" si="6"/>
        <v>#NAME?</v>
      </c>
    </row>
    <row r="383" spans="2:5">
      <c r="B383">
        <v>1.0817439033417031</v>
      </c>
      <c r="C383">
        <v>0.77588197200384457</v>
      </c>
      <c r="E383" t="e">
        <f t="shared" ca="1" si="6"/>
        <v>#NAME?</v>
      </c>
    </row>
    <row r="384" spans="2:5">
      <c r="B384">
        <v>0.30423507269006222</v>
      </c>
      <c r="C384">
        <v>-0.2353613126615528</v>
      </c>
      <c r="E384" t="e">
        <f t="shared" ca="1" si="6"/>
        <v>#NAME?</v>
      </c>
    </row>
    <row r="385" spans="2:5">
      <c r="B385">
        <v>-0.46398440645134542</v>
      </c>
      <c r="C385">
        <v>0.50458652367524337</v>
      </c>
      <c r="E385" t="e">
        <f t="shared" ca="1" si="6"/>
        <v>#NAME?</v>
      </c>
    </row>
    <row r="386" spans="2:5">
      <c r="B386">
        <v>1.2749205779982731</v>
      </c>
      <c r="C386">
        <v>0.92342588686733507</v>
      </c>
      <c r="E386" t="e">
        <f t="shared" ca="1" si="6"/>
        <v>#NAME?</v>
      </c>
    </row>
    <row r="387" spans="2:5">
      <c r="B387">
        <v>-0.20088918972760439</v>
      </c>
      <c r="C387">
        <v>-1.6280273484881036</v>
      </c>
      <c r="E387" t="e">
        <f t="shared" ref="E387:E450" ca="1" si="7">_xlfn.NORM.INV(RAND(),0,1)</f>
        <v>#NAME?</v>
      </c>
    </row>
    <row r="388" spans="2:5">
      <c r="B388">
        <v>0.79483470472041517</v>
      </c>
      <c r="C388">
        <v>-7.0322130341082811E-2</v>
      </c>
      <c r="E388" t="e">
        <f t="shared" ca="1" si="7"/>
        <v>#NAME?</v>
      </c>
    </row>
    <row r="389" spans="2:5">
      <c r="B389">
        <v>1.375979081785772</v>
      </c>
      <c r="C389">
        <v>-1.4211332199920435</v>
      </c>
      <c r="E389" t="e">
        <f t="shared" ca="1" si="7"/>
        <v>#NAME?</v>
      </c>
    </row>
    <row r="390" spans="2:5">
      <c r="B390">
        <v>0.3521131475281436</v>
      </c>
      <c r="C390">
        <v>0.65680296756909229</v>
      </c>
      <c r="E390" t="e">
        <f t="shared" ca="1" si="7"/>
        <v>#NAME?</v>
      </c>
    </row>
    <row r="391" spans="2:5">
      <c r="B391">
        <v>0.80114432421396486</v>
      </c>
      <c r="C391">
        <v>1.2309828889556229</v>
      </c>
      <c r="E391" t="e">
        <f t="shared" ca="1" si="7"/>
        <v>#NAME?</v>
      </c>
    </row>
    <row r="392" spans="2:5">
      <c r="B392">
        <v>-0.26187194634985644</v>
      </c>
      <c r="C392">
        <v>-0.28235263016540557</v>
      </c>
      <c r="E392" t="e">
        <f t="shared" ca="1" si="7"/>
        <v>#NAME?</v>
      </c>
    </row>
    <row r="393" spans="2:5">
      <c r="B393">
        <v>9.2579739430220798E-2</v>
      </c>
      <c r="C393">
        <v>-0.64922915044007823</v>
      </c>
      <c r="E393" t="e">
        <f t="shared" ca="1" si="7"/>
        <v>#NAME?</v>
      </c>
    </row>
    <row r="394" spans="2:5">
      <c r="B394">
        <v>-4.350340532255359E-2</v>
      </c>
      <c r="C394">
        <v>-2.1152573026483878E-2</v>
      </c>
      <c r="E394" t="e">
        <f t="shared" ca="1" si="7"/>
        <v>#NAME?</v>
      </c>
    </row>
    <row r="395" spans="2:5">
      <c r="B395">
        <v>-0.31699983082944527</v>
      </c>
      <c r="C395">
        <v>0.29415559765766375</v>
      </c>
      <c r="E395" t="e">
        <f t="shared" ca="1" si="7"/>
        <v>#NAME?</v>
      </c>
    </row>
    <row r="396" spans="2:5">
      <c r="B396">
        <v>1.0161033969779965</v>
      </c>
      <c r="C396">
        <v>1.4640045264968649</v>
      </c>
      <c r="E396" t="e">
        <f t="shared" ca="1" si="7"/>
        <v>#NAME?</v>
      </c>
    </row>
    <row r="397" spans="2:5">
      <c r="B397">
        <v>-2.9218790587037802</v>
      </c>
      <c r="C397">
        <v>-0.25775761969271116</v>
      </c>
      <c r="E397" t="e">
        <f t="shared" ca="1" si="7"/>
        <v>#NAME?</v>
      </c>
    </row>
    <row r="398" spans="2:5">
      <c r="B398">
        <v>-1.2682221495197155</v>
      </c>
      <c r="C398">
        <v>0.19675439943966921</v>
      </c>
      <c r="E398" t="e">
        <f t="shared" ca="1" si="7"/>
        <v>#NAME?</v>
      </c>
    </row>
    <row r="399" spans="2:5">
      <c r="B399">
        <v>-1.4020724847796373</v>
      </c>
      <c r="C399">
        <v>-0.81888060776691418</v>
      </c>
      <c r="E399" t="e">
        <f t="shared" ca="1" si="7"/>
        <v>#NAME?</v>
      </c>
    </row>
    <row r="400" spans="2:5">
      <c r="B400">
        <v>-0.977013314695796</v>
      </c>
      <c r="C400">
        <v>-1.4334182196762413</v>
      </c>
      <c r="E400" t="e">
        <f t="shared" ca="1" si="7"/>
        <v>#NAME?</v>
      </c>
    </row>
    <row r="401" spans="2:5">
      <c r="B401">
        <v>-1.2365489965304732</v>
      </c>
      <c r="C401">
        <v>1.0046346687886398</v>
      </c>
      <c r="E401" t="e">
        <f t="shared" ca="1" si="7"/>
        <v>#NAME?</v>
      </c>
    </row>
    <row r="402" spans="2:5">
      <c r="B402">
        <v>-0.67686869442695752</v>
      </c>
      <c r="C402">
        <v>-0.27765963750425726</v>
      </c>
      <c r="E402" t="e">
        <f t="shared" ca="1" si="7"/>
        <v>#NAME?</v>
      </c>
    </row>
    <row r="403" spans="2:5">
      <c r="B403">
        <v>0.87214402810786851</v>
      </c>
      <c r="C403">
        <v>0.66622988015296869</v>
      </c>
      <c r="E403" t="e">
        <f t="shared" ca="1" si="7"/>
        <v>#NAME?</v>
      </c>
    </row>
    <row r="404" spans="2:5">
      <c r="B404">
        <v>0.52116433835180942</v>
      </c>
      <c r="C404">
        <v>-2.673477865755558</v>
      </c>
      <c r="E404" t="e">
        <f t="shared" ca="1" si="7"/>
        <v>#NAME?</v>
      </c>
    </row>
    <row r="405" spans="2:5">
      <c r="B405">
        <v>0.57612396631157026</v>
      </c>
      <c r="C405">
        <v>1.1217457540624309</v>
      </c>
      <c r="E405" t="e">
        <f t="shared" ca="1" si="7"/>
        <v>#NAME?</v>
      </c>
    </row>
    <row r="406" spans="2:5">
      <c r="B406">
        <v>-4.4747139327228069E-3</v>
      </c>
      <c r="C406">
        <v>1.9486924429656938</v>
      </c>
      <c r="E406" t="e">
        <f t="shared" ca="1" si="7"/>
        <v>#NAME?</v>
      </c>
    </row>
    <row r="407" spans="2:5">
      <c r="B407">
        <v>-1.192411218653433</v>
      </c>
      <c r="C407">
        <v>-1.6791545931482688E-2</v>
      </c>
      <c r="E407" t="e">
        <f t="shared" ca="1" si="7"/>
        <v>#NAME?</v>
      </c>
    </row>
    <row r="408" spans="2:5">
      <c r="B408">
        <v>1.3238513929536566</v>
      </c>
      <c r="C408">
        <v>0.43798536353278905</v>
      </c>
      <c r="E408" t="e">
        <f t="shared" ca="1" si="7"/>
        <v>#NAME?</v>
      </c>
    </row>
    <row r="409" spans="2:5">
      <c r="B409">
        <v>1.7837464838521555</v>
      </c>
      <c r="C409">
        <v>-1.4798251868342049</v>
      </c>
      <c r="E409" t="e">
        <f t="shared" ca="1" si="7"/>
        <v>#NAME?</v>
      </c>
    </row>
    <row r="410" spans="2:5">
      <c r="B410">
        <v>-1.2273994798306376</v>
      </c>
      <c r="C410">
        <v>-0.14644228940596804</v>
      </c>
      <c r="E410" t="e">
        <f t="shared" ca="1" si="7"/>
        <v>#NAME?</v>
      </c>
    </row>
    <row r="411" spans="2:5">
      <c r="B411">
        <v>2.1172127162571996</v>
      </c>
      <c r="C411">
        <v>0.15332830116676632</v>
      </c>
      <c r="E411" t="e">
        <f t="shared" ca="1" si="7"/>
        <v>#NAME?</v>
      </c>
    </row>
    <row r="412" spans="2:5">
      <c r="B412">
        <v>-0.56280896387761459</v>
      </c>
      <c r="C412">
        <v>-1.7856245904113166</v>
      </c>
      <c r="E412" t="e">
        <f t="shared" ca="1" si="7"/>
        <v>#NAME?</v>
      </c>
    </row>
    <row r="413" spans="2:5">
      <c r="B413">
        <v>0.19706590137502644</v>
      </c>
      <c r="C413">
        <v>-0.37885683923377655</v>
      </c>
      <c r="E413" t="e">
        <f t="shared" ca="1" si="7"/>
        <v>#NAME?</v>
      </c>
    </row>
    <row r="414" spans="2:5">
      <c r="B414">
        <v>-2.0825336832785979</v>
      </c>
      <c r="C414">
        <v>-2.3654865799471736</v>
      </c>
      <c r="E414" t="e">
        <f t="shared" ca="1" si="7"/>
        <v>#NAME?</v>
      </c>
    </row>
    <row r="415" spans="2:5">
      <c r="B415">
        <v>0.52695668273372576</v>
      </c>
      <c r="C415">
        <v>-0.68923327489756048</v>
      </c>
      <c r="E415" t="e">
        <f t="shared" ca="1" si="7"/>
        <v>#NAME?</v>
      </c>
    </row>
    <row r="416" spans="2:5">
      <c r="B416">
        <v>-0.18903847376350313</v>
      </c>
      <c r="C416">
        <v>1.4533634384861216</v>
      </c>
      <c r="E416" t="e">
        <f t="shared" ca="1" si="7"/>
        <v>#NAME?</v>
      </c>
    </row>
    <row r="417" spans="2:5">
      <c r="B417">
        <v>-0.36271330827730708</v>
      </c>
      <c r="C417">
        <v>0.18203422769147437</v>
      </c>
      <c r="E417" t="e">
        <f t="shared" ca="1" si="7"/>
        <v>#NAME?</v>
      </c>
    </row>
    <row r="418" spans="2:5">
      <c r="B418">
        <v>1.6112744560814463</v>
      </c>
      <c r="C418">
        <v>0.399486452806741</v>
      </c>
      <c r="E418" t="e">
        <f t="shared" ca="1" si="7"/>
        <v>#NAME?</v>
      </c>
    </row>
    <row r="419" spans="2:5">
      <c r="B419">
        <v>1.2776831681549083</v>
      </c>
      <c r="C419">
        <v>1.7670981833362021</v>
      </c>
      <c r="E419" t="e">
        <f t="shared" ca="1" si="7"/>
        <v>#NAME?</v>
      </c>
    </row>
    <row r="420" spans="2:5">
      <c r="B420">
        <v>-0.93437847681343555</v>
      </c>
      <c r="C420">
        <v>-3.4316371966269799E-2</v>
      </c>
      <c r="E420" t="e">
        <f t="shared" ca="1" si="7"/>
        <v>#NAME?</v>
      </c>
    </row>
    <row r="421" spans="2:5">
      <c r="B421">
        <v>0.64329015003750101</v>
      </c>
      <c r="C421">
        <v>0.78334551290026866</v>
      </c>
      <c r="E421" t="e">
        <f t="shared" ca="1" si="7"/>
        <v>#NAME?</v>
      </c>
    </row>
    <row r="422" spans="2:5">
      <c r="B422">
        <v>0.35961079447588418</v>
      </c>
      <c r="C422">
        <v>-0.2322167347301729</v>
      </c>
      <c r="E422" t="e">
        <f t="shared" ca="1" si="7"/>
        <v>#NAME?</v>
      </c>
    </row>
    <row r="423" spans="2:5">
      <c r="B423">
        <v>0.48564857024757657</v>
      </c>
      <c r="C423">
        <v>0.87797843661974184</v>
      </c>
      <c r="E423" t="e">
        <f t="shared" ca="1" si="7"/>
        <v>#NAME?</v>
      </c>
    </row>
    <row r="424" spans="2:5">
      <c r="B424">
        <v>1.7125512385973707</v>
      </c>
      <c r="C424">
        <v>-0.55860141401353758</v>
      </c>
      <c r="E424" t="e">
        <f t="shared" ca="1" si="7"/>
        <v>#NAME?</v>
      </c>
    </row>
    <row r="425" spans="2:5">
      <c r="B425">
        <v>1.9851995602948591E-2</v>
      </c>
      <c r="C425">
        <v>-1.1821930456790142</v>
      </c>
      <c r="E425" t="e">
        <f t="shared" ca="1" si="7"/>
        <v>#NAME?</v>
      </c>
    </row>
    <row r="426" spans="2:5">
      <c r="B426">
        <v>-0.7169523996708449</v>
      </c>
      <c r="C426">
        <v>-0.66136635723523796</v>
      </c>
      <c r="E426" t="e">
        <f t="shared" ca="1" si="7"/>
        <v>#NAME?</v>
      </c>
    </row>
    <row r="427" spans="2:5">
      <c r="B427">
        <v>1.4018678484717384</v>
      </c>
      <c r="C427">
        <v>0.73818455348373391</v>
      </c>
      <c r="E427" t="e">
        <f t="shared" ca="1" si="7"/>
        <v>#NAME?</v>
      </c>
    </row>
    <row r="428" spans="2:5">
      <c r="B428">
        <v>-0.90911044026142918</v>
      </c>
      <c r="C428">
        <v>-1.6104331734823063</v>
      </c>
      <c r="E428" t="e">
        <f t="shared" ca="1" si="7"/>
        <v>#NAME?</v>
      </c>
    </row>
    <row r="429" spans="2:5">
      <c r="B429">
        <v>0.32682919481885619</v>
      </c>
      <c r="C429">
        <v>-0.54240103963820729</v>
      </c>
      <c r="E429" t="e">
        <f t="shared" ca="1" si="7"/>
        <v>#NAME?</v>
      </c>
    </row>
    <row r="430" spans="2:5">
      <c r="B430">
        <v>0.66967231759917922</v>
      </c>
      <c r="C430">
        <v>0.44921080188942142</v>
      </c>
      <c r="E430" t="e">
        <f t="shared" ca="1" si="7"/>
        <v>#NAME?</v>
      </c>
    </row>
    <row r="431" spans="2:5">
      <c r="B431">
        <v>0.25285771698690951</v>
      </c>
      <c r="C431">
        <v>3.3244305086554959E-2</v>
      </c>
      <c r="E431" t="e">
        <f t="shared" ca="1" si="7"/>
        <v>#NAME?</v>
      </c>
    </row>
    <row r="432" spans="2:5">
      <c r="B432">
        <v>0.86078671301947907</v>
      </c>
      <c r="C432">
        <v>3.2340176403522491</v>
      </c>
      <c r="E432" t="e">
        <f t="shared" ca="1" si="7"/>
        <v>#NAME?</v>
      </c>
    </row>
    <row r="433" spans="2:5">
      <c r="B433">
        <v>-0.82682163338176906</v>
      </c>
      <c r="C433">
        <v>0.63148036133497953</v>
      </c>
      <c r="E433" t="e">
        <f t="shared" ca="1" si="7"/>
        <v>#NAME?</v>
      </c>
    </row>
    <row r="434" spans="2:5">
      <c r="B434">
        <v>0.46517698137904517</v>
      </c>
      <c r="C434">
        <v>0.84068460637354292</v>
      </c>
      <c r="E434" t="e">
        <f t="shared" ca="1" si="7"/>
        <v>#NAME?</v>
      </c>
    </row>
    <row r="435" spans="2:5">
      <c r="B435">
        <v>-0.27535406843526289</v>
      </c>
      <c r="C435">
        <v>1.0292683327861596</v>
      </c>
      <c r="E435" t="e">
        <f t="shared" ca="1" si="7"/>
        <v>#NAME?</v>
      </c>
    </row>
    <row r="436" spans="2:5">
      <c r="B436">
        <v>-2.9563670977950096</v>
      </c>
      <c r="C436">
        <v>0.87955413619056344</v>
      </c>
      <c r="E436" t="e">
        <f t="shared" ca="1" si="7"/>
        <v>#NAME?</v>
      </c>
    </row>
    <row r="437" spans="2:5">
      <c r="B437">
        <v>0.15030991562525742</v>
      </c>
      <c r="C437">
        <v>-0.41719658838701434</v>
      </c>
      <c r="E437" t="e">
        <f t="shared" ca="1" si="7"/>
        <v>#NAME?</v>
      </c>
    </row>
    <row r="438" spans="2:5">
      <c r="B438">
        <v>0.70896248871576972</v>
      </c>
      <c r="C438">
        <v>-0.81898861026274972</v>
      </c>
      <c r="E438" t="e">
        <f t="shared" ca="1" si="7"/>
        <v>#NAME?</v>
      </c>
    </row>
    <row r="439" spans="2:5">
      <c r="B439">
        <v>-0.62272761169879232</v>
      </c>
      <c r="C439">
        <v>0.78782477430650033</v>
      </c>
      <c r="E439" t="e">
        <f t="shared" ca="1" si="7"/>
        <v>#NAME?</v>
      </c>
    </row>
    <row r="440" spans="2:5">
      <c r="B440">
        <v>1.799353412934579</v>
      </c>
      <c r="C440">
        <v>-0.71250838118430693</v>
      </c>
      <c r="E440" t="e">
        <f t="shared" ca="1" si="7"/>
        <v>#NAME?</v>
      </c>
    </row>
    <row r="441" spans="2:5">
      <c r="B441">
        <v>-0.13794192454952281</v>
      </c>
      <c r="C441">
        <v>0.98344571597408503</v>
      </c>
      <c r="E441" t="e">
        <f t="shared" ca="1" si="7"/>
        <v>#NAME?</v>
      </c>
    </row>
    <row r="442" spans="2:5">
      <c r="B442">
        <v>0.90656840256997384</v>
      </c>
      <c r="C442">
        <v>-0.47954699766705744</v>
      </c>
      <c r="E442" t="e">
        <f t="shared" ca="1" si="7"/>
        <v>#NAME?</v>
      </c>
    </row>
    <row r="443" spans="2:5">
      <c r="B443">
        <v>-0.59857711676158942</v>
      </c>
      <c r="C443">
        <v>-0.75547404776443727</v>
      </c>
      <c r="E443" t="e">
        <f t="shared" ca="1" si="7"/>
        <v>#NAME?</v>
      </c>
    </row>
    <row r="444" spans="2:5">
      <c r="B444">
        <v>0.96110852609854192</v>
      </c>
      <c r="C444">
        <v>-0.46177092372090556</v>
      </c>
      <c r="E444" t="e">
        <f t="shared" ca="1" si="7"/>
        <v>#NAME?</v>
      </c>
    </row>
    <row r="445" spans="2:5">
      <c r="B445">
        <v>-0.33256355891353451</v>
      </c>
      <c r="C445">
        <v>0.90945604824810289</v>
      </c>
      <c r="E445" t="e">
        <f t="shared" ca="1" si="7"/>
        <v>#NAME?</v>
      </c>
    </row>
    <row r="446" spans="2:5">
      <c r="B446">
        <v>0.68680947151733562</v>
      </c>
      <c r="C446">
        <v>-0.1647163117013406</v>
      </c>
      <c r="E446" t="e">
        <f t="shared" ca="1" si="7"/>
        <v>#NAME?</v>
      </c>
    </row>
    <row r="447" spans="2:5">
      <c r="B447">
        <v>-0.15952309695421718</v>
      </c>
      <c r="C447">
        <v>-0.57702663980307989</v>
      </c>
      <c r="E447" t="e">
        <f t="shared" ca="1" si="7"/>
        <v>#NAME?</v>
      </c>
    </row>
    <row r="448" spans="2:5">
      <c r="B448">
        <v>0.64329015003750101</v>
      </c>
      <c r="C448">
        <v>-0.71024260250851512</v>
      </c>
      <c r="E448" t="e">
        <f t="shared" ca="1" si="7"/>
        <v>#NAME?</v>
      </c>
    </row>
    <row r="449" spans="2:5">
      <c r="B449">
        <v>-1.5648492990294471</v>
      </c>
      <c r="C449">
        <v>-0.40106101550918538</v>
      </c>
      <c r="E449" t="e">
        <f t="shared" ca="1" si="7"/>
        <v>#NAME?</v>
      </c>
    </row>
    <row r="450" spans="2:5">
      <c r="B450">
        <v>0.43226691559539177</v>
      </c>
      <c r="C450">
        <v>-0.21683945305994712</v>
      </c>
      <c r="E450" t="e">
        <f t="shared" ca="1" si="7"/>
        <v>#NAME?</v>
      </c>
    </row>
    <row r="451" spans="2:5">
      <c r="B451">
        <v>0.72200691647594795</v>
      </c>
      <c r="C451">
        <v>-0.77567619882756844</v>
      </c>
      <c r="E451" t="e">
        <f t="shared" ref="E451:E501" ca="1" si="8">_xlfn.NORM.INV(RAND(),0,1)</f>
        <v>#NAME?</v>
      </c>
    </row>
    <row r="452" spans="2:5">
      <c r="B452">
        <v>2.6548514142632484</v>
      </c>
      <c r="C452">
        <v>0.74978743214160204</v>
      </c>
      <c r="E452" t="e">
        <f t="shared" ca="1" si="8"/>
        <v>#NAME?</v>
      </c>
    </row>
    <row r="453" spans="2:5">
      <c r="B453">
        <v>-1.8043965610559098</v>
      </c>
      <c r="C453">
        <v>-0.81301095633534715</v>
      </c>
      <c r="E453" t="e">
        <f t="shared" ca="1" si="8"/>
        <v>#NAME?</v>
      </c>
    </row>
    <row r="454" spans="2:5">
      <c r="B454">
        <v>-1.3586395652964711</v>
      </c>
      <c r="C454">
        <v>1.5188970792223699</v>
      </c>
      <c r="E454" t="e">
        <f t="shared" ca="1" si="8"/>
        <v>#NAME?</v>
      </c>
    </row>
    <row r="455" spans="2:5">
      <c r="B455">
        <v>-0.23355255507340189</v>
      </c>
      <c r="C455">
        <v>-2.1229971025604755</v>
      </c>
      <c r="E455" t="e">
        <f t="shared" ca="1" si="8"/>
        <v>#NAME?</v>
      </c>
    </row>
    <row r="456" spans="2:5">
      <c r="B456">
        <v>-0.30567889552912675</v>
      </c>
      <c r="C456">
        <v>-0.20823222257604357</v>
      </c>
      <c r="E456" t="e">
        <f t="shared" ca="1" si="8"/>
        <v>#NAME?</v>
      </c>
    </row>
    <row r="457" spans="2:5">
      <c r="B457">
        <v>-0.44447688196669333</v>
      </c>
      <c r="C457">
        <v>0.89178456619265489</v>
      </c>
      <c r="E457" t="e">
        <f t="shared" ca="1" si="8"/>
        <v>#NAME?</v>
      </c>
    </row>
    <row r="458" spans="2:5">
      <c r="B458">
        <v>-0.41719658838701434</v>
      </c>
      <c r="C458">
        <v>-0.20268544176360592</v>
      </c>
      <c r="E458" t="e">
        <f t="shared" ca="1" si="8"/>
        <v>#NAME?</v>
      </c>
    </row>
    <row r="459" spans="2:5">
      <c r="B459">
        <v>1.3975886758998968</v>
      </c>
      <c r="C459">
        <v>0.1646390046516899</v>
      </c>
      <c r="E459" t="e">
        <f t="shared" ca="1" si="8"/>
        <v>#NAME?</v>
      </c>
    </row>
    <row r="460" spans="2:5">
      <c r="B460">
        <v>0.17713659872242715</v>
      </c>
      <c r="C460">
        <v>-1.3244016372482292</v>
      </c>
      <c r="E460" t="e">
        <f t="shared" ca="1" si="8"/>
        <v>#NAME?</v>
      </c>
    </row>
    <row r="461" spans="2:5">
      <c r="B461">
        <v>-0.51775032261502929</v>
      </c>
      <c r="C461">
        <v>0.46355808080988936</v>
      </c>
      <c r="E461" t="e">
        <f t="shared" ca="1" si="8"/>
        <v>#NAME?</v>
      </c>
    </row>
    <row r="462" spans="2:5">
      <c r="B462">
        <v>-1.9055914890486747</v>
      </c>
      <c r="C462">
        <v>0.15719933799118735</v>
      </c>
      <c r="E462" t="e">
        <f t="shared" ca="1" si="8"/>
        <v>#NAME?</v>
      </c>
    </row>
    <row r="463" spans="2:5">
      <c r="B463">
        <v>0.39071892388164997</v>
      </c>
      <c r="C463">
        <v>-5.1697952585527673E-2</v>
      </c>
      <c r="E463" t="e">
        <f t="shared" ca="1" si="8"/>
        <v>#NAME?</v>
      </c>
    </row>
    <row r="464" spans="2:5">
      <c r="B464">
        <v>0.5103288458485622</v>
      </c>
      <c r="C464">
        <v>-7.5351636041887105E-3</v>
      </c>
      <c r="E464" t="e">
        <f t="shared" ca="1" si="8"/>
        <v>#NAME?</v>
      </c>
    </row>
    <row r="465" spans="2:5">
      <c r="B465">
        <v>0.29735247153439559</v>
      </c>
      <c r="C465">
        <v>0.15766431715746876</v>
      </c>
      <c r="E465" t="e">
        <f t="shared" ca="1" si="8"/>
        <v>#NAME?</v>
      </c>
    </row>
    <row r="466" spans="2:5">
      <c r="B466">
        <v>0.41794805838435423</v>
      </c>
      <c r="C466">
        <v>-1.2583996067405678E-2</v>
      </c>
      <c r="E466" t="e">
        <f t="shared" ca="1" si="8"/>
        <v>#NAME?</v>
      </c>
    </row>
    <row r="467" spans="2:5">
      <c r="B467">
        <v>-0.5822755611006869</v>
      </c>
      <c r="C467">
        <v>0.10142002793145366</v>
      </c>
      <c r="E467" t="e">
        <f t="shared" ca="1" si="8"/>
        <v>#NAME?</v>
      </c>
    </row>
    <row r="468" spans="2:5">
      <c r="B468">
        <v>-2.4409382604062557</v>
      </c>
      <c r="C468">
        <v>-1.4173633644531947</v>
      </c>
      <c r="E468" t="e">
        <f t="shared" ca="1" si="8"/>
        <v>#NAME?</v>
      </c>
    </row>
    <row r="469" spans="2:5">
      <c r="B469">
        <v>-0.50293692765990272</v>
      </c>
      <c r="C469">
        <v>-0.76189962783246301</v>
      </c>
      <c r="E469" t="e">
        <f t="shared" ca="1" si="8"/>
        <v>#NAME?</v>
      </c>
    </row>
    <row r="470" spans="2:5">
      <c r="B470">
        <v>-0.30944761419959832</v>
      </c>
      <c r="C470">
        <v>0.17294155441049952</v>
      </c>
      <c r="E470" t="e">
        <f t="shared" ca="1" si="8"/>
        <v>#NAME?</v>
      </c>
    </row>
    <row r="471" spans="2:5">
      <c r="B471">
        <v>-0.14969145922805183</v>
      </c>
      <c r="C471">
        <v>0.71596332418266684</v>
      </c>
      <c r="E471" t="e">
        <f t="shared" ca="1" si="8"/>
        <v>#NAME?</v>
      </c>
    </row>
    <row r="472" spans="2:5">
      <c r="B472">
        <v>0.48470155888935551</v>
      </c>
      <c r="C472">
        <v>0.3357990863150917</v>
      </c>
      <c r="E472" t="e">
        <f t="shared" ca="1" si="8"/>
        <v>#NAME?</v>
      </c>
    </row>
    <row r="473" spans="2:5">
      <c r="B473">
        <v>2.4439577828161418</v>
      </c>
      <c r="C473">
        <v>0.81460939327371307</v>
      </c>
      <c r="E473" t="e">
        <f t="shared" ca="1" si="8"/>
        <v>#NAME?</v>
      </c>
    </row>
    <row r="474" spans="2:5">
      <c r="B474">
        <v>0.8978349796961993</v>
      </c>
      <c r="C474">
        <v>0.7240930699481396</v>
      </c>
      <c r="E474" t="e">
        <f t="shared" ca="1" si="8"/>
        <v>#NAME?</v>
      </c>
    </row>
    <row r="475" spans="2:5">
      <c r="B475">
        <v>8.8357410277239978E-3</v>
      </c>
      <c r="C475">
        <v>-1.3648286767420359</v>
      </c>
      <c r="E475" t="e">
        <f t="shared" ca="1" si="8"/>
        <v>#NAME?</v>
      </c>
    </row>
    <row r="476" spans="2:5">
      <c r="B476">
        <v>0.71231170295504853</v>
      </c>
      <c r="C476">
        <v>5.4837983043398708E-2</v>
      </c>
      <c r="E476" t="e">
        <f t="shared" ca="1" si="8"/>
        <v>#NAME?</v>
      </c>
    </row>
    <row r="477" spans="2:5">
      <c r="B477">
        <v>-0.81930920714512467</v>
      </c>
      <c r="C477">
        <v>0.78064658737275749</v>
      </c>
      <c r="E477" t="e">
        <f t="shared" ca="1" si="8"/>
        <v>#NAME?</v>
      </c>
    </row>
    <row r="478" spans="2:5">
      <c r="B478">
        <v>-1.3012231647735462</v>
      </c>
      <c r="C478">
        <v>0.62198523664847016</v>
      </c>
      <c r="E478" t="e">
        <f t="shared" ca="1" si="8"/>
        <v>#NAME?</v>
      </c>
    </row>
    <row r="479" spans="2:5">
      <c r="B479">
        <v>-8.0601694207871333E-2</v>
      </c>
      <c r="C479">
        <v>0.49522441258886829</v>
      </c>
      <c r="E479" t="e">
        <f t="shared" ca="1" si="8"/>
        <v>#NAME?</v>
      </c>
    </row>
    <row r="480" spans="2:5">
      <c r="B480">
        <v>-0.96244548331014812</v>
      </c>
      <c r="C480">
        <v>8.0372046795673668E-2</v>
      </c>
      <c r="E480" t="e">
        <f t="shared" ca="1" si="8"/>
        <v>#NAME?</v>
      </c>
    </row>
    <row r="481" spans="2:5">
      <c r="B481">
        <v>1.0546750672801863</v>
      </c>
      <c r="C481">
        <v>0.56514068091928493</v>
      </c>
      <c r="E481" t="e">
        <f t="shared" ca="1" si="8"/>
        <v>#NAME?</v>
      </c>
    </row>
    <row r="482" spans="2:5">
      <c r="B482">
        <v>1.6068088370957412</v>
      </c>
      <c r="C482">
        <v>-0.13917770047555678</v>
      </c>
      <c r="E482" t="e">
        <f t="shared" ca="1" si="8"/>
        <v>#NAME?</v>
      </c>
    </row>
    <row r="483" spans="2:5">
      <c r="B483">
        <v>2.0508196030277759</v>
      </c>
      <c r="C483">
        <v>1.5213254300761037</v>
      </c>
      <c r="E483" t="e">
        <f t="shared" ca="1" si="8"/>
        <v>#NAME?</v>
      </c>
    </row>
    <row r="484" spans="2:5">
      <c r="B484">
        <v>1.3761746231466532</v>
      </c>
      <c r="C484">
        <v>-0.42664623833843507</v>
      </c>
      <c r="E484" t="e">
        <f t="shared" ca="1" si="8"/>
        <v>#NAME?</v>
      </c>
    </row>
    <row r="485" spans="2:5">
      <c r="B485">
        <v>0.82940914580831304</v>
      </c>
      <c r="C485">
        <v>-0.33256355891353451</v>
      </c>
      <c r="E485" t="e">
        <f t="shared" ca="1" si="8"/>
        <v>#NAME?</v>
      </c>
    </row>
    <row r="486" spans="2:5">
      <c r="B486">
        <v>1.4400757208932191</v>
      </c>
      <c r="C486">
        <v>-3.8220377973630093E-2</v>
      </c>
      <c r="E486" t="e">
        <f t="shared" ca="1" si="8"/>
        <v>#NAME?</v>
      </c>
    </row>
    <row r="487" spans="2:5">
      <c r="B487">
        <v>-5.5833879741840065E-2</v>
      </c>
      <c r="C487">
        <v>1.5164778233156539</v>
      </c>
      <c r="E487" t="e">
        <f t="shared" ca="1" si="8"/>
        <v>#NAME?</v>
      </c>
    </row>
    <row r="488" spans="2:5">
      <c r="B488">
        <v>-0.26559519028523937</v>
      </c>
      <c r="C488">
        <v>0.23056600184645504</v>
      </c>
      <c r="E488" t="e">
        <f t="shared" ca="1" si="8"/>
        <v>#NAME?</v>
      </c>
    </row>
    <row r="489" spans="2:5">
      <c r="B489">
        <v>0.13771114026894793</v>
      </c>
      <c r="C489">
        <v>0.45014303395873867</v>
      </c>
      <c r="E489" t="e">
        <f t="shared" ca="1" si="8"/>
        <v>#NAME?</v>
      </c>
    </row>
    <row r="490" spans="2:5">
      <c r="B490">
        <v>0.83113718574168161</v>
      </c>
      <c r="C490">
        <v>1.7369256966048852</v>
      </c>
      <c r="E490" t="e">
        <f t="shared" ca="1" si="8"/>
        <v>#NAME?</v>
      </c>
    </row>
    <row r="491" spans="2:5">
      <c r="B491">
        <v>-9.6575831776135601E-2</v>
      </c>
      <c r="C491">
        <v>0.63953166318242438</v>
      </c>
      <c r="E491" t="e">
        <f t="shared" ca="1" si="8"/>
        <v>#NAME?</v>
      </c>
    </row>
    <row r="492" spans="2:5">
      <c r="B492">
        <v>0.84942939793108962</v>
      </c>
      <c r="C492">
        <v>0.44658918341156095</v>
      </c>
      <c r="E492" t="e">
        <f t="shared" ca="1" si="8"/>
        <v>#NAME?</v>
      </c>
    </row>
    <row r="493" spans="2:5">
      <c r="B493">
        <v>-1.0645999282132834</v>
      </c>
      <c r="C493">
        <v>-0.85945885075489059</v>
      </c>
      <c r="E493" t="e">
        <f t="shared" ca="1" si="8"/>
        <v>#NAME?</v>
      </c>
    </row>
    <row r="494" spans="2:5">
      <c r="B494">
        <v>-2.1852429199498147</v>
      </c>
      <c r="C494">
        <v>-1.9032449927181005</v>
      </c>
      <c r="E494" t="e">
        <f t="shared" ca="1" si="8"/>
        <v>#NAME?</v>
      </c>
    </row>
    <row r="495" spans="2:5">
      <c r="B495">
        <v>1.2130658433306962</v>
      </c>
      <c r="C495">
        <v>-1.0211169865215197</v>
      </c>
      <c r="E495" t="e">
        <f t="shared" ca="1" si="8"/>
        <v>#NAME?</v>
      </c>
    </row>
    <row r="496" spans="2:5">
      <c r="B496">
        <v>0.48762899496068712</v>
      </c>
      <c r="C496">
        <v>-2.4008295440580696</v>
      </c>
      <c r="E496" t="e">
        <f t="shared" ca="1" si="8"/>
        <v>#NAME?</v>
      </c>
    </row>
    <row r="497" spans="2:5">
      <c r="B497">
        <v>-1.9131675799144432</v>
      </c>
      <c r="C497">
        <v>-0.59163653531868476</v>
      </c>
      <c r="E497" t="e">
        <f t="shared" ca="1" si="8"/>
        <v>#NAME?</v>
      </c>
    </row>
    <row r="498" spans="2:5">
      <c r="B498">
        <v>-0.43243517211521976</v>
      </c>
      <c r="C498">
        <v>-1.460439307265915</v>
      </c>
      <c r="E498" t="e">
        <f t="shared" ca="1" si="8"/>
        <v>#NAME?</v>
      </c>
    </row>
    <row r="499" spans="2:5">
      <c r="B499">
        <v>0.48814627007232048</v>
      </c>
      <c r="C499">
        <v>-0.89657532953424379</v>
      </c>
      <c r="E499" t="e">
        <f t="shared" ca="1" si="8"/>
        <v>#NAME?</v>
      </c>
    </row>
    <row r="500" spans="2:5">
      <c r="B500">
        <v>0.33766127671697177</v>
      </c>
      <c r="C500">
        <v>-1.5630303096259013</v>
      </c>
      <c r="E500" t="e">
        <f t="shared" ca="1" si="8"/>
        <v>#NAME?</v>
      </c>
    </row>
    <row r="501" spans="2:5">
      <c r="B501">
        <v>-0.82327460404485464</v>
      </c>
      <c r="C501">
        <v>0.80971631177817471</v>
      </c>
      <c r="E501" t="e">
        <f t="shared" ca="1" si="8"/>
        <v>#NAME?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1:BY1053"/>
  <sheetViews>
    <sheetView workbookViewId="0"/>
  </sheetViews>
  <sheetFormatPr defaultRowHeight="15"/>
  <sheetData>
    <row r="1" spans="1:77" ht="22.5">
      <c r="B1" s="72" t="s">
        <v>196</v>
      </c>
      <c r="BX1" s="1" t="s">
        <v>58</v>
      </c>
      <c r="BY1" s="1">
        <v>15</v>
      </c>
    </row>
    <row r="2" spans="1:77" ht="23.25">
      <c r="B2" s="72" t="s">
        <v>194</v>
      </c>
      <c r="Q2" s="57" t="s">
        <v>1</v>
      </c>
      <c r="R2" s="1">
        <v>15</v>
      </c>
      <c r="V2" s="72" t="s">
        <v>189</v>
      </c>
      <c r="AK2" s="72" t="s">
        <v>190</v>
      </c>
      <c r="AV2" s="72" t="s">
        <v>191</v>
      </c>
      <c r="BX2" s="1" t="s">
        <v>51</v>
      </c>
      <c r="BY2" s="1">
        <v>45</v>
      </c>
    </row>
    <row r="3" spans="1:77">
      <c r="Q3" s="57" t="s">
        <v>2</v>
      </c>
      <c r="R3" s="1">
        <v>45</v>
      </c>
    </row>
    <row r="4" spans="1:77" ht="22.5">
      <c r="A4" s="68"/>
      <c r="R4" s="68"/>
      <c r="S4" s="69"/>
      <c r="AC4" s="68"/>
      <c r="AH4" s="68"/>
      <c r="AI4" s="69"/>
      <c r="AV4" s="72" t="s">
        <v>192</v>
      </c>
      <c r="BA4" s="72" t="s">
        <v>193</v>
      </c>
      <c r="BH4" s="68"/>
      <c r="BI4" s="73"/>
    </row>
    <row r="5" spans="1:77">
      <c r="A5" s="68"/>
      <c r="P5" s="1" t="s">
        <v>3</v>
      </c>
      <c r="Q5" s="1" t="s">
        <v>67</v>
      </c>
      <c r="R5" s="1" t="s">
        <v>182</v>
      </c>
      <c r="S5" s="1" t="s">
        <v>183</v>
      </c>
      <c r="AG5" s="1" t="s">
        <v>67</v>
      </c>
      <c r="AH5" s="1" t="s">
        <v>184</v>
      </c>
      <c r="AI5" s="1" t="s">
        <v>185</v>
      </c>
      <c r="BG5" s="1" t="s">
        <v>195</v>
      </c>
      <c r="BH5" s="1" t="s">
        <v>67</v>
      </c>
      <c r="BI5" s="1" t="s">
        <v>67</v>
      </c>
    </row>
    <row r="6" spans="1:77">
      <c r="P6" s="1">
        <v>1</v>
      </c>
      <c r="Q6" s="71">
        <f>$R$2</f>
        <v>15</v>
      </c>
      <c r="R6" s="62">
        <f>((Q6-$R$2)/($R$3-$R$2))^2</f>
        <v>0</v>
      </c>
      <c r="S6" s="62">
        <f>1-(($R$3-Q6)/($R$3-$R$2))^2</f>
        <v>0</v>
      </c>
      <c r="AG6" s="71">
        <f>R2</f>
        <v>15</v>
      </c>
      <c r="AH6" s="62">
        <f>2*(AG6-$R$2)/($R$3-$R$2)^2</f>
        <v>0</v>
      </c>
      <c r="AI6" s="62">
        <f>2*($R$3-AG6)/($R$3-$R$2)^2</f>
        <v>6.6666666666666666E-2</v>
      </c>
      <c r="BG6" s="62">
        <v>0</v>
      </c>
      <c r="BH6" s="62">
        <f>$R$2+($R$3-$R$2)*SQRT(BG6)</f>
        <v>15</v>
      </c>
      <c r="BI6" s="62">
        <f>$R$3-($R$3-$R$2)*SQRT(1-BG6)</f>
        <v>15</v>
      </c>
      <c r="BT6" s="1">
        <v>1</v>
      </c>
      <c r="BU6" s="1">
        <f t="shared" ref="BU6:BU69" ca="1" si="0">a+(b-a)*SQRT(RAND())</f>
        <v>41.671808046870481</v>
      </c>
      <c r="BV6" s="1">
        <f t="shared" ref="BV6:BV37" ca="1" si="1">b-(b-a)*SQRT(1-RAND())</f>
        <v>39.154111624579087</v>
      </c>
    </row>
    <row r="7" spans="1:77">
      <c r="P7" s="1">
        <v>2</v>
      </c>
      <c r="Q7" s="71">
        <f>Q6+($R$3-$R$2)/30</f>
        <v>16</v>
      </c>
      <c r="R7" s="62">
        <f t="shared" ref="R7:R36" si="2">((Q7-$R$2)/($R$3-$R$2))^2</f>
        <v>1.1111111111111111E-3</v>
      </c>
      <c r="S7" s="62">
        <f t="shared" ref="S7:S36" si="3">1-(($R$3-Q7)/($R$3-$R$2))^2</f>
        <v>6.5555555555555589E-2</v>
      </c>
      <c r="AG7" s="71">
        <f>AG6+($R$3-$R$2)/30</f>
        <v>16</v>
      </c>
      <c r="AH7" s="62">
        <f t="shared" ref="AH7:AH36" si="4">2*(AG7-$R$2)/($R$3-$R$2)^2</f>
        <v>2.2222222222222222E-3</v>
      </c>
      <c r="AI7" s="62">
        <f t="shared" ref="AI7:AI36" si="5">2*($R$3-AG7)/($R$3-$R$2)^2</f>
        <v>6.4444444444444443E-2</v>
      </c>
      <c r="BG7" s="62">
        <f>BG6+1/30</f>
        <v>3.3333333333333333E-2</v>
      </c>
      <c r="BH7" s="62">
        <f t="shared" ref="BH7:BH36" si="6">$R$2+($R$3-$R$2)*SQRT(BG7)</f>
        <v>20.477225575051662</v>
      </c>
      <c r="BI7" s="62">
        <f t="shared" ref="BI7:BI26" si="7">$R$3-($R$3-$R$2)*SQRT(1-BG7)</f>
        <v>15.50423759249475</v>
      </c>
      <c r="BT7" s="1">
        <v>2</v>
      </c>
      <c r="BU7" s="1">
        <f t="shared" ca="1" si="0"/>
        <v>28.732145784030696</v>
      </c>
      <c r="BV7" s="1">
        <f t="shared" ca="1" si="1"/>
        <v>32.637238957134315</v>
      </c>
    </row>
    <row r="8" spans="1:77">
      <c r="A8" s="69"/>
      <c r="P8" s="1">
        <v>3</v>
      </c>
      <c r="Q8" s="71">
        <f t="shared" ref="Q8:Q36" si="8">Q7+($R$3-$R$2)/30</f>
        <v>17</v>
      </c>
      <c r="R8" s="62">
        <f t="shared" si="2"/>
        <v>4.4444444444444444E-3</v>
      </c>
      <c r="S8" s="62">
        <f t="shared" si="3"/>
        <v>0.12888888888888883</v>
      </c>
      <c r="AG8" s="71">
        <f>AG7+($R$3-$R$2)/30</f>
        <v>17</v>
      </c>
      <c r="AH8" s="62">
        <f t="shared" si="4"/>
        <v>4.4444444444444444E-3</v>
      </c>
      <c r="AI8" s="62">
        <f t="shared" si="5"/>
        <v>6.222222222222222E-2</v>
      </c>
      <c r="BG8" s="62">
        <f t="shared" ref="BG8:BG26" si="9">BG7+1/30</f>
        <v>6.6666666666666666E-2</v>
      </c>
      <c r="BH8" s="62">
        <f t="shared" si="6"/>
        <v>22.745966692414832</v>
      </c>
      <c r="BI8" s="62">
        <f t="shared" si="7"/>
        <v>16.017246507621124</v>
      </c>
      <c r="BT8" s="1">
        <v>3</v>
      </c>
      <c r="BU8" s="1">
        <f t="shared" ca="1" si="0"/>
        <v>32.379976364760097</v>
      </c>
      <c r="BV8" s="1">
        <f t="shared" ca="1" si="1"/>
        <v>19.741444003270779</v>
      </c>
    </row>
    <row r="9" spans="1:77">
      <c r="A9" s="69"/>
      <c r="P9" s="1">
        <v>4</v>
      </c>
      <c r="Q9" s="71">
        <f t="shared" si="8"/>
        <v>18</v>
      </c>
      <c r="R9" s="62">
        <f t="shared" si="2"/>
        <v>1.0000000000000002E-2</v>
      </c>
      <c r="S9" s="62">
        <f t="shared" si="3"/>
        <v>0.18999999999999995</v>
      </c>
      <c r="AC9" s="69"/>
      <c r="AG9" s="71">
        <f t="shared" ref="AG9:AG28" si="10">AG8+($R$3-$R$2)/30</f>
        <v>18</v>
      </c>
      <c r="AH9" s="62">
        <f t="shared" si="4"/>
        <v>6.6666666666666671E-3</v>
      </c>
      <c r="AI9" s="62">
        <f t="shared" si="5"/>
        <v>0.06</v>
      </c>
      <c r="AU9" s="68"/>
      <c r="BG9" s="62">
        <f t="shared" si="9"/>
        <v>0.1</v>
      </c>
      <c r="BH9" s="62">
        <f t="shared" si="6"/>
        <v>24.486832980505138</v>
      </c>
      <c r="BI9" s="62">
        <f t="shared" si="7"/>
        <v>16.539501058484586</v>
      </c>
      <c r="BT9" s="1">
        <v>4</v>
      </c>
      <c r="BU9" s="1">
        <f t="shared" ca="1" si="0"/>
        <v>28.473331202807323</v>
      </c>
      <c r="BV9" s="1">
        <f t="shared" ca="1" si="1"/>
        <v>15.655703761313177</v>
      </c>
    </row>
    <row r="10" spans="1:77">
      <c r="P10" s="1">
        <v>5</v>
      </c>
      <c r="Q10" s="71">
        <f t="shared" si="8"/>
        <v>19</v>
      </c>
      <c r="R10" s="62">
        <f t="shared" si="2"/>
        <v>1.7777777777777778E-2</v>
      </c>
      <c r="S10" s="62">
        <f t="shared" si="3"/>
        <v>0.24888888888888883</v>
      </c>
      <c r="AG10" s="71">
        <f t="shared" si="10"/>
        <v>19</v>
      </c>
      <c r="AH10" s="62">
        <f t="shared" si="4"/>
        <v>8.8888888888888889E-3</v>
      </c>
      <c r="AI10" s="62">
        <f t="shared" si="5"/>
        <v>5.7777777777777775E-2</v>
      </c>
      <c r="BG10" s="62">
        <f t="shared" si="9"/>
        <v>0.13333333333333333</v>
      </c>
      <c r="BH10" s="62">
        <f t="shared" si="6"/>
        <v>25.954451150103321</v>
      </c>
      <c r="BI10" s="62">
        <f t="shared" si="7"/>
        <v>17.071519912462119</v>
      </c>
      <c r="BT10" s="1">
        <v>5</v>
      </c>
      <c r="BU10" s="1">
        <f t="shared" ca="1" si="0"/>
        <v>41.253350673230287</v>
      </c>
      <c r="BV10" s="1">
        <f t="shared" ca="1" si="1"/>
        <v>24.202493273126542</v>
      </c>
    </row>
    <row r="11" spans="1:77" ht="18.75">
      <c r="B11" s="44"/>
      <c r="P11" s="1">
        <v>6</v>
      </c>
      <c r="Q11" s="71">
        <f t="shared" si="8"/>
        <v>20</v>
      </c>
      <c r="R11" s="62">
        <f t="shared" si="2"/>
        <v>2.7777777777777776E-2</v>
      </c>
      <c r="S11" s="62">
        <f t="shared" si="3"/>
        <v>0.30555555555555547</v>
      </c>
      <c r="AG11" s="71">
        <f t="shared" si="10"/>
        <v>20</v>
      </c>
      <c r="AH11" s="62">
        <f t="shared" si="4"/>
        <v>1.1111111111111112E-2</v>
      </c>
      <c r="AI11" s="62">
        <f t="shared" si="5"/>
        <v>5.5555555555555552E-2</v>
      </c>
      <c r="BG11" s="62">
        <f t="shared" si="9"/>
        <v>0.16666666666666666</v>
      </c>
      <c r="BH11" s="62">
        <f t="shared" si="6"/>
        <v>27.24744871391589</v>
      </c>
      <c r="BI11" s="62">
        <f t="shared" si="7"/>
        <v>17.613872124741693</v>
      </c>
      <c r="BT11" s="1">
        <v>6</v>
      </c>
      <c r="BU11" s="1">
        <f t="shared" ca="1" si="0"/>
        <v>42.420458805703703</v>
      </c>
      <c r="BV11" s="1">
        <f t="shared" ca="1" si="1"/>
        <v>17.410875694355632</v>
      </c>
    </row>
    <row r="12" spans="1:77" ht="18.75">
      <c r="B12" s="44" t="s">
        <v>180</v>
      </c>
      <c r="P12" s="1">
        <v>7</v>
      </c>
      <c r="Q12" s="71">
        <f t="shared" si="8"/>
        <v>21</v>
      </c>
      <c r="R12" s="62">
        <f t="shared" si="2"/>
        <v>4.0000000000000008E-2</v>
      </c>
      <c r="S12" s="62">
        <f t="shared" si="3"/>
        <v>0.35999999999999988</v>
      </c>
      <c r="AG12" s="71">
        <f t="shared" si="10"/>
        <v>21</v>
      </c>
      <c r="AH12" s="62">
        <f t="shared" si="4"/>
        <v>1.3333333333333334E-2</v>
      </c>
      <c r="AI12" s="62">
        <f t="shared" si="5"/>
        <v>5.3333333333333337E-2</v>
      </c>
      <c r="BG12" s="62">
        <f t="shared" si="9"/>
        <v>0.19999999999999998</v>
      </c>
      <c r="BH12" s="62">
        <f t="shared" si="6"/>
        <v>28.416407864998739</v>
      </c>
      <c r="BI12" s="62">
        <f t="shared" si="7"/>
        <v>18.167184270002526</v>
      </c>
      <c r="BT12" s="1">
        <v>7</v>
      </c>
      <c r="BU12" s="1">
        <f t="shared" ca="1" si="0"/>
        <v>41.195069385028688</v>
      </c>
      <c r="BV12" s="1">
        <f t="shared" ca="1" si="1"/>
        <v>17.077974340370066</v>
      </c>
    </row>
    <row r="13" spans="1:77" ht="18.75">
      <c r="B13" s="44" t="s">
        <v>186</v>
      </c>
      <c r="P13" s="1">
        <v>8</v>
      </c>
      <c r="Q13" s="71">
        <f t="shared" si="8"/>
        <v>22</v>
      </c>
      <c r="R13" s="62">
        <f t="shared" si="2"/>
        <v>5.4444444444444448E-2</v>
      </c>
      <c r="S13" s="62">
        <f t="shared" si="3"/>
        <v>0.41222222222222216</v>
      </c>
      <c r="AG13" s="71">
        <f t="shared" si="10"/>
        <v>22</v>
      </c>
      <c r="AH13" s="62">
        <f t="shared" si="4"/>
        <v>1.5555555555555555E-2</v>
      </c>
      <c r="AI13" s="62">
        <f t="shared" si="5"/>
        <v>5.1111111111111114E-2</v>
      </c>
      <c r="AU13" s="73"/>
      <c r="BG13" s="62">
        <f t="shared" si="9"/>
        <v>0.23333333333333331</v>
      </c>
      <c r="BH13" s="62">
        <f t="shared" si="6"/>
        <v>29.491376746189438</v>
      </c>
      <c r="BI13" s="62">
        <f t="shared" si="7"/>
        <v>18.732148926872608</v>
      </c>
      <c r="BT13" s="1">
        <v>8</v>
      </c>
      <c r="BU13" s="1">
        <f t="shared" ca="1" si="0"/>
        <v>18.815848447234345</v>
      </c>
      <c r="BV13" s="1">
        <f t="shared" ca="1" si="1"/>
        <v>21.692486840641553</v>
      </c>
    </row>
    <row r="14" spans="1:77" ht="18.75">
      <c r="B14" s="44" t="s">
        <v>181</v>
      </c>
      <c r="P14" s="1">
        <v>9</v>
      </c>
      <c r="Q14" s="71">
        <f t="shared" si="8"/>
        <v>23</v>
      </c>
      <c r="R14" s="62">
        <f t="shared" si="2"/>
        <v>7.1111111111111111E-2</v>
      </c>
      <c r="S14" s="62">
        <f t="shared" si="3"/>
        <v>0.46222222222222231</v>
      </c>
      <c r="AG14" s="71">
        <f t="shared" si="10"/>
        <v>23</v>
      </c>
      <c r="AH14" s="62">
        <f t="shared" si="4"/>
        <v>1.7777777777777778E-2</v>
      </c>
      <c r="AI14" s="62">
        <f t="shared" si="5"/>
        <v>4.8888888888888891E-2</v>
      </c>
      <c r="BG14" s="62">
        <f t="shared" si="9"/>
        <v>0.26666666666666666</v>
      </c>
      <c r="BH14" s="62">
        <f t="shared" si="6"/>
        <v>30.491933384829665</v>
      </c>
      <c r="BI14" s="62">
        <f t="shared" si="7"/>
        <v>19.309534842669741</v>
      </c>
      <c r="BT14" s="1">
        <v>9</v>
      </c>
      <c r="BU14" s="1">
        <f t="shared" ca="1" si="0"/>
        <v>18.595895807629908</v>
      </c>
      <c r="BV14" s="1">
        <f t="shared" ca="1" si="1"/>
        <v>18.73916147843067</v>
      </c>
    </row>
    <row r="15" spans="1:77" ht="18.75">
      <c r="B15" s="44" t="s">
        <v>188</v>
      </c>
      <c r="P15" s="1">
        <v>10</v>
      </c>
      <c r="Q15" s="71">
        <f t="shared" si="8"/>
        <v>24</v>
      </c>
      <c r="R15" s="62">
        <f t="shared" si="2"/>
        <v>0.09</v>
      </c>
      <c r="S15" s="62">
        <f t="shared" si="3"/>
        <v>0.51</v>
      </c>
      <c r="AG15" s="71">
        <f t="shared" si="10"/>
        <v>24</v>
      </c>
      <c r="AH15" s="62">
        <f t="shared" si="4"/>
        <v>0.02</v>
      </c>
      <c r="AI15" s="62">
        <f t="shared" si="5"/>
        <v>4.6666666666666669E-2</v>
      </c>
      <c r="BG15" s="62">
        <f t="shared" si="9"/>
        <v>0.3</v>
      </c>
      <c r="BH15" s="62">
        <f t="shared" si="6"/>
        <v>31.431676725154983</v>
      </c>
      <c r="BI15" s="62">
        <f t="shared" si="7"/>
        <v>19.900199203977735</v>
      </c>
      <c r="BT15" s="1">
        <v>10</v>
      </c>
      <c r="BU15" s="1">
        <f t="shared" ca="1" si="0"/>
        <v>34.602553045962345</v>
      </c>
      <c r="BV15" s="1">
        <f t="shared" ca="1" si="1"/>
        <v>20.900359419229929</v>
      </c>
    </row>
    <row r="16" spans="1:77" ht="18.75">
      <c r="B16" s="44" t="s">
        <v>187</v>
      </c>
      <c r="P16" s="1">
        <v>11</v>
      </c>
      <c r="Q16" s="71">
        <f t="shared" si="8"/>
        <v>25</v>
      </c>
      <c r="R16" s="62">
        <f t="shared" si="2"/>
        <v>0.1111111111111111</v>
      </c>
      <c r="S16" s="62">
        <f t="shared" si="3"/>
        <v>0.55555555555555558</v>
      </c>
      <c r="AG16" s="71">
        <f t="shared" si="10"/>
        <v>25</v>
      </c>
      <c r="AH16" s="62">
        <f t="shared" si="4"/>
        <v>2.2222222222222223E-2</v>
      </c>
      <c r="AI16" s="62">
        <f t="shared" si="5"/>
        <v>4.4444444444444446E-2</v>
      </c>
      <c r="BG16" s="62">
        <f t="shared" si="9"/>
        <v>0.33333333333333331</v>
      </c>
      <c r="BH16" s="62">
        <f t="shared" si="6"/>
        <v>32.320508075688771</v>
      </c>
      <c r="BI16" s="62">
        <f t="shared" si="7"/>
        <v>20.505102572168219</v>
      </c>
      <c r="BT16" s="1">
        <v>11</v>
      </c>
      <c r="BU16" s="1">
        <f t="shared" ca="1" si="0"/>
        <v>27.8365483725693</v>
      </c>
      <c r="BV16" s="1">
        <f t="shared" ca="1" si="1"/>
        <v>20.605563851532054</v>
      </c>
    </row>
    <row r="17" spans="16:74">
      <c r="P17" s="1">
        <v>12</v>
      </c>
      <c r="Q17" s="71">
        <f t="shared" si="8"/>
        <v>26</v>
      </c>
      <c r="R17" s="62">
        <f t="shared" si="2"/>
        <v>0.13444444444444442</v>
      </c>
      <c r="S17" s="62">
        <f t="shared" si="3"/>
        <v>0.59888888888888892</v>
      </c>
      <c r="AG17" s="71">
        <f t="shared" si="10"/>
        <v>26</v>
      </c>
      <c r="AH17" s="62">
        <f t="shared" si="4"/>
        <v>2.4444444444444446E-2</v>
      </c>
      <c r="AI17" s="62">
        <f t="shared" si="5"/>
        <v>4.2222222222222223E-2</v>
      </c>
      <c r="AU17" s="1" t="s">
        <v>3</v>
      </c>
      <c r="AV17" s="1" t="s">
        <v>61</v>
      </c>
      <c r="AW17" s="1" t="s">
        <v>199</v>
      </c>
      <c r="AX17" s="1" t="s">
        <v>200</v>
      </c>
      <c r="AY17" s="1" t="s">
        <v>201</v>
      </c>
      <c r="AZ17" s="1" t="s">
        <v>202</v>
      </c>
      <c r="BB17" s="74" t="s">
        <v>57</v>
      </c>
      <c r="BC17" s="1">
        <f>INT(SQRT(1000)+1)</f>
        <v>32</v>
      </c>
      <c r="BG17" s="62">
        <f t="shared" si="9"/>
        <v>0.36666666666666664</v>
      </c>
      <c r="BH17" s="62">
        <f t="shared" si="6"/>
        <v>33.165902124584946</v>
      </c>
      <c r="BI17" s="62">
        <f t="shared" si="7"/>
        <v>21.125327227373354</v>
      </c>
      <c r="BT17" s="1">
        <v>12</v>
      </c>
      <c r="BU17" s="1">
        <f t="shared" ca="1" si="0"/>
        <v>27.728790710040276</v>
      </c>
      <c r="BV17" s="1">
        <f t="shared" ca="1" si="1"/>
        <v>31.91856410064808</v>
      </c>
    </row>
    <row r="18" spans="16:74">
      <c r="P18" s="1">
        <v>13</v>
      </c>
      <c r="Q18" s="71">
        <f t="shared" si="8"/>
        <v>27</v>
      </c>
      <c r="R18" s="62">
        <f t="shared" si="2"/>
        <v>0.16000000000000003</v>
      </c>
      <c r="S18" s="62">
        <f t="shared" si="3"/>
        <v>0.64</v>
      </c>
      <c r="AG18" s="71">
        <f t="shared" si="10"/>
        <v>27</v>
      </c>
      <c r="AH18" s="62">
        <f t="shared" si="4"/>
        <v>2.6666666666666668E-2</v>
      </c>
      <c r="AI18" s="62">
        <f t="shared" si="5"/>
        <v>0.04</v>
      </c>
      <c r="AU18" s="1">
        <v>1</v>
      </c>
      <c r="AV18" s="75">
        <f ca="1">RAND()</f>
        <v>0.4245384326826136</v>
      </c>
      <c r="AW18" s="75">
        <f ca="1">$R$2+($R$3-$R$2)*SQRT(AV18)</f>
        <v>34.546984151381317</v>
      </c>
      <c r="AX18" s="75">
        <f ca="1">$R$3-($R$3-$R$2)*SQRT(1-AV18)</f>
        <v>22.242245045135761</v>
      </c>
      <c r="AY18" s="75">
        <v>22.576298051035664</v>
      </c>
      <c r="AZ18" s="75">
        <v>24.583622324646814</v>
      </c>
      <c r="BB18" s="74" t="s">
        <v>103</v>
      </c>
      <c r="BC18" s="76">
        <f>(45-15)/(BC17-1)</f>
        <v>0.967741935483871</v>
      </c>
      <c r="BG18" s="62">
        <f t="shared" si="9"/>
        <v>0.39999999999999997</v>
      </c>
      <c r="BH18" s="62">
        <f t="shared" si="6"/>
        <v>33.973665961010276</v>
      </c>
      <c r="BI18" s="62">
        <f t="shared" si="7"/>
        <v>21.762099922755496</v>
      </c>
      <c r="BT18" s="1">
        <v>13</v>
      </c>
      <c r="BU18" s="1">
        <f t="shared" ca="1" si="0"/>
        <v>42.715619530729924</v>
      </c>
      <c r="BV18" s="1">
        <f t="shared" ca="1" si="1"/>
        <v>19.361130488057935</v>
      </c>
    </row>
    <row r="19" spans="16:74">
      <c r="P19" s="1">
        <v>14</v>
      </c>
      <c r="Q19" s="71">
        <f t="shared" si="8"/>
        <v>28</v>
      </c>
      <c r="R19" s="62">
        <f t="shared" si="2"/>
        <v>0.18777777777777779</v>
      </c>
      <c r="S19" s="62">
        <f t="shared" si="3"/>
        <v>0.67888888888888888</v>
      </c>
      <c r="AG19" s="71">
        <f t="shared" si="10"/>
        <v>28</v>
      </c>
      <c r="AH19" s="62">
        <f t="shared" si="4"/>
        <v>2.8888888888888888E-2</v>
      </c>
      <c r="AI19" s="62">
        <f t="shared" si="5"/>
        <v>3.7777777777777778E-2</v>
      </c>
      <c r="AU19" s="1">
        <v>2</v>
      </c>
      <c r="AV19" s="75">
        <f t="shared" ref="AV19:AV82" ca="1" si="11">RAND()</f>
        <v>0.3343927944507874</v>
      </c>
      <c r="AW19" s="75">
        <f t="shared" ref="AW19:AW82" ca="1" si="12">$R$2+($R$3-$R$2)*SQRT(AV19)</f>
        <v>32.348011845906399</v>
      </c>
      <c r="AX19" s="75">
        <f t="shared" ref="AX19:AX82" ca="1" si="13">$R$3-($R$3-$R$2)*SQRT(1-AV19)</f>
        <v>20.524573854694761</v>
      </c>
      <c r="AY19" s="75">
        <v>42.483737320087016</v>
      </c>
      <c r="AZ19" s="75">
        <v>24.005691959112781</v>
      </c>
      <c r="BB19" s="70">
        <v>15</v>
      </c>
      <c r="BC19" s="1">
        <f t="array" aca="1" ref="BC19:BC51" ca="1">FREQUENCY(AW18:AW1017,BB19:BB50)</f>
        <v>0</v>
      </c>
      <c r="BD19" s="1">
        <f t="array" ref="BD19:BD51">FREQUENCY(AY18:AY1017,BB19:BB50)</f>
        <v>0</v>
      </c>
      <c r="BE19" s="1">
        <f t="array" aca="1" ref="BE19:BE51" ca="1">FREQUENCY(AX18:AX1017,BB19:BB50)</f>
        <v>0</v>
      </c>
      <c r="BF19" s="1">
        <f t="array" ref="BF19:BF51">FREQUENCY(AZ18:AZ1017,BB19:BB50)</f>
        <v>0</v>
      </c>
      <c r="BG19" s="62">
        <f t="shared" si="9"/>
        <v>0.43333333333333329</v>
      </c>
      <c r="BH19" s="62">
        <f t="shared" si="6"/>
        <v>34.748417658131501</v>
      </c>
      <c r="BI19" s="62">
        <f t="shared" si="7"/>
        <v>22.416820418727571</v>
      </c>
      <c r="BT19" s="1">
        <v>14</v>
      </c>
      <c r="BU19" s="1">
        <f t="shared" ca="1" si="0"/>
        <v>41.333600747048052</v>
      </c>
      <c r="BV19" s="1">
        <f t="shared" ca="1" si="1"/>
        <v>27.112238443597427</v>
      </c>
    </row>
    <row r="20" spans="16:74">
      <c r="P20" s="1">
        <v>15</v>
      </c>
      <c r="Q20" s="71">
        <f t="shared" si="8"/>
        <v>29</v>
      </c>
      <c r="R20" s="62">
        <f t="shared" si="2"/>
        <v>0.21777777777777779</v>
      </c>
      <c r="S20" s="62">
        <f t="shared" si="3"/>
        <v>0.7155555555555555</v>
      </c>
      <c r="AG20" s="71">
        <f t="shared" si="10"/>
        <v>29</v>
      </c>
      <c r="AH20" s="62">
        <f t="shared" si="4"/>
        <v>3.111111111111111E-2</v>
      </c>
      <c r="AI20" s="62">
        <f t="shared" si="5"/>
        <v>3.5555555555555556E-2</v>
      </c>
      <c r="AU20" s="1">
        <v>3</v>
      </c>
      <c r="AV20" s="75">
        <f t="shared" ca="1" si="11"/>
        <v>3.7245863810083435E-2</v>
      </c>
      <c r="AW20" s="75">
        <f t="shared" ca="1" si="12"/>
        <v>20.789756249538929</v>
      </c>
      <c r="AX20" s="75">
        <f t="shared" ca="1" si="13"/>
        <v>15.563989357065982</v>
      </c>
      <c r="AY20" s="75">
        <v>36.802376083714748</v>
      </c>
      <c r="AZ20" s="75">
        <v>41.5441948430229</v>
      </c>
      <c r="BB20" s="78">
        <f>BB19+$BC$18</f>
        <v>15.967741935483872</v>
      </c>
      <c r="BC20" s="1">
        <f ca="1"/>
        <v>0</v>
      </c>
      <c r="BD20" s="1">
        <v>0</v>
      </c>
      <c r="BE20" s="1">
        <f ca="1"/>
        <v>61</v>
      </c>
      <c r="BF20" s="1">
        <v>63</v>
      </c>
      <c r="BG20" s="62">
        <f t="shared" si="9"/>
        <v>0.46666666666666662</v>
      </c>
      <c r="BH20" s="62">
        <f t="shared" si="6"/>
        <v>35.493901531919192</v>
      </c>
      <c r="BI20" s="62">
        <f t="shared" si="7"/>
        <v>23.091097699793355</v>
      </c>
      <c r="BT20" s="1">
        <v>15</v>
      </c>
      <c r="BU20" s="1">
        <f t="shared" ca="1" si="0"/>
        <v>23.679399851509281</v>
      </c>
      <c r="BV20" s="1">
        <f t="shared" ca="1" si="1"/>
        <v>20.175802734642044</v>
      </c>
    </row>
    <row r="21" spans="16:74">
      <c r="P21" s="1">
        <v>16</v>
      </c>
      <c r="Q21" s="71">
        <f t="shared" si="8"/>
        <v>30</v>
      </c>
      <c r="R21" s="62">
        <f t="shared" si="2"/>
        <v>0.25</v>
      </c>
      <c r="S21" s="62">
        <f t="shared" si="3"/>
        <v>0.75</v>
      </c>
      <c r="AG21" s="71">
        <f t="shared" si="10"/>
        <v>30</v>
      </c>
      <c r="AH21" s="62">
        <f t="shared" si="4"/>
        <v>3.3333333333333333E-2</v>
      </c>
      <c r="AI21" s="62">
        <f t="shared" si="5"/>
        <v>3.3333333333333333E-2</v>
      </c>
      <c r="AU21" s="1">
        <v>4</v>
      </c>
      <c r="AV21" s="75">
        <f t="shared" ca="1" si="11"/>
        <v>9.6428659315819676E-2</v>
      </c>
      <c r="AW21" s="75">
        <f t="shared" ca="1" si="12"/>
        <v>24.315889296478232</v>
      </c>
      <c r="AX21" s="75">
        <f t="shared" ca="1" si="13"/>
        <v>16.483089111620764</v>
      </c>
      <c r="AY21" s="75">
        <v>27.778629332768162</v>
      </c>
      <c r="AZ21" s="75">
        <v>28.458197228313416</v>
      </c>
      <c r="BB21" s="78">
        <f t="shared" ref="BB21:BB49" si="14">BB20+$BC$18</f>
        <v>16.935483870967744</v>
      </c>
      <c r="BC21" s="1">
        <f ca="1"/>
        <v>2</v>
      </c>
      <c r="BD21" s="1">
        <v>3</v>
      </c>
      <c r="BE21" s="1">
        <f ca="1"/>
        <v>58</v>
      </c>
      <c r="BF21" s="1">
        <v>63</v>
      </c>
      <c r="BG21" s="62">
        <f t="shared" si="9"/>
        <v>0.49999999999999994</v>
      </c>
      <c r="BH21" s="62">
        <f t="shared" si="6"/>
        <v>36.213203435596427</v>
      </c>
      <c r="BI21" s="62">
        <f t="shared" si="7"/>
        <v>23.786796564403573</v>
      </c>
      <c r="BT21" s="1">
        <v>16</v>
      </c>
      <c r="BU21" s="1">
        <f t="shared" ca="1" si="0"/>
        <v>43.11073985105277</v>
      </c>
      <c r="BV21" s="1">
        <f t="shared" ca="1" si="1"/>
        <v>22.465381186153166</v>
      </c>
    </row>
    <row r="22" spans="16:74">
      <c r="P22" s="1">
        <v>17</v>
      </c>
      <c r="Q22" s="71">
        <f t="shared" si="8"/>
        <v>31</v>
      </c>
      <c r="R22" s="62">
        <f t="shared" si="2"/>
        <v>0.28444444444444444</v>
      </c>
      <c r="S22" s="62">
        <f t="shared" si="3"/>
        <v>0.78222222222222215</v>
      </c>
      <c r="AG22" s="71">
        <f t="shared" si="10"/>
        <v>31</v>
      </c>
      <c r="AH22" s="62">
        <f t="shared" si="4"/>
        <v>3.5555555555555556E-2</v>
      </c>
      <c r="AI22" s="62">
        <f t="shared" si="5"/>
        <v>3.111111111111111E-2</v>
      </c>
      <c r="AU22" s="1">
        <v>5</v>
      </c>
      <c r="AV22" s="75">
        <f t="shared" ca="1" si="11"/>
        <v>0.64146102665008309</v>
      </c>
      <c r="AW22" s="75">
        <f t="shared" ca="1" si="12"/>
        <v>39.027378633239934</v>
      </c>
      <c r="AX22" s="75">
        <f t="shared" ca="1" si="13"/>
        <v>27.036562800651843</v>
      </c>
      <c r="AY22" s="75">
        <v>41.831950262116578</v>
      </c>
      <c r="AZ22" s="75">
        <v>26.314015950735325</v>
      </c>
      <c r="BB22" s="78">
        <f t="shared" si="14"/>
        <v>17.903225806451616</v>
      </c>
      <c r="BC22" s="1">
        <f ca="1"/>
        <v>3</v>
      </c>
      <c r="BD22" s="1">
        <v>8</v>
      </c>
      <c r="BE22" s="1">
        <f ca="1"/>
        <v>57</v>
      </c>
      <c r="BF22" s="1">
        <v>56</v>
      </c>
      <c r="BG22" s="62">
        <f t="shared" si="9"/>
        <v>0.53333333333333333</v>
      </c>
      <c r="BH22" s="62">
        <f t="shared" si="6"/>
        <v>36.908902300206641</v>
      </c>
      <c r="BI22" s="62">
        <f t="shared" si="7"/>
        <v>24.506098468080804</v>
      </c>
      <c r="BT22" s="1">
        <v>17</v>
      </c>
      <c r="BU22" s="1">
        <f t="shared" ca="1" si="0"/>
        <v>41.295951164464455</v>
      </c>
      <c r="BV22" s="1">
        <f t="shared" ca="1" si="1"/>
        <v>26.305589015331002</v>
      </c>
    </row>
    <row r="23" spans="16:74">
      <c r="P23" s="1">
        <v>18</v>
      </c>
      <c r="Q23" s="71">
        <f t="shared" si="8"/>
        <v>32</v>
      </c>
      <c r="R23" s="62">
        <f t="shared" si="2"/>
        <v>0.32111111111111107</v>
      </c>
      <c r="S23" s="62">
        <f t="shared" si="3"/>
        <v>0.81222222222222218</v>
      </c>
      <c r="AG23" s="71">
        <f t="shared" si="10"/>
        <v>32</v>
      </c>
      <c r="AH23" s="62">
        <f t="shared" si="4"/>
        <v>3.7777777777777778E-2</v>
      </c>
      <c r="AI23" s="62">
        <f t="shared" si="5"/>
        <v>2.8888888888888888E-2</v>
      </c>
      <c r="AU23" s="1">
        <v>6</v>
      </c>
      <c r="AV23" s="75">
        <f t="shared" ca="1" si="11"/>
        <v>0.1883185700698311</v>
      </c>
      <c r="AW23" s="75">
        <f t="shared" ca="1" si="12"/>
        <v>28.018706274543874</v>
      </c>
      <c r="AX23" s="75">
        <f t="shared" ca="1" si="13"/>
        <v>17.971990695999231</v>
      </c>
      <c r="AY23" s="75">
        <v>33.017264014506637</v>
      </c>
      <c r="AZ23" s="75">
        <v>34.362399896718415</v>
      </c>
      <c r="BB23" s="78">
        <f t="shared" si="14"/>
        <v>18.870967741935488</v>
      </c>
      <c r="BC23" s="1">
        <f ca="1"/>
        <v>8</v>
      </c>
      <c r="BD23" s="1">
        <v>9</v>
      </c>
      <c r="BE23" s="1">
        <f ca="1"/>
        <v>74</v>
      </c>
      <c r="BF23" s="1">
        <v>58</v>
      </c>
      <c r="BG23" s="62">
        <f t="shared" si="9"/>
        <v>0.56666666666666665</v>
      </c>
      <c r="BH23" s="62">
        <f t="shared" si="6"/>
        <v>37.583179581272432</v>
      </c>
      <c r="BI23" s="62">
        <f t="shared" si="7"/>
        <v>25.251582341868499</v>
      </c>
      <c r="BT23" s="1">
        <v>18</v>
      </c>
      <c r="BU23" s="1">
        <f t="shared" ca="1" si="0"/>
        <v>34.440546417075637</v>
      </c>
      <c r="BV23" s="1">
        <f t="shared" ca="1" si="1"/>
        <v>30.85897682661744</v>
      </c>
    </row>
    <row r="24" spans="16:74">
      <c r="P24" s="1">
        <v>19</v>
      </c>
      <c r="Q24" s="71">
        <f t="shared" si="8"/>
        <v>33</v>
      </c>
      <c r="R24" s="62">
        <f t="shared" si="2"/>
        <v>0.36</v>
      </c>
      <c r="S24" s="62">
        <f t="shared" si="3"/>
        <v>0.84</v>
      </c>
      <c r="AG24" s="71">
        <f t="shared" si="10"/>
        <v>33</v>
      </c>
      <c r="AH24" s="62">
        <f t="shared" si="4"/>
        <v>0.04</v>
      </c>
      <c r="AI24" s="62">
        <f t="shared" si="5"/>
        <v>2.6666666666666668E-2</v>
      </c>
      <c r="AU24" s="1">
        <v>7</v>
      </c>
      <c r="AV24" s="75">
        <f t="shared" ca="1" si="11"/>
        <v>0.26630746153568197</v>
      </c>
      <c r="AW24" s="75">
        <f t="shared" ca="1" si="12"/>
        <v>30.481495902596549</v>
      </c>
      <c r="AX24" s="75">
        <f t="shared" ca="1" si="13"/>
        <v>19.303243694623902</v>
      </c>
      <c r="AY24" s="75">
        <v>33.148413531270748</v>
      </c>
      <c r="AZ24" s="75">
        <v>22.798580989567071</v>
      </c>
      <c r="BB24" s="78">
        <f t="shared" si="14"/>
        <v>19.838709677419359</v>
      </c>
      <c r="BC24" s="1">
        <f ca="1"/>
        <v>9</v>
      </c>
      <c r="BD24" s="1">
        <v>9</v>
      </c>
      <c r="BE24" s="1">
        <f ca="1"/>
        <v>51</v>
      </c>
      <c r="BF24" s="1">
        <v>48</v>
      </c>
      <c r="BG24" s="62">
        <f t="shared" si="9"/>
        <v>0.6</v>
      </c>
      <c r="BH24" s="62">
        <f t="shared" si="6"/>
        <v>38.237900077244504</v>
      </c>
      <c r="BI24" s="62">
        <f t="shared" si="7"/>
        <v>26.026334038989724</v>
      </c>
      <c r="BT24" s="1">
        <v>19</v>
      </c>
      <c r="BU24" s="1">
        <f t="shared" ca="1" si="0"/>
        <v>43.398291733382457</v>
      </c>
      <c r="BV24" s="1">
        <f t="shared" ca="1" si="1"/>
        <v>30.488931196892636</v>
      </c>
    </row>
    <row r="25" spans="16:74">
      <c r="P25" s="1">
        <v>20</v>
      </c>
      <c r="Q25" s="71">
        <f t="shared" si="8"/>
        <v>34</v>
      </c>
      <c r="R25" s="62">
        <f t="shared" si="2"/>
        <v>0.40111111111111108</v>
      </c>
      <c r="S25" s="62">
        <f t="shared" si="3"/>
        <v>0.86555555555555563</v>
      </c>
      <c r="AG25" s="71">
        <f t="shared" si="10"/>
        <v>34</v>
      </c>
      <c r="AH25" s="62">
        <f t="shared" si="4"/>
        <v>4.2222222222222223E-2</v>
      </c>
      <c r="AI25" s="62">
        <f t="shared" si="5"/>
        <v>2.4444444444444446E-2</v>
      </c>
      <c r="AU25" s="1">
        <v>8</v>
      </c>
      <c r="AV25" s="75">
        <f t="shared" ca="1" si="11"/>
        <v>0.55750114003889295</v>
      </c>
      <c r="AW25" s="75">
        <f t="shared" ca="1" si="12"/>
        <v>37.399799687385681</v>
      </c>
      <c r="AX25" s="75">
        <f t="shared" ca="1" si="13"/>
        <v>25.043823663712622</v>
      </c>
      <c r="AY25" s="75">
        <v>38.261369371072533</v>
      </c>
      <c r="AZ25" s="75">
        <v>27.754539423606474</v>
      </c>
      <c r="BB25" s="78">
        <f t="shared" si="14"/>
        <v>20.806451612903231</v>
      </c>
      <c r="BC25" s="1">
        <f ca="1"/>
        <v>15</v>
      </c>
      <c r="BD25" s="1">
        <v>9</v>
      </c>
      <c r="BE25" s="1">
        <f ca="1"/>
        <v>52</v>
      </c>
      <c r="BF25" s="1">
        <v>54</v>
      </c>
      <c r="BG25" s="62">
        <f t="shared" si="9"/>
        <v>0.6333333333333333</v>
      </c>
      <c r="BH25" s="62">
        <f t="shared" si="6"/>
        <v>38.874672772626646</v>
      </c>
      <c r="BI25" s="62">
        <f t="shared" si="7"/>
        <v>26.834097875415047</v>
      </c>
      <c r="BT25" s="1">
        <v>20</v>
      </c>
      <c r="BU25" s="1">
        <f t="shared" ca="1" si="0"/>
        <v>30.190664271935933</v>
      </c>
      <c r="BV25" s="1">
        <f t="shared" ca="1" si="1"/>
        <v>21.070510513181965</v>
      </c>
    </row>
    <row r="26" spans="16:74">
      <c r="P26" s="1">
        <v>21</v>
      </c>
      <c r="Q26" s="71">
        <f t="shared" si="8"/>
        <v>35</v>
      </c>
      <c r="R26" s="62">
        <f t="shared" si="2"/>
        <v>0.44444444444444442</v>
      </c>
      <c r="S26" s="62">
        <f t="shared" si="3"/>
        <v>0.88888888888888884</v>
      </c>
      <c r="AG26" s="71">
        <f t="shared" si="10"/>
        <v>35</v>
      </c>
      <c r="AH26" s="62">
        <f t="shared" si="4"/>
        <v>4.4444444444444446E-2</v>
      </c>
      <c r="AI26" s="62">
        <f t="shared" si="5"/>
        <v>2.2222222222222223E-2</v>
      </c>
      <c r="AU26" s="1">
        <v>9</v>
      </c>
      <c r="AV26" s="75">
        <f t="shared" ca="1" si="11"/>
        <v>0.21442927857085881</v>
      </c>
      <c r="AW26" s="75">
        <f t="shared" ca="1" si="12"/>
        <v>28.891952732203379</v>
      </c>
      <c r="AX26" s="75">
        <f t="shared" ca="1" si="13"/>
        <v>18.410271733501542</v>
      </c>
      <c r="AY26" s="75">
        <v>30.604022440054941</v>
      </c>
      <c r="AZ26" s="75">
        <v>19.558849896526024</v>
      </c>
      <c r="BB26" s="78">
        <f t="shared" si="14"/>
        <v>21.774193548387103</v>
      </c>
      <c r="BC26" s="1">
        <f ca="1"/>
        <v>15</v>
      </c>
      <c r="BD26" s="1">
        <v>10</v>
      </c>
      <c r="BE26" s="1">
        <f ca="1"/>
        <v>58</v>
      </c>
      <c r="BF26" s="1">
        <v>49</v>
      </c>
      <c r="BG26" s="62">
        <f t="shared" si="9"/>
        <v>0.66666666666666663</v>
      </c>
      <c r="BH26" s="62">
        <f t="shared" si="6"/>
        <v>39.494897427831781</v>
      </c>
      <c r="BI26" s="62">
        <f t="shared" si="7"/>
        <v>27.679491924311225</v>
      </c>
      <c r="BT26" s="1">
        <v>21</v>
      </c>
      <c r="BU26" s="1">
        <f t="shared" ca="1" si="0"/>
        <v>39.039742257019213</v>
      </c>
      <c r="BV26" s="1">
        <f t="shared" ca="1" si="1"/>
        <v>21.596503078704995</v>
      </c>
    </row>
    <row r="27" spans="16:74">
      <c r="P27" s="1">
        <v>22</v>
      </c>
      <c r="Q27" s="71">
        <f t="shared" si="8"/>
        <v>36</v>
      </c>
      <c r="R27" s="62">
        <f t="shared" si="2"/>
        <v>0.48999999999999994</v>
      </c>
      <c r="S27" s="62">
        <f t="shared" si="3"/>
        <v>0.91</v>
      </c>
      <c r="AG27" s="71">
        <f t="shared" si="10"/>
        <v>36</v>
      </c>
      <c r="AH27" s="62">
        <f t="shared" si="4"/>
        <v>4.6666666666666669E-2</v>
      </c>
      <c r="AI27" s="62">
        <f t="shared" si="5"/>
        <v>0.02</v>
      </c>
      <c r="AU27" s="1">
        <v>10</v>
      </c>
      <c r="AV27" s="75">
        <f t="shared" ca="1" si="11"/>
        <v>0.71701520657124895</v>
      </c>
      <c r="AW27" s="75">
        <f t="shared" ca="1" si="12"/>
        <v>40.40302513312389</v>
      </c>
      <c r="AX27" s="75">
        <f t="shared" ca="1" si="13"/>
        <v>29.041105486723836</v>
      </c>
      <c r="AY27" s="75">
        <v>26.297594957638488</v>
      </c>
      <c r="AZ27" s="75">
        <v>27.564771492532572</v>
      </c>
      <c r="BB27" s="78">
        <f t="shared" si="14"/>
        <v>22.741935483870975</v>
      </c>
      <c r="BC27" s="1">
        <f ca="1"/>
        <v>10</v>
      </c>
      <c r="BD27" s="1">
        <v>8</v>
      </c>
      <c r="BE27" s="1">
        <f ca="1"/>
        <v>53</v>
      </c>
      <c r="BF27" s="1">
        <v>45</v>
      </c>
      <c r="BG27" s="62">
        <f t="shared" ref="BG27:BG31" si="15">BG26+1/30</f>
        <v>0.7</v>
      </c>
      <c r="BH27" s="62">
        <f t="shared" si="6"/>
        <v>40.099800796022265</v>
      </c>
      <c r="BI27" s="62">
        <f t="shared" ref="BI27:BI31" si="16">$R$3-($R$3-$R$2)*SQRT(1-BG27)</f>
        <v>28.568323274845014</v>
      </c>
      <c r="BT27" s="1">
        <v>22</v>
      </c>
      <c r="BU27" s="1">
        <f t="shared" ca="1" si="0"/>
        <v>36.086067813859415</v>
      </c>
      <c r="BV27" s="1">
        <f t="shared" ca="1" si="1"/>
        <v>34.080076638484186</v>
      </c>
    </row>
    <row r="28" spans="16:74">
      <c r="P28" s="1">
        <v>23</v>
      </c>
      <c r="Q28" s="71">
        <f t="shared" si="8"/>
        <v>37</v>
      </c>
      <c r="R28" s="62">
        <f t="shared" si="2"/>
        <v>0.53777777777777769</v>
      </c>
      <c r="S28" s="62">
        <f t="shared" si="3"/>
        <v>0.92888888888888888</v>
      </c>
      <c r="AG28" s="71">
        <f t="shared" si="10"/>
        <v>37</v>
      </c>
      <c r="AH28" s="62">
        <f t="shared" si="4"/>
        <v>4.8888888888888891E-2</v>
      </c>
      <c r="AI28" s="62">
        <f t="shared" si="5"/>
        <v>1.7777777777777778E-2</v>
      </c>
      <c r="AU28" s="1">
        <v>11</v>
      </c>
      <c r="AV28" s="75">
        <f t="shared" ca="1" si="11"/>
        <v>3.9381030794087835E-2</v>
      </c>
      <c r="AW28" s="75">
        <f t="shared" ca="1" si="12"/>
        <v>20.953396317622325</v>
      </c>
      <c r="AX28" s="75">
        <f t="shared" ca="1" si="13"/>
        <v>15.596648621537696</v>
      </c>
      <c r="AY28" s="75">
        <v>40.71825863170654</v>
      </c>
      <c r="AZ28" s="75">
        <v>29.431884170272131</v>
      </c>
      <c r="BB28" s="78">
        <f t="shared" si="14"/>
        <v>23.709677419354847</v>
      </c>
      <c r="BC28" s="1">
        <f ca="1"/>
        <v>12</v>
      </c>
      <c r="BD28" s="1">
        <v>14</v>
      </c>
      <c r="BE28" s="1">
        <f ca="1"/>
        <v>52</v>
      </c>
      <c r="BF28" s="1">
        <v>50</v>
      </c>
      <c r="BG28" s="62">
        <f t="shared" si="15"/>
        <v>0.73333333333333328</v>
      </c>
      <c r="BH28" s="62">
        <f t="shared" si="6"/>
        <v>40.690465157330252</v>
      </c>
      <c r="BI28" s="62">
        <f t="shared" si="16"/>
        <v>29.508066615170328</v>
      </c>
      <c r="BT28" s="1">
        <v>23</v>
      </c>
      <c r="BU28" s="1">
        <f t="shared" ca="1" si="0"/>
        <v>37.962900345632093</v>
      </c>
      <c r="BV28" s="1">
        <f t="shared" ca="1" si="1"/>
        <v>25.799694969844595</v>
      </c>
    </row>
    <row r="29" spans="16:74">
      <c r="P29" s="1">
        <v>24</v>
      </c>
      <c r="Q29" s="71">
        <f t="shared" si="8"/>
        <v>38</v>
      </c>
      <c r="R29" s="62">
        <f t="shared" si="2"/>
        <v>0.58777777777777784</v>
      </c>
      <c r="S29" s="62">
        <f t="shared" si="3"/>
        <v>0.94555555555555559</v>
      </c>
      <c r="AG29" s="71">
        <f>AG28+($R$3-$R$2)/30</f>
        <v>38</v>
      </c>
      <c r="AH29" s="62">
        <f t="shared" si="4"/>
        <v>5.1111111111111114E-2</v>
      </c>
      <c r="AI29" s="62">
        <f t="shared" si="5"/>
        <v>1.5555555555555555E-2</v>
      </c>
      <c r="AU29" s="1">
        <v>12</v>
      </c>
      <c r="AV29" s="75">
        <f t="shared" ca="1" si="11"/>
        <v>0.64827398021907845</v>
      </c>
      <c r="AW29" s="75">
        <f t="shared" ca="1" si="12"/>
        <v>39.154638937420913</v>
      </c>
      <c r="AX29" s="75">
        <f t="shared" ca="1" si="13"/>
        <v>27.20805188286484</v>
      </c>
      <c r="AY29" s="75">
        <v>41.074277384831362</v>
      </c>
      <c r="AZ29" s="75">
        <v>18.790666200036387</v>
      </c>
      <c r="BB29" s="78">
        <f t="shared" si="14"/>
        <v>24.677419354838719</v>
      </c>
      <c r="BC29" s="1">
        <f ca="1"/>
        <v>25</v>
      </c>
      <c r="BD29" s="1">
        <v>17</v>
      </c>
      <c r="BE29" s="1">
        <f ca="1"/>
        <v>33</v>
      </c>
      <c r="BF29" s="1">
        <v>43</v>
      </c>
      <c r="BG29" s="62">
        <f t="shared" si="15"/>
        <v>0.76666666666666661</v>
      </c>
      <c r="BH29" s="62">
        <f t="shared" si="6"/>
        <v>41.267851073127389</v>
      </c>
      <c r="BI29" s="62">
        <f t="shared" si="16"/>
        <v>30.508623253810562</v>
      </c>
      <c r="BT29" s="1">
        <v>24</v>
      </c>
      <c r="BU29" s="1">
        <f t="shared" ca="1" si="0"/>
        <v>38.437445061820632</v>
      </c>
      <c r="BV29" s="1">
        <f t="shared" ca="1" si="1"/>
        <v>19.147357137349221</v>
      </c>
    </row>
    <row r="30" spans="16:74">
      <c r="P30" s="1">
        <v>25</v>
      </c>
      <c r="Q30" s="71">
        <f t="shared" si="8"/>
        <v>39</v>
      </c>
      <c r="R30" s="62">
        <f t="shared" si="2"/>
        <v>0.64000000000000012</v>
      </c>
      <c r="S30" s="62">
        <f t="shared" si="3"/>
        <v>0.96</v>
      </c>
      <c r="AG30" s="71">
        <f>AG29+($R$3-$R$2)/30</f>
        <v>39</v>
      </c>
      <c r="AH30" s="62">
        <f t="shared" si="4"/>
        <v>5.3333333333333337E-2</v>
      </c>
      <c r="AI30" s="62">
        <f t="shared" si="5"/>
        <v>1.3333333333333334E-2</v>
      </c>
      <c r="AU30" s="1">
        <v>13</v>
      </c>
      <c r="AV30" s="75">
        <f t="shared" ca="1" si="11"/>
        <v>0.33905098552909374</v>
      </c>
      <c r="AW30" s="75">
        <f t="shared" ca="1" si="12"/>
        <v>32.468425429218982</v>
      </c>
      <c r="AX30" s="75">
        <f t="shared" ca="1" si="13"/>
        <v>20.610368739486535</v>
      </c>
      <c r="AY30" s="75">
        <v>41.890568659455738</v>
      </c>
      <c r="AZ30" s="75">
        <v>25.446385180228464</v>
      </c>
      <c r="BB30" s="78">
        <f t="shared" si="14"/>
        <v>25.645161290322591</v>
      </c>
      <c r="BC30" s="1">
        <f ca="1"/>
        <v>21</v>
      </c>
      <c r="BD30" s="1">
        <v>26</v>
      </c>
      <c r="BE30" s="1">
        <f ca="1"/>
        <v>35</v>
      </c>
      <c r="BF30" s="1">
        <v>35</v>
      </c>
      <c r="BG30" s="62">
        <f t="shared" si="15"/>
        <v>0.79999999999999993</v>
      </c>
      <c r="BH30" s="62">
        <f t="shared" si="6"/>
        <v>41.832815729997478</v>
      </c>
      <c r="BI30" s="62">
        <f t="shared" si="16"/>
        <v>31.583592135001261</v>
      </c>
      <c r="BT30" s="1">
        <v>25</v>
      </c>
      <c r="BU30" s="1">
        <f t="shared" ca="1" si="0"/>
        <v>30.4996944192619</v>
      </c>
      <c r="BV30" s="1">
        <f t="shared" ca="1" si="1"/>
        <v>17.792558113693431</v>
      </c>
    </row>
    <row r="31" spans="16:74">
      <c r="P31" s="1">
        <v>26</v>
      </c>
      <c r="Q31" s="71">
        <f t="shared" si="8"/>
        <v>40</v>
      </c>
      <c r="R31" s="62">
        <f t="shared" si="2"/>
        <v>0.69444444444444453</v>
      </c>
      <c r="S31" s="62">
        <f t="shared" si="3"/>
        <v>0.97222222222222221</v>
      </c>
      <c r="AG31" s="71">
        <f t="shared" ref="AG31:AG32" si="17">AG30+($R$3-$R$2)/30</f>
        <v>40</v>
      </c>
      <c r="AH31" s="62">
        <f t="shared" si="4"/>
        <v>5.5555555555555552E-2</v>
      </c>
      <c r="AI31" s="62">
        <f t="shared" si="5"/>
        <v>1.1111111111111112E-2</v>
      </c>
      <c r="AU31" s="1">
        <v>14</v>
      </c>
      <c r="AV31" s="75">
        <f t="shared" ca="1" si="11"/>
        <v>0.95906934854920367</v>
      </c>
      <c r="AW31" s="75">
        <f t="shared" ca="1" si="12"/>
        <v>44.379625826315134</v>
      </c>
      <c r="AX31" s="75">
        <f t="shared" ca="1" si="13"/>
        <v>38.930602475886367</v>
      </c>
      <c r="AY31" s="75">
        <v>44.274847370828113</v>
      </c>
      <c r="AZ31" s="75">
        <v>21.043426523021424</v>
      </c>
      <c r="BB31" s="78">
        <f t="shared" si="14"/>
        <v>26.612903225806463</v>
      </c>
      <c r="BC31" s="1">
        <f ca="1"/>
        <v>20</v>
      </c>
      <c r="BD31" s="1">
        <v>25</v>
      </c>
      <c r="BE31" s="1">
        <f ca="1"/>
        <v>39</v>
      </c>
      <c r="BF31" s="1">
        <v>42</v>
      </c>
      <c r="BG31" s="62">
        <f t="shared" si="15"/>
        <v>0.83333333333333326</v>
      </c>
      <c r="BH31" s="62">
        <f t="shared" si="6"/>
        <v>42.386127875258303</v>
      </c>
      <c r="BI31" s="62">
        <f t="shared" si="16"/>
        <v>32.752551286084106</v>
      </c>
      <c r="BT31" s="1">
        <v>26</v>
      </c>
      <c r="BU31" s="1">
        <f t="shared" ca="1" si="0"/>
        <v>27.285558810364531</v>
      </c>
      <c r="BV31" s="1">
        <f t="shared" ca="1" si="1"/>
        <v>18.091834221436226</v>
      </c>
    </row>
    <row r="32" spans="16:74">
      <c r="P32" s="1">
        <v>27</v>
      </c>
      <c r="Q32" s="71">
        <f t="shared" si="8"/>
        <v>41</v>
      </c>
      <c r="R32" s="62">
        <f t="shared" si="2"/>
        <v>0.75111111111111117</v>
      </c>
      <c r="S32" s="62">
        <f t="shared" si="3"/>
        <v>0.98222222222222222</v>
      </c>
      <c r="AG32" s="71">
        <f t="shared" si="17"/>
        <v>41</v>
      </c>
      <c r="AH32" s="62">
        <f t="shared" si="4"/>
        <v>5.7777777777777775E-2</v>
      </c>
      <c r="AI32" s="62">
        <f t="shared" si="5"/>
        <v>8.8888888888888889E-3</v>
      </c>
      <c r="AU32" s="1">
        <v>15</v>
      </c>
      <c r="AV32" s="75">
        <f t="shared" ca="1" si="11"/>
        <v>0.18811316530135369</v>
      </c>
      <c r="AW32" s="75">
        <f t="shared" ca="1" si="12"/>
        <v>28.011604388822246</v>
      </c>
      <c r="AX32" s="75">
        <f t="shared" ca="1" si="13"/>
        <v>17.968571047227606</v>
      </c>
      <c r="AY32" s="75">
        <v>39.643651796939082</v>
      </c>
      <c r="AZ32" s="75">
        <v>27.397657673277813</v>
      </c>
      <c r="BB32" s="78">
        <f t="shared" si="14"/>
        <v>27.580645161290334</v>
      </c>
      <c r="BC32" s="1">
        <f ca="1"/>
        <v>25</v>
      </c>
      <c r="BD32" s="1">
        <v>27</v>
      </c>
      <c r="BE32" s="1">
        <f ca="1"/>
        <v>37</v>
      </c>
      <c r="BF32" s="1">
        <v>38</v>
      </c>
      <c r="BG32" s="62">
        <f t="shared" ref="BG32:BG36" si="18">BG31+1/30</f>
        <v>0.86666666666666659</v>
      </c>
      <c r="BH32" s="62">
        <f t="shared" si="6"/>
        <v>42.928480087537878</v>
      </c>
      <c r="BI32" s="62">
        <f t="shared" ref="BI32:BI36" si="19">$R$3-($R$3-$R$2)*SQRT(1-BG32)</f>
        <v>34.045548849896676</v>
      </c>
      <c r="BT32" s="1">
        <v>27</v>
      </c>
      <c r="BU32" s="1">
        <f t="shared" ca="1" si="0"/>
        <v>20.339118745406335</v>
      </c>
      <c r="BV32" s="1">
        <f t="shared" ca="1" si="1"/>
        <v>21.712240485043246</v>
      </c>
    </row>
    <row r="33" spans="1:74">
      <c r="P33" s="1">
        <v>28</v>
      </c>
      <c r="Q33" s="71">
        <f t="shared" si="8"/>
        <v>42</v>
      </c>
      <c r="R33" s="62">
        <f t="shared" si="2"/>
        <v>0.81</v>
      </c>
      <c r="S33" s="62">
        <f t="shared" si="3"/>
        <v>0.99</v>
      </c>
      <c r="AG33" s="71">
        <f>AG32+($R$3-$R$2)/30</f>
        <v>42</v>
      </c>
      <c r="AH33" s="62">
        <f t="shared" si="4"/>
        <v>0.06</v>
      </c>
      <c r="AI33" s="62">
        <f t="shared" si="5"/>
        <v>6.6666666666666671E-3</v>
      </c>
      <c r="AU33" s="1">
        <v>16</v>
      </c>
      <c r="AV33" s="75">
        <f t="shared" ca="1" si="11"/>
        <v>0.31520078915403493</v>
      </c>
      <c r="AW33" s="75">
        <f t="shared" ca="1" si="12"/>
        <v>31.842823701465008</v>
      </c>
      <c r="AX33" s="75">
        <f t="shared" ca="1" si="13"/>
        <v>20.174221265761499</v>
      </c>
      <c r="AY33" s="75">
        <v>28.370102039039082</v>
      </c>
      <c r="AZ33" s="75">
        <v>17.179412303251382</v>
      </c>
      <c r="BB33" s="78">
        <f>BB32+$BC$18</f>
        <v>28.548387096774206</v>
      </c>
      <c r="BC33" s="1">
        <f ca="1"/>
        <v>38</v>
      </c>
      <c r="BD33" s="1">
        <v>31</v>
      </c>
      <c r="BE33" s="1">
        <f ca="1"/>
        <v>38</v>
      </c>
      <c r="BF33" s="1">
        <v>39</v>
      </c>
      <c r="BG33" s="62">
        <f t="shared" si="18"/>
        <v>0.89999999999999991</v>
      </c>
      <c r="BH33" s="62">
        <f t="shared" si="6"/>
        <v>43.460498941515411</v>
      </c>
      <c r="BI33" s="62">
        <f t="shared" si="19"/>
        <v>35.513167019494858</v>
      </c>
      <c r="BT33" s="1">
        <v>28</v>
      </c>
      <c r="BU33" s="1">
        <f t="shared" ca="1" si="0"/>
        <v>37.87680549947369</v>
      </c>
      <c r="BV33" s="1">
        <f t="shared" ca="1" si="1"/>
        <v>36.118635318239448</v>
      </c>
    </row>
    <row r="34" spans="1:74">
      <c r="P34" s="1">
        <v>29</v>
      </c>
      <c r="Q34" s="71">
        <f t="shared" si="8"/>
        <v>43</v>
      </c>
      <c r="R34" s="62">
        <f t="shared" si="2"/>
        <v>0.87111111111111117</v>
      </c>
      <c r="S34" s="62">
        <f t="shared" si="3"/>
        <v>0.99555555555555553</v>
      </c>
      <c r="AG34" s="71">
        <f>AG33+($R$3-$R$2)/30</f>
        <v>43</v>
      </c>
      <c r="AH34" s="62">
        <f t="shared" si="4"/>
        <v>6.222222222222222E-2</v>
      </c>
      <c r="AI34" s="62">
        <f t="shared" si="5"/>
        <v>4.4444444444444444E-3</v>
      </c>
      <c r="AU34" s="1">
        <v>17</v>
      </c>
      <c r="AV34" s="75">
        <f t="shared" ca="1" si="11"/>
        <v>0.10676499855423582</v>
      </c>
      <c r="AW34" s="75">
        <f t="shared" ca="1" si="12"/>
        <v>24.80247411110135</v>
      </c>
      <c r="AX34" s="75">
        <f t="shared" ca="1" si="13"/>
        <v>16.646666839660849</v>
      </c>
      <c r="AY34" s="75">
        <v>31.200461622124948</v>
      </c>
      <c r="AZ34" s="75">
        <v>18.020546545229848</v>
      </c>
      <c r="BB34" s="78">
        <f t="shared" si="14"/>
        <v>29.516129032258078</v>
      </c>
      <c r="BC34" s="1">
        <f ca="1"/>
        <v>38</v>
      </c>
      <c r="BD34" s="1">
        <v>31</v>
      </c>
      <c r="BE34" s="1">
        <f ca="1"/>
        <v>37</v>
      </c>
      <c r="BF34" s="1">
        <v>38</v>
      </c>
      <c r="BG34" s="62">
        <f t="shared" si="18"/>
        <v>0.93333333333333324</v>
      </c>
      <c r="BH34" s="62">
        <f t="shared" si="6"/>
        <v>43.982753492378876</v>
      </c>
      <c r="BI34" s="62">
        <f t="shared" si="19"/>
        <v>37.254033307585161</v>
      </c>
      <c r="BT34" s="1">
        <v>29</v>
      </c>
      <c r="BU34" s="1">
        <f t="shared" ca="1" si="0"/>
        <v>42.415399586869214</v>
      </c>
      <c r="BV34" s="1">
        <f t="shared" ca="1" si="1"/>
        <v>30.178217043091792</v>
      </c>
    </row>
    <row r="35" spans="1:74">
      <c r="P35" s="1">
        <v>30</v>
      </c>
      <c r="Q35" s="71">
        <f t="shared" si="8"/>
        <v>44</v>
      </c>
      <c r="R35" s="62">
        <f t="shared" si="2"/>
        <v>0.93444444444444441</v>
      </c>
      <c r="S35" s="62">
        <f t="shared" si="3"/>
        <v>0.99888888888888894</v>
      </c>
      <c r="AG35" s="71">
        <f>AG34+($R$3-$R$2)/30</f>
        <v>44</v>
      </c>
      <c r="AH35" s="62">
        <f t="shared" si="4"/>
        <v>6.4444444444444443E-2</v>
      </c>
      <c r="AI35" s="62">
        <f t="shared" si="5"/>
        <v>2.2222222222222222E-3</v>
      </c>
      <c r="AU35" s="1">
        <v>18</v>
      </c>
      <c r="AV35" s="75">
        <f t="shared" ca="1" si="11"/>
        <v>0.81076240196060656</v>
      </c>
      <c r="AW35" s="75">
        <f t="shared" ca="1" si="12"/>
        <v>42.01270371074591</v>
      </c>
      <c r="AX35" s="75">
        <f t="shared" ca="1" si="13"/>
        <v>31.94956559207878</v>
      </c>
      <c r="AY35" s="75">
        <v>17.079729937572537</v>
      </c>
      <c r="AZ35" s="75">
        <v>24.632923964968956</v>
      </c>
      <c r="BB35" s="78">
        <f t="shared" si="14"/>
        <v>30.48387096774195</v>
      </c>
      <c r="BC35" s="1">
        <f ca="1"/>
        <v>29</v>
      </c>
      <c r="BD35" s="1">
        <v>33</v>
      </c>
      <c r="BE35" s="1">
        <f ca="1"/>
        <v>33</v>
      </c>
      <c r="BF35" s="1">
        <v>33</v>
      </c>
      <c r="BG35" s="62">
        <f t="shared" si="18"/>
        <v>0.96666666666666656</v>
      </c>
      <c r="BH35" s="62">
        <f t="shared" si="6"/>
        <v>44.495762407505254</v>
      </c>
      <c r="BI35" s="62">
        <f t="shared" si="19"/>
        <v>39.522774424948331</v>
      </c>
      <c r="BT35" s="1">
        <v>30</v>
      </c>
      <c r="BU35" s="1">
        <f t="shared" ca="1" si="0"/>
        <v>38.538288592528744</v>
      </c>
      <c r="BV35" s="1">
        <f t="shared" ca="1" si="1"/>
        <v>21.576818016073123</v>
      </c>
    </row>
    <row r="36" spans="1:74">
      <c r="P36" s="1">
        <v>31</v>
      </c>
      <c r="Q36" s="71">
        <f t="shared" si="8"/>
        <v>45</v>
      </c>
      <c r="R36" s="62">
        <f t="shared" si="2"/>
        <v>1</v>
      </c>
      <c r="S36" s="62">
        <f t="shared" si="3"/>
        <v>1</v>
      </c>
      <c r="AG36" s="71">
        <f>AG35+($R$3-$R$2)/30</f>
        <v>45</v>
      </c>
      <c r="AH36" s="62">
        <f t="shared" si="4"/>
        <v>6.6666666666666666E-2</v>
      </c>
      <c r="AI36" s="62">
        <f t="shared" si="5"/>
        <v>0</v>
      </c>
      <c r="AU36" s="1">
        <v>19</v>
      </c>
      <c r="AV36" s="75">
        <f t="shared" ca="1" si="11"/>
        <v>1.5630135611256257E-2</v>
      </c>
      <c r="AW36" s="75">
        <f t="shared" ca="1" si="12"/>
        <v>18.750616222720026</v>
      </c>
      <c r="AX36" s="75">
        <f t="shared" ca="1" si="13"/>
        <v>15.235375393768706</v>
      </c>
      <c r="AY36" s="75">
        <v>36.478614589750734</v>
      </c>
      <c r="AZ36" s="75">
        <v>16.878782526694568</v>
      </c>
      <c r="BB36" s="78">
        <f t="shared" si="14"/>
        <v>31.451612903225822</v>
      </c>
      <c r="BC36" s="1">
        <f ca="1"/>
        <v>36</v>
      </c>
      <c r="BD36" s="1">
        <v>33</v>
      </c>
      <c r="BE36" s="1">
        <f ca="1"/>
        <v>29</v>
      </c>
      <c r="BF36" s="1">
        <v>29</v>
      </c>
      <c r="BG36" s="62">
        <f t="shared" si="18"/>
        <v>0.99999999999999989</v>
      </c>
      <c r="BH36" s="62">
        <f t="shared" si="6"/>
        <v>45</v>
      </c>
      <c r="BI36" s="62">
        <f t="shared" si="19"/>
        <v>44.999999683898636</v>
      </c>
      <c r="BT36" s="1">
        <v>31</v>
      </c>
      <c r="BU36" s="1">
        <f t="shared" ca="1" si="0"/>
        <v>36.686780208570298</v>
      </c>
      <c r="BV36" s="1">
        <f t="shared" ca="1" si="1"/>
        <v>15.650711151128689</v>
      </c>
    </row>
    <row r="37" spans="1:74">
      <c r="AU37" s="1">
        <v>20</v>
      </c>
      <c r="AV37" s="75">
        <f t="shared" ca="1" si="11"/>
        <v>0.14171553621264366</v>
      </c>
      <c r="AW37" s="75">
        <f t="shared" ca="1" si="12"/>
        <v>26.293537204586492</v>
      </c>
      <c r="AX37" s="75">
        <f t="shared" ca="1" si="13"/>
        <v>17.206907019753618</v>
      </c>
      <c r="AY37" s="75">
        <v>32.819547262991115</v>
      </c>
      <c r="AZ37" s="75">
        <v>28.767059183917041</v>
      </c>
      <c r="BB37" s="78">
        <f t="shared" si="14"/>
        <v>32.419354838709694</v>
      </c>
      <c r="BC37" s="1">
        <f ca="1"/>
        <v>30</v>
      </c>
      <c r="BD37" s="1">
        <v>47</v>
      </c>
      <c r="BE37" s="1">
        <f ca="1"/>
        <v>19</v>
      </c>
      <c r="BF37" s="1">
        <v>35</v>
      </c>
      <c r="BT37" s="1">
        <v>32</v>
      </c>
      <c r="BU37" s="1">
        <f t="shared" ca="1" si="0"/>
        <v>40.188696216256673</v>
      </c>
      <c r="BV37" s="1">
        <f t="shared" ca="1" si="1"/>
        <v>22.291742377409314</v>
      </c>
    </row>
    <row r="38" spans="1:74">
      <c r="A38" s="69"/>
      <c r="Q38" s="69"/>
      <c r="R38" s="69"/>
      <c r="S38" s="68"/>
      <c r="T38" s="68"/>
      <c r="AU38" s="1">
        <v>21</v>
      </c>
      <c r="AV38" s="75">
        <f t="shared" ca="1" si="11"/>
        <v>0.83352419306575265</v>
      </c>
      <c r="AW38" s="75">
        <f t="shared" ca="1" si="12"/>
        <v>42.389263841132667</v>
      </c>
      <c r="AX38" s="75">
        <f t="shared" ca="1" si="13"/>
        <v>32.759565929231812</v>
      </c>
      <c r="AY38" s="75">
        <v>20.000821880502698</v>
      </c>
      <c r="AZ38" s="75">
        <v>19.305089390604547</v>
      </c>
      <c r="BB38" s="78">
        <f t="shared" si="14"/>
        <v>33.387096774193566</v>
      </c>
      <c r="BC38" s="1">
        <f ca="1"/>
        <v>46</v>
      </c>
      <c r="BD38" s="1">
        <v>33</v>
      </c>
      <c r="BE38" s="1">
        <f ca="1"/>
        <v>26</v>
      </c>
      <c r="BF38" s="1">
        <v>21</v>
      </c>
      <c r="BT38" s="1">
        <v>33</v>
      </c>
      <c r="BU38" s="1">
        <f t="shared" ca="1" si="0"/>
        <v>36.320216669771121</v>
      </c>
      <c r="BV38" s="1">
        <f t="shared" ref="BV38:BV69" ca="1" si="20">b-(b-a)*SQRT(1-RAND())</f>
        <v>28.618543381726607</v>
      </c>
    </row>
    <row r="39" spans="1:74">
      <c r="P39" s="1" t="s">
        <v>67</v>
      </c>
      <c r="Q39" s="1" t="s">
        <v>195</v>
      </c>
      <c r="R39" s="1" t="s">
        <v>104</v>
      </c>
      <c r="S39" s="1" t="s">
        <v>195</v>
      </c>
      <c r="T39" s="1" t="s">
        <v>104</v>
      </c>
      <c r="AU39" s="1">
        <v>22</v>
      </c>
      <c r="AV39" s="75">
        <f t="shared" ca="1" si="11"/>
        <v>0.45098359934746424</v>
      </c>
      <c r="AW39" s="75">
        <f t="shared" ca="1" si="12"/>
        <v>35.146593742186738</v>
      </c>
      <c r="AX39" s="75">
        <f t="shared" ca="1" si="13"/>
        <v>22.77130771756282</v>
      </c>
      <c r="AY39" s="75">
        <v>38.331458337131082</v>
      </c>
      <c r="AZ39" s="75">
        <v>22.406861436182012</v>
      </c>
      <c r="BB39" s="78">
        <f t="shared" si="14"/>
        <v>34.354838709677438</v>
      </c>
      <c r="BC39" s="1">
        <f ca="1"/>
        <v>46</v>
      </c>
      <c r="BD39" s="1">
        <v>44</v>
      </c>
      <c r="BE39" s="1">
        <f ca="1"/>
        <v>28</v>
      </c>
      <c r="BF39" s="1">
        <v>20</v>
      </c>
      <c r="BT39" s="1">
        <v>34</v>
      </c>
      <c r="BU39" s="1">
        <f t="shared" ca="1" si="0"/>
        <v>40.078497027293167</v>
      </c>
      <c r="BV39" s="1">
        <f t="shared" ca="1" si="20"/>
        <v>22.67069167557873</v>
      </c>
    </row>
    <row r="40" spans="1:74">
      <c r="P40" s="71">
        <f>$R$2</f>
        <v>15</v>
      </c>
      <c r="Q40" s="62">
        <f>((P40-$R$2)/($R$3-$R$2))^3</f>
        <v>0</v>
      </c>
      <c r="R40" s="62">
        <f>(3/($R$3-$R$2))*((P40-$R$2)/($R$3-$R$2))^2</f>
        <v>0</v>
      </c>
      <c r="S40" s="62">
        <f t="shared" ref="S40:S70" si="21">1-(($R$3-P40)/($R$3-$R$2))^3</f>
        <v>0</v>
      </c>
      <c r="T40" s="62">
        <f t="shared" ref="T40:T70" si="22">(3/($R$3-$R$2))*(($R$3-P40)/($R$3-$R$2))^2</f>
        <v>0.1</v>
      </c>
      <c r="U40">
        <v>1</v>
      </c>
      <c r="AU40" s="1">
        <v>23</v>
      </c>
      <c r="AV40" s="75">
        <f t="shared" ca="1" si="11"/>
        <v>7.0300748818334036E-2</v>
      </c>
      <c r="AW40" s="75">
        <f t="shared" ca="1" si="12"/>
        <v>22.954286513352447</v>
      </c>
      <c r="AX40" s="75">
        <f t="shared" ca="1" si="13"/>
        <v>16.073726025229256</v>
      </c>
      <c r="AY40" s="75">
        <v>32.758158561667578</v>
      </c>
      <c r="AZ40" s="75">
        <v>25.718835901980349</v>
      </c>
      <c r="BB40" s="78">
        <f t="shared" si="14"/>
        <v>35.32258064516131</v>
      </c>
      <c r="BC40" s="1">
        <f ca="1"/>
        <v>48</v>
      </c>
      <c r="BD40" s="1">
        <v>35</v>
      </c>
      <c r="BE40" s="1">
        <f ca="1"/>
        <v>23</v>
      </c>
      <c r="BF40" s="1">
        <v>21</v>
      </c>
      <c r="BT40" s="1">
        <v>35</v>
      </c>
      <c r="BU40" s="1">
        <f t="shared" ca="1" si="0"/>
        <v>27.982446377825752</v>
      </c>
      <c r="BV40" s="1">
        <f t="shared" ca="1" si="20"/>
        <v>15.075440165911338</v>
      </c>
    </row>
    <row r="41" spans="1:74">
      <c r="A41" s="69"/>
      <c r="P41" s="71">
        <f>P40+($R$3-$R$2)/30</f>
        <v>16</v>
      </c>
      <c r="Q41" s="62">
        <f t="shared" ref="Q41:Q70" si="23">((P41-$R$2)/($R$3-$R$2))^3</f>
        <v>3.7037037037037037E-5</v>
      </c>
      <c r="R41" s="62">
        <f t="shared" ref="R41:R70" si="24">(3/($R$3-$R$2))*((P41-$R$2)/($R$3-$R$2))^2</f>
        <v>1.1111111111111112E-4</v>
      </c>
      <c r="S41" s="62">
        <f t="shared" si="21"/>
        <v>9.6703703703703736E-2</v>
      </c>
      <c r="T41" s="62">
        <f t="shared" si="22"/>
        <v>9.3444444444444441E-2</v>
      </c>
      <c r="U41">
        <v>1</v>
      </c>
      <c r="AU41" s="1">
        <v>24</v>
      </c>
      <c r="AV41" s="75">
        <f t="shared" ca="1" si="11"/>
        <v>0.35935888756400169</v>
      </c>
      <c r="AW41" s="75">
        <f t="shared" ca="1" si="12"/>
        <v>32.983965046885558</v>
      </c>
      <c r="AX41" s="75">
        <f t="shared" ca="1" si="13"/>
        <v>20.987982150756292</v>
      </c>
      <c r="AY41" s="75">
        <v>37.5194286863534</v>
      </c>
      <c r="AZ41" s="75">
        <v>36.385074694531653</v>
      </c>
      <c r="BB41" s="78">
        <f t="shared" si="14"/>
        <v>36.290322580645181</v>
      </c>
      <c r="BC41" s="1">
        <f ca="1"/>
        <v>44</v>
      </c>
      <c r="BD41" s="1">
        <v>45</v>
      </c>
      <c r="BE41" s="1">
        <f ca="1"/>
        <v>28</v>
      </c>
      <c r="BF41" s="1">
        <v>21</v>
      </c>
      <c r="BT41" s="1">
        <v>36</v>
      </c>
      <c r="BU41" s="1">
        <f t="shared" ca="1" si="0"/>
        <v>19.575868521326168</v>
      </c>
      <c r="BV41" s="1">
        <f t="shared" ca="1" si="20"/>
        <v>15.374260854621966</v>
      </c>
    </row>
    <row r="42" spans="1:74">
      <c r="P42" s="71">
        <f t="shared" ref="P42:P70" si="25">P41+($R$3-$R$2)/30</f>
        <v>17</v>
      </c>
      <c r="Q42" s="62">
        <f t="shared" si="23"/>
        <v>2.9629629629629629E-4</v>
      </c>
      <c r="R42" s="62">
        <f t="shared" si="24"/>
        <v>4.4444444444444447E-4</v>
      </c>
      <c r="S42" s="62">
        <f t="shared" si="21"/>
        <v>0.18696296296296289</v>
      </c>
      <c r="T42" s="62">
        <f t="shared" si="22"/>
        <v>8.7111111111111125E-2</v>
      </c>
      <c r="U42">
        <v>1</v>
      </c>
      <c r="AU42" s="1">
        <v>25</v>
      </c>
      <c r="AV42" s="75">
        <f t="shared" ca="1" si="11"/>
        <v>0.24131825431941301</v>
      </c>
      <c r="AW42" s="75">
        <f t="shared" ca="1" si="12"/>
        <v>29.737246312913129</v>
      </c>
      <c r="AX42" s="75">
        <f t="shared" ca="1" si="13"/>
        <v>18.869298304245095</v>
      </c>
      <c r="AY42" s="75">
        <v>41.221393597425092</v>
      </c>
      <c r="AZ42" s="75">
        <v>20.657322379583281</v>
      </c>
      <c r="BB42" s="78">
        <f t="shared" si="14"/>
        <v>37.258064516129053</v>
      </c>
      <c r="BC42" s="1">
        <f ca="1"/>
        <v>33</v>
      </c>
      <c r="BD42" s="1">
        <v>53</v>
      </c>
      <c r="BE42" s="1">
        <f ca="1"/>
        <v>16</v>
      </c>
      <c r="BF42" s="1">
        <v>19</v>
      </c>
      <c r="BT42" s="1">
        <v>37</v>
      </c>
      <c r="BU42" s="1">
        <f t="shared" ca="1" si="0"/>
        <v>39.553640146016392</v>
      </c>
      <c r="BV42" s="1">
        <f t="shared" ca="1" si="20"/>
        <v>15.170611113840017</v>
      </c>
    </row>
    <row r="43" spans="1:74">
      <c r="P43" s="71">
        <f t="shared" si="25"/>
        <v>18</v>
      </c>
      <c r="Q43" s="62">
        <f t="shared" si="23"/>
        <v>1.0000000000000002E-3</v>
      </c>
      <c r="R43" s="62">
        <f t="shared" si="24"/>
        <v>1.0000000000000002E-3</v>
      </c>
      <c r="S43" s="62">
        <f t="shared" si="21"/>
        <v>0.27099999999999991</v>
      </c>
      <c r="T43" s="62">
        <f t="shared" si="22"/>
        <v>8.1000000000000016E-2</v>
      </c>
      <c r="U43">
        <v>1</v>
      </c>
      <c r="AU43" s="1">
        <v>26</v>
      </c>
      <c r="AV43" s="75">
        <f t="shared" ca="1" si="11"/>
        <v>0.44901481043801317</v>
      </c>
      <c r="AW43" s="75">
        <f t="shared" ca="1" si="12"/>
        <v>35.102570218611646</v>
      </c>
      <c r="AX43" s="75">
        <f t="shared" ca="1" si="13"/>
        <v>22.731487014041818</v>
      </c>
      <c r="AY43" s="75">
        <v>25.659405875853256</v>
      </c>
      <c r="AZ43" s="75">
        <v>31.477889365725694</v>
      </c>
      <c r="BB43" s="78">
        <f>BB42+$BC$18</f>
        <v>38.225806451612925</v>
      </c>
      <c r="BC43" s="1">
        <f ca="1"/>
        <v>41</v>
      </c>
      <c r="BD43" s="1">
        <v>47</v>
      </c>
      <c r="BE43" s="1">
        <f ca="1"/>
        <v>14</v>
      </c>
      <c r="BF43" s="1">
        <v>21</v>
      </c>
      <c r="BT43" s="1">
        <v>38</v>
      </c>
      <c r="BU43" s="1">
        <f t="shared" ca="1" si="0"/>
        <v>25.67634286880978</v>
      </c>
      <c r="BV43" s="1">
        <f t="shared" ca="1" si="20"/>
        <v>34.389681053972005</v>
      </c>
    </row>
    <row r="44" spans="1:74">
      <c r="P44" s="71">
        <f t="shared" si="25"/>
        <v>19</v>
      </c>
      <c r="Q44" s="62">
        <f t="shared" si="23"/>
        <v>2.3703703703703703E-3</v>
      </c>
      <c r="R44" s="62">
        <f t="shared" si="24"/>
        <v>1.7777777777777779E-3</v>
      </c>
      <c r="S44" s="62">
        <f t="shared" si="21"/>
        <v>0.34903703703703692</v>
      </c>
      <c r="T44" s="62">
        <f t="shared" si="22"/>
        <v>7.5111111111111128E-2</v>
      </c>
      <c r="U44">
        <v>1</v>
      </c>
      <c r="AU44" s="1">
        <v>27</v>
      </c>
      <c r="AV44" s="75">
        <f t="shared" ca="1" si="11"/>
        <v>0.15460965160627804</v>
      </c>
      <c r="AW44" s="75">
        <f t="shared" ca="1" si="12"/>
        <v>26.79613014702916</v>
      </c>
      <c r="AX44" s="75">
        <f t="shared" ca="1" si="13"/>
        <v>17.416466623103744</v>
      </c>
      <c r="AY44" s="75">
        <v>35.208780457443076</v>
      </c>
      <c r="AZ44" s="75">
        <v>22.932487462852119</v>
      </c>
      <c r="BB44" s="78">
        <f t="shared" si="14"/>
        <v>39.193548387096797</v>
      </c>
      <c r="BC44" s="1">
        <f ca="1"/>
        <v>52</v>
      </c>
      <c r="BD44" s="1">
        <v>50</v>
      </c>
      <c r="BE44" s="1">
        <f ca="1"/>
        <v>11</v>
      </c>
      <c r="BF44" s="1">
        <v>16</v>
      </c>
      <c r="BT44" s="1">
        <v>39</v>
      </c>
      <c r="BU44" s="1">
        <f t="shared" ca="1" si="0"/>
        <v>39.654578136552914</v>
      </c>
      <c r="BV44" s="1">
        <f t="shared" ca="1" si="20"/>
        <v>15.013988662663639</v>
      </c>
    </row>
    <row r="45" spans="1:74">
      <c r="A45" s="68"/>
      <c r="P45" s="71">
        <f t="shared" si="25"/>
        <v>20</v>
      </c>
      <c r="Q45" s="62">
        <f t="shared" si="23"/>
        <v>4.6296296296296294E-3</v>
      </c>
      <c r="R45" s="62">
        <f t="shared" si="24"/>
        <v>2.7777777777777779E-3</v>
      </c>
      <c r="S45" s="62">
        <f t="shared" si="21"/>
        <v>0.42129629629629617</v>
      </c>
      <c r="T45" s="62">
        <f t="shared" si="22"/>
        <v>6.9444444444444461E-2</v>
      </c>
      <c r="U45">
        <v>1</v>
      </c>
      <c r="AU45" s="1">
        <v>28</v>
      </c>
      <c r="AV45" s="75">
        <f t="shared" ca="1" si="11"/>
        <v>0.91402410771053022</v>
      </c>
      <c r="AW45" s="75">
        <f t="shared" ca="1" si="12"/>
        <v>43.681382409839962</v>
      </c>
      <c r="AX45" s="75">
        <f t="shared" ca="1" si="13"/>
        <v>36.203506206418218</v>
      </c>
      <c r="AY45" s="75">
        <v>17.452826074744181</v>
      </c>
      <c r="AZ45" s="75">
        <v>32.300674837875661</v>
      </c>
      <c r="BB45" s="78">
        <f t="shared" si="14"/>
        <v>40.161290322580669</v>
      </c>
      <c r="BC45" s="1">
        <f ca="1"/>
        <v>56</v>
      </c>
      <c r="BD45" s="1">
        <v>45</v>
      </c>
      <c r="BE45" s="1">
        <f ca="1"/>
        <v>10</v>
      </c>
      <c r="BF45" s="1">
        <v>15</v>
      </c>
      <c r="BT45" s="1">
        <v>40</v>
      </c>
      <c r="BU45" s="1">
        <f t="shared" ca="1" si="0"/>
        <v>33.593528373323451</v>
      </c>
      <c r="BV45" s="1">
        <f t="shared" ca="1" si="20"/>
        <v>34.550103517507523</v>
      </c>
    </row>
    <row r="46" spans="1:74">
      <c r="P46" s="71">
        <f t="shared" si="25"/>
        <v>21</v>
      </c>
      <c r="Q46" s="62">
        <f t="shared" si="23"/>
        <v>8.0000000000000019E-3</v>
      </c>
      <c r="R46" s="62">
        <f t="shared" si="24"/>
        <v>4.000000000000001E-3</v>
      </c>
      <c r="S46" s="62">
        <f t="shared" si="21"/>
        <v>0.48799999999999988</v>
      </c>
      <c r="T46" s="62">
        <f t="shared" si="22"/>
        <v>6.4000000000000015E-2</v>
      </c>
      <c r="U46">
        <v>1</v>
      </c>
      <c r="AU46" s="1">
        <v>29</v>
      </c>
      <c r="AV46" s="75">
        <f t="shared" ca="1" si="11"/>
        <v>0.27525387137411439</v>
      </c>
      <c r="AW46" s="75">
        <f t="shared" ca="1" si="12"/>
        <v>30.73939275311163</v>
      </c>
      <c r="AX46" s="75">
        <f t="shared" ca="1" si="13"/>
        <v>19.460393194818032</v>
      </c>
      <c r="AY46" s="75">
        <v>44.885881154193768</v>
      </c>
      <c r="AZ46" s="75">
        <v>24.513860328967215</v>
      </c>
      <c r="BB46" s="78">
        <f t="shared" si="14"/>
        <v>41.129032258064541</v>
      </c>
      <c r="BC46" s="1">
        <f ca="1"/>
        <v>57</v>
      </c>
      <c r="BD46" s="1">
        <v>58</v>
      </c>
      <c r="BE46" s="1">
        <f ca="1"/>
        <v>10</v>
      </c>
      <c r="BF46" s="1">
        <v>9</v>
      </c>
      <c r="BT46" s="1">
        <v>41</v>
      </c>
      <c r="BU46" s="1">
        <f t="shared" ca="1" si="0"/>
        <v>42.856657377409903</v>
      </c>
      <c r="BV46" s="1">
        <f t="shared" ca="1" si="20"/>
        <v>16.801091431832035</v>
      </c>
    </row>
    <row r="47" spans="1:74">
      <c r="P47" s="71">
        <f t="shared" si="25"/>
        <v>22</v>
      </c>
      <c r="Q47" s="62">
        <f t="shared" si="23"/>
        <v>1.2703703703703705E-2</v>
      </c>
      <c r="R47" s="62">
        <f t="shared" si="24"/>
        <v>5.4444444444444453E-3</v>
      </c>
      <c r="S47" s="62">
        <f t="shared" si="21"/>
        <v>0.54937037037037029</v>
      </c>
      <c r="T47" s="62">
        <f t="shared" si="22"/>
        <v>5.877777777777779E-2</v>
      </c>
      <c r="U47">
        <v>1</v>
      </c>
      <c r="AU47" s="1">
        <v>30</v>
      </c>
      <c r="AV47" s="75">
        <f t="shared" ca="1" si="11"/>
        <v>0.6827840066108628</v>
      </c>
      <c r="AW47" s="75">
        <f t="shared" ca="1" si="12"/>
        <v>39.789223585053577</v>
      </c>
      <c r="AX47" s="75">
        <f t="shared" ca="1" si="13"/>
        <v>28.103420640549061</v>
      </c>
      <c r="AY47" s="75">
        <v>44.034530655490158</v>
      </c>
      <c r="AZ47" s="75">
        <v>23.721426371680298</v>
      </c>
      <c r="BB47" s="78">
        <f t="shared" si="14"/>
        <v>42.096774193548413</v>
      </c>
      <c r="BC47" s="1">
        <f ca="1"/>
        <v>52</v>
      </c>
      <c r="BD47" s="1">
        <v>73</v>
      </c>
      <c r="BE47" s="1">
        <f ca="1"/>
        <v>8</v>
      </c>
      <c r="BF47" s="1">
        <v>11</v>
      </c>
      <c r="BT47" s="1">
        <v>42</v>
      </c>
      <c r="BU47" s="1">
        <f t="shared" ca="1" si="0"/>
        <v>41.163447540420471</v>
      </c>
      <c r="BV47" s="1">
        <f t="shared" ca="1" si="20"/>
        <v>23.193067450852794</v>
      </c>
    </row>
    <row r="48" spans="1:74">
      <c r="P48" s="71">
        <f t="shared" si="25"/>
        <v>23</v>
      </c>
      <c r="Q48" s="62">
        <f t="shared" si="23"/>
        <v>1.8962962962962963E-2</v>
      </c>
      <c r="R48" s="62">
        <f t="shared" si="24"/>
        <v>7.1111111111111115E-3</v>
      </c>
      <c r="S48" s="62">
        <f t="shared" si="21"/>
        <v>0.60562962962962974</v>
      </c>
      <c r="T48" s="62">
        <f t="shared" si="22"/>
        <v>5.3777777777777772E-2</v>
      </c>
      <c r="U48">
        <v>1</v>
      </c>
      <c r="AU48" s="1">
        <v>31</v>
      </c>
      <c r="AV48" s="75">
        <f t="shared" ca="1" si="11"/>
        <v>0.44764333687005209</v>
      </c>
      <c r="AW48" s="75">
        <f t="shared" ca="1" si="12"/>
        <v>35.071846033263782</v>
      </c>
      <c r="AX48" s="75">
        <f t="shared" ca="1" si="13"/>
        <v>22.703789631039243</v>
      </c>
      <c r="AY48" s="75">
        <v>42.500527875342144</v>
      </c>
      <c r="AZ48" s="75">
        <v>28.150689287445918</v>
      </c>
      <c r="BB48" s="78">
        <f t="shared" si="14"/>
        <v>43.064516129032285</v>
      </c>
      <c r="BC48" s="1">
        <f ca="1"/>
        <v>59</v>
      </c>
      <c r="BD48" s="1">
        <v>51</v>
      </c>
      <c r="BE48" s="1">
        <f ca="1"/>
        <v>9</v>
      </c>
      <c r="BF48" s="1">
        <v>5</v>
      </c>
      <c r="BT48" s="1">
        <v>43</v>
      </c>
      <c r="BU48" s="1">
        <f t="shared" ca="1" si="0"/>
        <v>38.354449353858733</v>
      </c>
      <c r="BV48" s="1">
        <f t="shared" ca="1" si="20"/>
        <v>18.44935990390945</v>
      </c>
    </row>
    <row r="49" spans="1:74">
      <c r="A49" s="68"/>
      <c r="P49" s="71">
        <f t="shared" si="25"/>
        <v>24</v>
      </c>
      <c r="Q49" s="62">
        <f t="shared" si="23"/>
        <v>2.7E-2</v>
      </c>
      <c r="R49" s="62">
        <f t="shared" si="24"/>
        <v>8.9999999999999993E-3</v>
      </c>
      <c r="S49" s="62">
        <f t="shared" si="21"/>
        <v>0.65700000000000003</v>
      </c>
      <c r="T49" s="62">
        <f t="shared" si="22"/>
        <v>4.8999999999999995E-2</v>
      </c>
      <c r="U49">
        <v>1</v>
      </c>
      <c r="AU49" s="1">
        <v>32</v>
      </c>
      <c r="AV49" s="75">
        <f t="shared" ca="1" si="11"/>
        <v>0.12356524632749033</v>
      </c>
      <c r="AW49" s="75">
        <f t="shared" ca="1" si="12"/>
        <v>25.545554593986097</v>
      </c>
      <c r="AX49" s="75">
        <f t="shared" ca="1" si="13"/>
        <v>16.914571779920131</v>
      </c>
      <c r="AY49" s="75">
        <v>34.591178962638608</v>
      </c>
      <c r="AZ49" s="75">
        <v>31.396782324467139</v>
      </c>
      <c r="BB49" s="78">
        <f t="shared" si="14"/>
        <v>44.032258064516157</v>
      </c>
      <c r="BC49" s="1">
        <f ca="1"/>
        <v>70</v>
      </c>
      <c r="BD49" s="1">
        <v>65</v>
      </c>
      <c r="BE49" s="1">
        <f ca="1"/>
        <v>1</v>
      </c>
      <c r="BF49" s="1">
        <v>3</v>
      </c>
      <c r="BT49" s="1">
        <v>44</v>
      </c>
      <c r="BU49" s="1">
        <f t="shared" ca="1" si="0"/>
        <v>26.67379065721061</v>
      </c>
      <c r="BV49" s="1">
        <f t="shared" ca="1" si="20"/>
        <v>23.93461938655313</v>
      </c>
    </row>
    <row r="50" spans="1:74">
      <c r="P50" s="71">
        <f t="shared" si="25"/>
        <v>25</v>
      </c>
      <c r="Q50" s="62">
        <f t="shared" si="23"/>
        <v>3.7037037037037035E-2</v>
      </c>
      <c r="R50" s="62">
        <f t="shared" si="24"/>
        <v>1.1111111111111112E-2</v>
      </c>
      <c r="S50" s="62">
        <f t="shared" si="21"/>
        <v>0.70370370370370372</v>
      </c>
      <c r="T50" s="62">
        <f t="shared" si="22"/>
        <v>4.4444444444444446E-2</v>
      </c>
      <c r="U50">
        <v>1</v>
      </c>
      <c r="AU50" s="1">
        <v>33</v>
      </c>
      <c r="AV50" s="75">
        <f t="shared" ca="1" si="11"/>
        <v>0.85352858663121434</v>
      </c>
      <c r="AW50" s="75">
        <f t="shared" ca="1" si="12"/>
        <v>42.715983258186839</v>
      </c>
      <c r="AX50" s="75">
        <f t="shared" ca="1" si="13"/>
        <v>33.51852483206504</v>
      </c>
      <c r="AY50" s="75">
        <v>30.762050582625971</v>
      </c>
      <c r="AZ50" s="75">
        <v>20.367679938421183</v>
      </c>
      <c r="BB50" s="70">
        <f>BB49+$BC$18</f>
        <v>45.000000000000028</v>
      </c>
      <c r="BC50" s="1">
        <f ca="1"/>
        <v>60</v>
      </c>
      <c r="BD50" s="1">
        <v>61</v>
      </c>
      <c r="BE50" s="1">
        <f ca="1"/>
        <v>0</v>
      </c>
      <c r="BF50" s="1">
        <v>0</v>
      </c>
      <c r="BT50" s="1">
        <v>45</v>
      </c>
      <c r="BU50" s="1">
        <f t="shared" ca="1" si="0"/>
        <v>29.341519681644826</v>
      </c>
      <c r="BV50" s="1">
        <f t="shared" ca="1" si="20"/>
        <v>37.441059139169511</v>
      </c>
    </row>
    <row r="51" spans="1:74">
      <c r="P51" s="71">
        <f t="shared" si="25"/>
        <v>26</v>
      </c>
      <c r="Q51" s="62">
        <f t="shared" si="23"/>
        <v>4.9296296296296283E-2</v>
      </c>
      <c r="R51" s="62">
        <f t="shared" si="24"/>
        <v>1.3444444444444443E-2</v>
      </c>
      <c r="S51" s="62">
        <f t="shared" si="21"/>
        <v>0.74596296296296294</v>
      </c>
      <c r="T51" s="62">
        <f t="shared" si="22"/>
        <v>4.0111111111111111E-2</v>
      </c>
      <c r="U51">
        <v>1</v>
      </c>
      <c r="AU51" s="1">
        <v>34</v>
      </c>
      <c r="AV51" s="75">
        <f t="shared" ca="1" si="11"/>
        <v>0.36512732619867716</v>
      </c>
      <c r="AW51" s="75">
        <f t="shared" ca="1" si="12"/>
        <v>33.127729962099764</v>
      </c>
      <c r="AX51" s="75">
        <f t="shared" ca="1" si="13"/>
        <v>21.096330691268538</v>
      </c>
      <c r="AY51" s="75">
        <v>40.520408639812587</v>
      </c>
      <c r="AZ51" s="75">
        <v>19.320695778388167</v>
      </c>
      <c r="BC51" s="1">
        <f ca="1"/>
        <v>0</v>
      </c>
      <c r="BD51" s="1">
        <v>0</v>
      </c>
      <c r="BE51" s="1">
        <f ca="1"/>
        <v>0</v>
      </c>
      <c r="BF51" s="1">
        <v>0</v>
      </c>
      <c r="BT51" s="1">
        <v>46</v>
      </c>
      <c r="BU51" s="1">
        <f t="shared" ca="1" si="0"/>
        <v>39.586883726777302</v>
      </c>
      <c r="BV51" s="1">
        <f t="shared" ca="1" si="20"/>
        <v>26.503651794537713</v>
      </c>
    </row>
    <row r="52" spans="1:74">
      <c r="P52" s="71">
        <f t="shared" si="25"/>
        <v>27</v>
      </c>
      <c r="Q52" s="62">
        <f t="shared" si="23"/>
        <v>6.4000000000000015E-2</v>
      </c>
      <c r="R52" s="62">
        <f t="shared" si="24"/>
        <v>1.6000000000000004E-2</v>
      </c>
      <c r="S52" s="62">
        <f t="shared" si="21"/>
        <v>0.78400000000000003</v>
      </c>
      <c r="T52" s="62">
        <f t="shared" si="22"/>
        <v>3.5999999999999997E-2</v>
      </c>
      <c r="U52">
        <v>1</v>
      </c>
      <c r="AU52" s="1">
        <v>35</v>
      </c>
      <c r="AV52" s="75">
        <f t="shared" ca="1" si="11"/>
        <v>0.32902129430886617</v>
      </c>
      <c r="AW52" s="75">
        <f t="shared" ca="1" si="12"/>
        <v>32.208113344523845</v>
      </c>
      <c r="AX52" s="75">
        <f t="shared" ca="1" si="13"/>
        <v>20.426013039760509</v>
      </c>
      <c r="AY52" s="75">
        <v>35.672790039985856</v>
      </c>
      <c r="AZ52" s="75">
        <v>21.175351005570004</v>
      </c>
      <c r="BC52" s="68"/>
      <c r="BD52" s="68"/>
      <c r="BE52" s="69"/>
      <c r="BF52" s="69"/>
      <c r="BT52" s="1">
        <v>47</v>
      </c>
      <c r="BU52" s="1">
        <f t="shared" ca="1" si="0"/>
        <v>43.918231533129216</v>
      </c>
      <c r="BV52" s="1">
        <f t="shared" ca="1" si="20"/>
        <v>32.025430523335331</v>
      </c>
    </row>
    <row r="53" spans="1:74">
      <c r="A53" s="1" t="s">
        <v>3</v>
      </c>
      <c r="B53" s="1" t="s">
        <v>203</v>
      </c>
      <c r="C53" s="1" t="s">
        <v>199</v>
      </c>
      <c r="D53" s="1" t="s">
        <v>201</v>
      </c>
      <c r="E53" s="1" t="s">
        <v>200</v>
      </c>
      <c r="F53" s="1" t="s">
        <v>202</v>
      </c>
      <c r="H53" s="74" t="s">
        <v>57</v>
      </c>
      <c r="I53" s="1">
        <f>INT(SQRT(1000)+1)</f>
        <v>32</v>
      </c>
      <c r="P53" s="71">
        <f t="shared" si="25"/>
        <v>28</v>
      </c>
      <c r="Q53" s="62">
        <f t="shared" si="23"/>
        <v>8.1370370370370385E-2</v>
      </c>
      <c r="R53" s="62">
        <f t="shared" si="24"/>
        <v>1.8777777777777782E-2</v>
      </c>
      <c r="S53" s="62">
        <f t="shared" si="21"/>
        <v>0.81803703703703712</v>
      </c>
      <c r="T53" s="62">
        <f t="shared" si="22"/>
        <v>3.2111111111111111E-2</v>
      </c>
      <c r="U53">
        <v>1</v>
      </c>
      <c r="AU53" s="1">
        <v>36</v>
      </c>
      <c r="AV53" s="75">
        <f t="shared" ca="1" si="11"/>
        <v>0.19270038397071287</v>
      </c>
      <c r="AW53" s="75">
        <f t="shared" ca="1" si="12"/>
        <v>28.169295561025336</v>
      </c>
      <c r="AX53" s="75">
        <f t="shared" ca="1" si="13"/>
        <v>18.045043972835746</v>
      </c>
      <c r="AY53" s="75">
        <v>37.86024779545906</v>
      </c>
      <c r="AZ53" s="75">
        <v>21.029793516243931</v>
      </c>
      <c r="BT53" s="1">
        <v>48</v>
      </c>
      <c r="BU53" s="1">
        <f t="shared" ca="1" si="0"/>
        <v>31.057529366912675</v>
      </c>
      <c r="BV53" s="1">
        <f t="shared" ca="1" si="20"/>
        <v>17.664806748812531</v>
      </c>
    </row>
    <row r="54" spans="1:74">
      <c r="A54" s="1">
        <v>1</v>
      </c>
      <c r="B54" s="62">
        <f ca="1">RAND()</f>
        <v>0.34617657549000436</v>
      </c>
      <c r="C54" s="75">
        <f ca="1">$R$2+($R$3-$R$2)*(B54)^(1/3)</f>
        <v>36.064628967020667</v>
      </c>
      <c r="D54" s="75">
        <v>35.397738045141303</v>
      </c>
      <c r="E54" s="75">
        <f ca="1">$R$3-($R$3-$R$2)*(1-B54)^(1/3)</f>
        <v>18.961972577829524</v>
      </c>
      <c r="F54" s="75">
        <v>18.982335007484849</v>
      </c>
      <c r="H54" s="74" t="s">
        <v>103</v>
      </c>
      <c r="I54" s="76">
        <f>(45-15)/(I53-1)</f>
        <v>0.967741935483871</v>
      </c>
      <c r="P54" s="71">
        <f t="shared" si="25"/>
        <v>29</v>
      </c>
      <c r="Q54" s="62">
        <f t="shared" si="23"/>
        <v>0.10162962962962964</v>
      </c>
      <c r="R54" s="62">
        <f t="shared" si="24"/>
        <v>2.1777777777777781E-2</v>
      </c>
      <c r="S54" s="62">
        <f t="shared" si="21"/>
        <v>0.84829629629629633</v>
      </c>
      <c r="T54" s="62">
        <f t="shared" si="22"/>
        <v>2.8444444444444446E-2</v>
      </c>
      <c r="U54">
        <v>1</v>
      </c>
      <c r="AU54" s="1">
        <v>37</v>
      </c>
      <c r="AV54" s="75">
        <f t="shared" ca="1" si="11"/>
        <v>0.99069715187496854</v>
      </c>
      <c r="AW54" s="75">
        <f t="shared" ca="1" si="12"/>
        <v>44.860131223547427</v>
      </c>
      <c r="AX54" s="75">
        <f t="shared" ca="1" si="13"/>
        <v>42.106461800402784</v>
      </c>
      <c r="AY54" s="75">
        <v>40.922465160750036</v>
      </c>
      <c r="AZ54" s="75">
        <v>42.800611377182634</v>
      </c>
      <c r="BT54" s="1">
        <v>49</v>
      </c>
      <c r="BU54" s="1">
        <f t="shared" ca="1" si="0"/>
        <v>28.807693945774147</v>
      </c>
      <c r="BV54" s="1">
        <f t="shared" ca="1" si="20"/>
        <v>20.906763644414355</v>
      </c>
    </row>
    <row r="55" spans="1:74">
      <c r="A55" s="1">
        <v>2</v>
      </c>
      <c r="B55" s="62">
        <f t="shared" ref="B55:B118" ca="1" si="26">RAND()</f>
        <v>0.35381140641384068</v>
      </c>
      <c r="C55" s="75">
        <f t="shared" ref="C55:C118" ca="1" si="27">$R$2+($R$3-$R$2)*(B55)^(1/3)</f>
        <v>36.218362497219701</v>
      </c>
      <c r="D55" s="75">
        <v>38.91863833871939</v>
      </c>
      <c r="E55" s="75">
        <f t="shared" ref="E55:E118" ca="1" si="28">$R$3-($R$3-$R$2)*(1-B55)^(1/3)</f>
        <v>19.063720125392219</v>
      </c>
      <c r="F55" s="75">
        <v>27.590310195233496</v>
      </c>
      <c r="H55" s="1">
        <v>15</v>
      </c>
      <c r="I55" s="1">
        <f t="array" aca="1" ref="I55:I87" ca="1">FREQUENCY(C54:C1053,H55:H86)</f>
        <v>0</v>
      </c>
      <c r="J55" s="1">
        <f t="array" ref="J55:J87">FREQUENCY(D54:D1053,H55:H86)</f>
        <v>0</v>
      </c>
      <c r="K55" s="1">
        <f t="array" aca="1" ref="K55:K87" ca="1">FREQUENCY(E54:E1053,H55:H86)</f>
        <v>0</v>
      </c>
      <c r="L55" s="1">
        <f t="array" ref="L55:L87">FREQUENCY(F54:F1053,H55:H86)</f>
        <v>0</v>
      </c>
      <c r="P55" s="71">
        <f t="shared" si="25"/>
        <v>30</v>
      </c>
      <c r="Q55" s="62">
        <f t="shared" si="23"/>
        <v>0.125</v>
      </c>
      <c r="R55" s="62">
        <f t="shared" si="24"/>
        <v>2.5000000000000001E-2</v>
      </c>
      <c r="S55" s="62">
        <f t="shared" si="21"/>
        <v>0.875</v>
      </c>
      <c r="T55" s="62">
        <f t="shared" si="22"/>
        <v>2.5000000000000001E-2</v>
      </c>
      <c r="U55">
        <v>1</v>
      </c>
      <c r="AU55" s="1">
        <v>38</v>
      </c>
      <c r="AV55" s="75">
        <f t="shared" ca="1" si="11"/>
        <v>0.12003791143873821</v>
      </c>
      <c r="AW55" s="75">
        <f t="shared" ca="1" si="12"/>
        <v>25.393946329227624</v>
      </c>
      <c r="AX55" s="75">
        <f t="shared" ca="1" si="13"/>
        <v>16.858111653530859</v>
      </c>
      <c r="AY55" s="75">
        <v>41.331092033392281</v>
      </c>
      <c r="AZ55" s="75">
        <v>22.988486506717592</v>
      </c>
      <c r="BT55" s="1">
        <v>50</v>
      </c>
      <c r="BU55" s="1">
        <f t="shared" ca="1" si="0"/>
        <v>23.270301657138273</v>
      </c>
      <c r="BV55" s="1">
        <f t="shared" ca="1" si="20"/>
        <v>26.001059338691277</v>
      </c>
    </row>
    <row r="56" spans="1:74">
      <c r="A56" s="1">
        <v>3</v>
      </c>
      <c r="B56" s="62">
        <f t="shared" ca="1" si="26"/>
        <v>0.47748752157772145</v>
      </c>
      <c r="C56" s="75">
        <f t="shared" ca="1" si="27"/>
        <v>38.448150712788433</v>
      </c>
      <c r="D56" s="75">
        <v>37.486554695984438</v>
      </c>
      <c r="E56" s="75">
        <f t="shared" ca="1" si="28"/>
        <v>20.836854062480917</v>
      </c>
      <c r="F56" s="75">
        <v>33.836786693345786</v>
      </c>
      <c r="H56" s="75">
        <f>H55+$BC$18</f>
        <v>15.967741935483872</v>
      </c>
      <c r="I56" s="1">
        <f ca="1"/>
        <v>0</v>
      </c>
      <c r="J56" s="1">
        <v>0</v>
      </c>
      <c r="K56" s="1">
        <f ca="1"/>
        <v>105</v>
      </c>
      <c r="L56" s="1">
        <v>102</v>
      </c>
      <c r="P56" s="71">
        <f t="shared" si="25"/>
        <v>31</v>
      </c>
      <c r="Q56" s="62">
        <f t="shared" si="23"/>
        <v>0.1517037037037037</v>
      </c>
      <c r="R56" s="62">
        <f t="shared" si="24"/>
        <v>2.8444444444444446E-2</v>
      </c>
      <c r="S56" s="62">
        <f t="shared" si="21"/>
        <v>0.89837037037037037</v>
      </c>
      <c r="T56" s="62">
        <f t="shared" si="22"/>
        <v>2.1777777777777781E-2</v>
      </c>
      <c r="U56">
        <v>1</v>
      </c>
      <c r="AU56" s="1">
        <v>39</v>
      </c>
      <c r="AV56" s="75">
        <f t="shared" ca="1" si="11"/>
        <v>8.7382412318154579E-2</v>
      </c>
      <c r="AW56" s="75">
        <f t="shared" ca="1" si="12"/>
        <v>23.868154886239815</v>
      </c>
      <c r="AX56" s="75">
        <f t="shared" ca="1" si="13"/>
        <v>16.340693851496322</v>
      </c>
      <c r="AY56" s="75">
        <v>42.55772416914494</v>
      </c>
      <c r="AZ56" s="75">
        <v>27.19334045591917</v>
      </c>
      <c r="BT56" s="1">
        <v>51</v>
      </c>
      <c r="BU56" s="1">
        <f t="shared" ca="1" si="0"/>
        <v>35.971868882003214</v>
      </c>
      <c r="BV56" s="1">
        <f t="shared" ca="1" si="20"/>
        <v>22.717049384306659</v>
      </c>
    </row>
    <row r="57" spans="1:74">
      <c r="A57" s="1">
        <v>4</v>
      </c>
      <c r="B57" s="62">
        <f t="shared" ca="1" si="26"/>
        <v>0.61802299878815514</v>
      </c>
      <c r="C57" s="75">
        <f t="shared" ca="1" si="27"/>
        <v>40.553837793345892</v>
      </c>
      <c r="D57" s="75">
        <v>20.517309751643666</v>
      </c>
      <c r="E57" s="75">
        <f t="shared" ca="1" si="28"/>
        <v>23.232912335054898</v>
      </c>
      <c r="F57" s="75">
        <v>15.50588587831459</v>
      </c>
      <c r="H57" s="75">
        <f t="shared" ref="H57:H85" si="29">H56+$BC$18</f>
        <v>16.935483870967744</v>
      </c>
      <c r="I57" s="1">
        <f ca="1"/>
        <v>0</v>
      </c>
      <c r="J57" s="1">
        <v>0</v>
      </c>
      <c r="K57" s="1">
        <f ca="1"/>
        <v>88</v>
      </c>
      <c r="L57" s="1">
        <v>87</v>
      </c>
      <c r="P57" s="71">
        <f t="shared" si="25"/>
        <v>32</v>
      </c>
      <c r="Q57" s="62">
        <f t="shared" si="23"/>
        <v>0.18196296296296294</v>
      </c>
      <c r="R57" s="62">
        <f t="shared" si="24"/>
        <v>3.2111111111111111E-2</v>
      </c>
      <c r="S57" s="62">
        <f t="shared" si="21"/>
        <v>0.91862962962962957</v>
      </c>
      <c r="T57" s="62">
        <f t="shared" si="22"/>
        <v>1.8777777777777782E-2</v>
      </c>
      <c r="U57">
        <v>1</v>
      </c>
      <c r="AU57" s="1">
        <v>40</v>
      </c>
      <c r="AV57" s="75">
        <f t="shared" ca="1" si="11"/>
        <v>0.70013651908511276</v>
      </c>
      <c r="AW57" s="75">
        <f t="shared" ca="1" si="12"/>
        <v>40.102248249441757</v>
      </c>
      <c r="AX57" s="75">
        <f t="shared" ca="1" si="13"/>
        <v>28.572062429404035</v>
      </c>
      <c r="AY57" s="75">
        <v>40.717067589316009</v>
      </c>
      <c r="AZ57" s="75">
        <v>36.994122994957202</v>
      </c>
      <c r="BT57" s="1">
        <v>52</v>
      </c>
      <c r="BU57" s="1">
        <f t="shared" ca="1" si="0"/>
        <v>33.964723507516041</v>
      </c>
      <c r="BV57" s="1">
        <f t="shared" ca="1" si="20"/>
        <v>30.772329665914128</v>
      </c>
    </row>
    <row r="58" spans="1:74">
      <c r="A58" s="1">
        <v>5</v>
      </c>
      <c r="B58" s="62">
        <f t="shared" ca="1" si="26"/>
        <v>0.18518023276298035</v>
      </c>
      <c r="C58" s="75">
        <f t="shared" ca="1" si="27"/>
        <v>32.09960703199684</v>
      </c>
      <c r="D58" s="75">
        <v>35.012127008550884</v>
      </c>
      <c r="E58" s="75">
        <f t="shared" ca="1" si="28"/>
        <v>16.979549924499231</v>
      </c>
      <c r="F58" s="75">
        <v>32.868701644824874</v>
      </c>
      <c r="H58" s="75">
        <f t="shared" si="29"/>
        <v>17.903225806451616</v>
      </c>
      <c r="I58" s="1">
        <f ca="1"/>
        <v>1</v>
      </c>
      <c r="J58" s="1">
        <v>0</v>
      </c>
      <c r="K58" s="1">
        <f ca="1"/>
        <v>69</v>
      </c>
      <c r="L58" s="1">
        <v>91</v>
      </c>
      <c r="P58" s="71">
        <f t="shared" si="25"/>
        <v>33</v>
      </c>
      <c r="Q58" s="62">
        <f t="shared" si="23"/>
        <v>0.216</v>
      </c>
      <c r="R58" s="62">
        <f t="shared" si="24"/>
        <v>3.5999999999999997E-2</v>
      </c>
      <c r="S58" s="62">
        <f t="shared" si="21"/>
        <v>0.93599999999999994</v>
      </c>
      <c r="T58" s="62">
        <f t="shared" si="22"/>
        <v>1.6000000000000004E-2</v>
      </c>
      <c r="U58">
        <v>1</v>
      </c>
      <c r="AU58" s="1">
        <v>41</v>
      </c>
      <c r="AV58" s="75">
        <f t="shared" ca="1" si="11"/>
        <v>0.48464208746490733</v>
      </c>
      <c r="AW58" s="75">
        <f t="shared" ca="1" si="12"/>
        <v>35.884872006273262</v>
      </c>
      <c r="AX58" s="75">
        <f t="shared" ca="1" si="13"/>
        <v>23.463470073347857</v>
      </c>
      <c r="AY58" s="75">
        <v>35.845322322307013</v>
      </c>
      <c r="AZ58" s="75">
        <v>16.066026321625085</v>
      </c>
      <c r="BT58" s="1">
        <v>53</v>
      </c>
      <c r="BU58" s="1">
        <f t="shared" ca="1" si="0"/>
        <v>34.030831589537641</v>
      </c>
      <c r="BV58" s="1">
        <f t="shared" ca="1" si="20"/>
        <v>28.067951149204493</v>
      </c>
    </row>
    <row r="59" spans="1:74">
      <c r="A59" s="1">
        <v>6</v>
      </c>
      <c r="B59" s="62">
        <f t="shared" ca="1" si="26"/>
        <v>0.60642282425809135</v>
      </c>
      <c r="C59" s="75">
        <f t="shared" ca="1" si="27"/>
        <v>40.392946692517825</v>
      </c>
      <c r="D59" s="75">
        <v>42.17657823074363</v>
      </c>
      <c r="E59" s="75">
        <f t="shared" ca="1" si="28"/>
        <v>23.014759386473532</v>
      </c>
      <c r="F59" s="75">
        <v>29.678010394752693</v>
      </c>
      <c r="H59" s="75">
        <f t="shared" si="29"/>
        <v>18.870967741935488</v>
      </c>
      <c r="I59" s="1">
        <f ca="1"/>
        <v>0</v>
      </c>
      <c r="J59" s="1">
        <v>0</v>
      </c>
      <c r="K59" s="1">
        <f ca="1"/>
        <v>61</v>
      </c>
      <c r="L59" s="1">
        <v>65</v>
      </c>
      <c r="P59" s="71">
        <f t="shared" si="25"/>
        <v>34</v>
      </c>
      <c r="Q59" s="62">
        <f t="shared" si="23"/>
        <v>0.25403703703703701</v>
      </c>
      <c r="R59" s="62">
        <f t="shared" si="24"/>
        <v>4.0111111111111111E-2</v>
      </c>
      <c r="S59" s="62">
        <f t="shared" si="21"/>
        <v>0.95070370370370372</v>
      </c>
      <c r="T59" s="62">
        <f t="shared" si="22"/>
        <v>1.3444444444444443E-2</v>
      </c>
      <c r="U59">
        <v>1</v>
      </c>
      <c r="AU59" s="1">
        <v>42</v>
      </c>
      <c r="AV59" s="75">
        <f t="shared" ca="1" si="11"/>
        <v>0.6728595017530159</v>
      </c>
      <c r="AW59" s="75">
        <f t="shared" ca="1" si="12"/>
        <v>39.608404084330914</v>
      </c>
      <c r="AX59" s="75">
        <f t="shared" ca="1" si="13"/>
        <v>27.841140818157935</v>
      </c>
      <c r="AY59" s="75">
        <v>31.842984983662081</v>
      </c>
      <c r="AZ59" s="75">
        <v>30.161349720859768</v>
      </c>
      <c r="BT59" s="1">
        <v>54</v>
      </c>
      <c r="BU59" s="1">
        <f t="shared" ca="1" si="0"/>
        <v>40.986700225294143</v>
      </c>
      <c r="BV59" s="1">
        <f t="shared" ca="1" si="20"/>
        <v>17.202770214766964</v>
      </c>
    </row>
    <row r="60" spans="1:74">
      <c r="A60" s="1">
        <v>7</v>
      </c>
      <c r="B60" s="62">
        <f t="shared" ca="1" si="26"/>
        <v>0.18793398390699867</v>
      </c>
      <c r="C60" s="75">
        <f t="shared" ca="1" si="27"/>
        <v>32.183951098739726</v>
      </c>
      <c r="D60" s="75">
        <v>37.584217015998526</v>
      </c>
      <c r="E60" s="75">
        <f t="shared" ca="1" si="28"/>
        <v>17.011151364689095</v>
      </c>
      <c r="F60" s="75">
        <v>19.631446757577397</v>
      </c>
      <c r="H60" s="75">
        <f t="shared" si="29"/>
        <v>19.838709677419359</v>
      </c>
      <c r="I60" s="1">
        <f ca="1"/>
        <v>2</v>
      </c>
      <c r="J60" s="1">
        <v>2</v>
      </c>
      <c r="K60" s="1">
        <f ca="1"/>
        <v>76</v>
      </c>
      <c r="L60" s="1">
        <v>78</v>
      </c>
      <c r="P60" s="71">
        <f t="shared" si="25"/>
        <v>35</v>
      </c>
      <c r="Q60" s="62">
        <f t="shared" si="23"/>
        <v>0.29629629629629628</v>
      </c>
      <c r="R60" s="62">
        <f t="shared" si="24"/>
        <v>4.4444444444444446E-2</v>
      </c>
      <c r="S60" s="62">
        <f t="shared" si="21"/>
        <v>0.96296296296296302</v>
      </c>
      <c r="T60" s="62">
        <f t="shared" si="22"/>
        <v>1.1111111111111112E-2</v>
      </c>
      <c r="U60">
        <v>1</v>
      </c>
      <c r="AU60" s="1">
        <v>43</v>
      </c>
      <c r="AV60" s="75">
        <f t="shared" ca="1" si="11"/>
        <v>0.92640388088441683</v>
      </c>
      <c r="AW60" s="75">
        <f t="shared" ca="1" si="12"/>
        <v>43.874963078694577</v>
      </c>
      <c r="AX60" s="75">
        <f t="shared" ca="1" si="13"/>
        <v>36.861418600024642</v>
      </c>
      <c r="AY60" s="75">
        <v>40.190141368975077</v>
      </c>
      <c r="AZ60" s="75">
        <v>15.651766817870822</v>
      </c>
      <c r="BT60" s="1">
        <v>55</v>
      </c>
      <c r="BU60" s="1">
        <f t="shared" ca="1" si="0"/>
        <v>24.992322178615339</v>
      </c>
      <c r="BV60" s="1">
        <f t="shared" ca="1" si="20"/>
        <v>30.620161396304301</v>
      </c>
    </row>
    <row r="61" spans="1:74">
      <c r="A61" s="1">
        <v>8</v>
      </c>
      <c r="B61" s="62">
        <f t="shared" ca="1" si="26"/>
        <v>0.92585154549086379</v>
      </c>
      <c r="C61" s="75">
        <f t="shared" ca="1" si="27"/>
        <v>44.239394398200972</v>
      </c>
      <c r="D61" s="75">
        <v>39.651318247630869</v>
      </c>
      <c r="E61" s="75">
        <f t="shared" ca="1" si="28"/>
        <v>32.396573805367737</v>
      </c>
      <c r="F61" s="75">
        <v>18.473811058680496</v>
      </c>
      <c r="H61" s="75">
        <f t="shared" si="29"/>
        <v>20.806451612903231</v>
      </c>
      <c r="I61" s="1">
        <f ca="1"/>
        <v>7</v>
      </c>
      <c r="J61" s="1">
        <v>4</v>
      </c>
      <c r="K61" s="1">
        <f ca="1"/>
        <v>64</v>
      </c>
      <c r="L61" s="1">
        <v>61</v>
      </c>
      <c r="P61" s="71">
        <f t="shared" si="25"/>
        <v>36</v>
      </c>
      <c r="Q61" s="62">
        <f t="shared" si="23"/>
        <v>0.34299999999999992</v>
      </c>
      <c r="R61" s="62">
        <f t="shared" si="24"/>
        <v>4.8999999999999995E-2</v>
      </c>
      <c r="S61" s="62">
        <f t="shared" si="21"/>
        <v>0.97299999999999998</v>
      </c>
      <c r="T61" s="62">
        <f t="shared" si="22"/>
        <v>8.9999999999999993E-3</v>
      </c>
      <c r="U61">
        <v>1</v>
      </c>
      <c r="AU61" s="1">
        <v>44</v>
      </c>
      <c r="AV61" s="75">
        <f t="shared" ca="1" si="11"/>
        <v>0.10458017034348321</v>
      </c>
      <c r="AW61" s="75">
        <f t="shared" ca="1" si="12"/>
        <v>24.70165724549857</v>
      </c>
      <c r="AX61" s="75">
        <f t="shared" ca="1" si="13"/>
        <v>16.612012281761409</v>
      </c>
      <c r="AY61" s="75">
        <v>44.866429943203144</v>
      </c>
      <c r="AZ61" s="75">
        <v>38.664927587524076</v>
      </c>
      <c r="BT61" s="1">
        <v>56</v>
      </c>
      <c r="BU61" s="1">
        <f t="shared" ca="1" si="0"/>
        <v>23.79863028559323</v>
      </c>
      <c r="BV61" s="1">
        <f t="shared" ca="1" si="20"/>
        <v>30.356872231058368</v>
      </c>
    </row>
    <row r="62" spans="1:74">
      <c r="A62" s="1">
        <v>9</v>
      </c>
      <c r="B62" s="62">
        <f t="shared" ca="1" si="26"/>
        <v>0.57935225731259798</v>
      </c>
      <c r="C62" s="75">
        <f t="shared" ca="1" si="27"/>
        <v>40.009335685333305</v>
      </c>
      <c r="D62" s="75">
        <v>44.746719304421234</v>
      </c>
      <c r="E62" s="75">
        <f t="shared" ca="1" si="28"/>
        <v>22.521839098531181</v>
      </c>
      <c r="F62" s="75">
        <v>19.94966646752281</v>
      </c>
      <c r="H62" s="75">
        <f t="shared" si="29"/>
        <v>21.774193548387103</v>
      </c>
      <c r="I62" s="1">
        <f ca="1"/>
        <v>7</v>
      </c>
      <c r="J62" s="1">
        <v>0</v>
      </c>
      <c r="K62" s="1">
        <f ca="1"/>
        <v>55</v>
      </c>
      <c r="L62" s="1">
        <v>59</v>
      </c>
      <c r="P62" s="71">
        <f t="shared" si="25"/>
        <v>37</v>
      </c>
      <c r="Q62" s="62">
        <f t="shared" si="23"/>
        <v>0.39437037037037026</v>
      </c>
      <c r="R62" s="62">
        <f t="shared" si="24"/>
        <v>5.3777777777777772E-2</v>
      </c>
      <c r="S62" s="62">
        <f t="shared" si="21"/>
        <v>0.98103703703703704</v>
      </c>
      <c r="T62" s="62">
        <f t="shared" si="22"/>
        <v>7.1111111111111115E-3</v>
      </c>
      <c r="U62">
        <v>1</v>
      </c>
      <c r="AU62" s="1">
        <v>45</v>
      </c>
      <c r="AV62" s="75">
        <f t="shared" ca="1" si="11"/>
        <v>0.86002360201383343</v>
      </c>
      <c r="AW62" s="75">
        <f t="shared" ca="1" si="12"/>
        <v>42.821237244458594</v>
      </c>
      <c r="AX62" s="75">
        <f t="shared" ca="1" si="13"/>
        <v>33.775974065089216</v>
      </c>
      <c r="AY62" s="75">
        <v>29.591128740828871</v>
      </c>
      <c r="AZ62" s="75">
        <v>16.41725533074883</v>
      </c>
      <c r="BT62" s="1">
        <v>57</v>
      </c>
      <c r="BU62" s="1">
        <f t="shared" ca="1" si="0"/>
        <v>37.355282071143861</v>
      </c>
      <c r="BV62" s="1">
        <f t="shared" ca="1" si="20"/>
        <v>26.103385682518638</v>
      </c>
    </row>
    <row r="63" spans="1:74">
      <c r="A63" s="1">
        <v>10</v>
      </c>
      <c r="B63" s="62">
        <f t="shared" ca="1" si="26"/>
        <v>0.56388852289347291</v>
      </c>
      <c r="C63" s="75">
        <f t="shared" ca="1" si="27"/>
        <v>39.784814518877937</v>
      </c>
      <c r="D63" s="75">
        <v>39.347728497713156</v>
      </c>
      <c r="E63" s="75">
        <f t="shared" ca="1" si="28"/>
        <v>22.24970180683011</v>
      </c>
      <c r="F63" s="75">
        <v>24.299196853182806</v>
      </c>
      <c r="H63" s="75">
        <f t="shared" si="29"/>
        <v>22.741935483870975</v>
      </c>
      <c r="I63" s="1">
        <f ca="1"/>
        <v>4</v>
      </c>
      <c r="J63" s="1">
        <v>10</v>
      </c>
      <c r="K63" s="1">
        <f ca="1"/>
        <v>47</v>
      </c>
      <c r="L63" s="1">
        <v>61</v>
      </c>
      <c r="P63" s="71">
        <f t="shared" si="25"/>
        <v>38</v>
      </c>
      <c r="Q63" s="62">
        <f t="shared" si="23"/>
        <v>0.45062962962962971</v>
      </c>
      <c r="R63" s="62">
        <f t="shared" si="24"/>
        <v>5.877777777777779E-2</v>
      </c>
      <c r="S63" s="62">
        <f t="shared" si="21"/>
        <v>0.98729629629629634</v>
      </c>
      <c r="T63" s="62">
        <f t="shared" si="22"/>
        <v>5.4444444444444453E-3</v>
      </c>
      <c r="U63">
        <v>1</v>
      </c>
      <c r="AU63" s="1">
        <v>46</v>
      </c>
      <c r="AV63" s="75">
        <f t="shared" ca="1" si="11"/>
        <v>0.43968784814267736</v>
      </c>
      <c r="AW63" s="75">
        <f t="shared" ca="1" si="12"/>
        <v>34.892688690280394</v>
      </c>
      <c r="AX63" s="75">
        <f t="shared" ca="1" si="13"/>
        <v>22.543799594063326</v>
      </c>
      <c r="AY63" s="75">
        <v>34.674347162382425</v>
      </c>
      <c r="AZ63" s="75">
        <v>25.047768776403334</v>
      </c>
      <c r="BT63" s="1">
        <v>58</v>
      </c>
      <c r="BU63" s="1">
        <f t="shared" ca="1" si="0"/>
        <v>40.833278202269376</v>
      </c>
      <c r="BV63" s="1">
        <f t="shared" ca="1" si="20"/>
        <v>42.66273510621285</v>
      </c>
    </row>
    <row r="64" spans="1:74">
      <c r="A64" s="1">
        <v>11</v>
      </c>
      <c r="B64" s="62">
        <f t="shared" ca="1" si="26"/>
        <v>0.75397425740137591</v>
      </c>
      <c r="C64" s="75">
        <f t="shared" ca="1" si="27"/>
        <v>42.304868801971125</v>
      </c>
      <c r="D64" s="75">
        <v>27.084728774809953</v>
      </c>
      <c r="E64" s="75">
        <f t="shared" ca="1" si="28"/>
        <v>26.201864669093244</v>
      </c>
      <c r="F64" s="75">
        <v>16.190315545699864</v>
      </c>
      <c r="H64" s="75">
        <f t="shared" si="29"/>
        <v>23.709677419354847</v>
      </c>
      <c r="I64" s="1">
        <f ca="1"/>
        <v>9</v>
      </c>
      <c r="J64" s="1">
        <v>7</v>
      </c>
      <c r="K64" s="1">
        <f ca="1"/>
        <v>52</v>
      </c>
      <c r="L64" s="1">
        <v>48</v>
      </c>
      <c r="P64" s="71">
        <f t="shared" si="25"/>
        <v>39</v>
      </c>
      <c r="Q64" s="62">
        <f t="shared" si="23"/>
        <v>0.51200000000000012</v>
      </c>
      <c r="R64" s="62">
        <f t="shared" si="24"/>
        <v>6.4000000000000015E-2</v>
      </c>
      <c r="S64" s="62">
        <f t="shared" si="21"/>
        <v>0.99199999999999999</v>
      </c>
      <c r="T64" s="62">
        <f t="shared" si="22"/>
        <v>4.000000000000001E-3</v>
      </c>
      <c r="U64">
        <v>1</v>
      </c>
      <c r="AU64" s="1">
        <v>47</v>
      </c>
      <c r="AV64" s="75">
        <f t="shared" ca="1" si="11"/>
        <v>0.22403356811650643</v>
      </c>
      <c r="AW64" s="75">
        <f t="shared" ca="1" si="12"/>
        <v>29.199655323452603</v>
      </c>
      <c r="AX64" s="75">
        <f t="shared" ca="1" si="13"/>
        <v>18.573312945146828</v>
      </c>
      <c r="AY64" s="75">
        <v>41.973799032853258</v>
      </c>
      <c r="AZ64" s="75">
        <v>36.251822388917496</v>
      </c>
      <c r="BT64" s="1">
        <v>59</v>
      </c>
      <c r="BU64" s="1">
        <f t="shared" ca="1" si="0"/>
        <v>31.541161976683394</v>
      </c>
      <c r="BV64" s="1">
        <f t="shared" ca="1" si="20"/>
        <v>36.496584766827958</v>
      </c>
    </row>
    <row r="65" spans="1:74">
      <c r="A65" s="1">
        <v>12</v>
      </c>
      <c r="B65" s="62">
        <f t="shared" ca="1" si="26"/>
        <v>0.84312039354947377</v>
      </c>
      <c r="C65" s="75">
        <f t="shared" ca="1" si="27"/>
        <v>43.341170717649021</v>
      </c>
      <c r="D65" s="75">
        <v>34.837108748995021</v>
      </c>
      <c r="E65" s="75">
        <f t="shared" ca="1" si="28"/>
        <v>28.820065774822329</v>
      </c>
      <c r="F65" s="75">
        <v>19.714608872760166</v>
      </c>
      <c r="H65" s="75">
        <f t="shared" si="29"/>
        <v>24.677419354838719</v>
      </c>
      <c r="I65" s="1">
        <f ca="1"/>
        <v>8</v>
      </c>
      <c r="J65" s="1">
        <v>9</v>
      </c>
      <c r="K65" s="1">
        <f ca="1"/>
        <v>50</v>
      </c>
      <c r="L65" s="1">
        <v>48</v>
      </c>
      <c r="P65" s="71">
        <f t="shared" si="25"/>
        <v>40</v>
      </c>
      <c r="Q65" s="62">
        <f t="shared" si="23"/>
        <v>0.57870370370370383</v>
      </c>
      <c r="R65" s="62">
        <f t="shared" si="24"/>
        <v>6.9444444444444461E-2</v>
      </c>
      <c r="S65" s="62">
        <f t="shared" si="21"/>
        <v>0.99537037037037035</v>
      </c>
      <c r="T65" s="62">
        <f t="shared" si="22"/>
        <v>2.7777777777777779E-3</v>
      </c>
      <c r="U65">
        <v>1</v>
      </c>
      <c r="AU65" s="1">
        <v>48</v>
      </c>
      <c r="AV65" s="75">
        <f t="shared" ca="1" si="11"/>
        <v>0.89031845676549981</v>
      </c>
      <c r="AW65" s="75">
        <f t="shared" ca="1" si="12"/>
        <v>43.307006395748559</v>
      </c>
      <c r="AX65" s="75">
        <f t="shared" ca="1" si="13"/>
        <v>35.064538817395032</v>
      </c>
      <c r="AY65" s="75">
        <v>26.435920324832566</v>
      </c>
      <c r="AZ65" s="75">
        <v>24.27184498761925</v>
      </c>
      <c r="BT65" s="1">
        <v>60</v>
      </c>
      <c r="BU65" s="1">
        <f t="shared" ca="1" si="0"/>
        <v>44.864414611856574</v>
      </c>
      <c r="BV65" s="1">
        <f t="shared" ca="1" si="20"/>
        <v>20.108663145105943</v>
      </c>
    </row>
    <row r="66" spans="1:74">
      <c r="A66" s="1">
        <v>13</v>
      </c>
      <c r="B66" s="62">
        <f t="shared" ca="1" si="26"/>
        <v>0.31772018317423534</v>
      </c>
      <c r="C66" s="75">
        <f t="shared" ca="1" si="27"/>
        <v>35.470864775304427</v>
      </c>
      <c r="D66" s="75">
        <v>41.532880208913873</v>
      </c>
      <c r="E66" s="75">
        <f t="shared" ca="1" si="28"/>
        <v>18.589572600200359</v>
      </c>
      <c r="F66" s="75">
        <v>22.851202729731902</v>
      </c>
      <c r="H66" s="75">
        <f t="shared" si="29"/>
        <v>25.645161290322591</v>
      </c>
      <c r="I66" s="1">
        <f ca="1"/>
        <v>16</v>
      </c>
      <c r="J66" s="1">
        <v>10</v>
      </c>
      <c r="K66" s="1">
        <f ca="1"/>
        <v>38</v>
      </c>
      <c r="L66" s="1">
        <v>44</v>
      </c>
      <c r="P66" s="71">
        <f t="shared" si="25"/>
        <v>41</v>
      </c>
      <c r="Q66" s="62">
        <f t="shared" si="23"/>
        <v>0.65096296296296308</v>
      </c>
      <c r="R66" s="62">
        <f t="shared" si="24"/>
        <v>7.5111111111111128E-2</v>
      </c>
      <c r="S66" s="62">
        <f t="shared" si="21"/>
        <v>0.99762962962962964</v>
      </c>
      <c r="T66" s="62">
        <f t="shared" si="22"/>
        <v>1.7777777777777779E-3</v>
      </c>
      <c r="U66">
        <v>1</v>
      </c>
      <c r="AU66" s="1">
        <v>49</v>
      </c>
      <c r="AV66" s="75">
        <f t="shared" ca="1" si="11"/>
        <v>0.38716339339838424</v>
      </c>
      <c r="AW66" s="75">
        <f t="shared" ca="1" si="12"/>
        <v>33.666736566913499</v>
      </c>
      <c r="AX66" s="75">
        <f t="shared" ca="1" si="13"/>
        <v>21.514835620301611</v>
      </c>
      <c r="AY66" s="75">
        <v>34.935187435862019</v>
      </c>
      <c r="AZ66" s="75">
        <v>20.900041333704895</v>
      </c>
      <c r="BT66" s="1">
        <v>61</v>
      </c>
      <c r="BU66" s="1">
        <f t="shared" ca="1" si="0"/>
        <v>41.756505048353276</v>
      </c>
      <c r="BV66" s="1">
        <f t="shared" ca="1" si="20"/>
        <v>19.371792660940255</v>
      </c>
    </row>
    <row r="67" spans="1:74">
      <c r="A67" s="1">
        <v>14</v>
      </c>
      <c r="B67" s="62">
        <f t="shared" ca="1" si="26"/>
        <v>0.6555949057235182</v>
      </c>
      <c r="C67" s="75">
        <f t="shared" ca="1" si="27"/>
        <v>41.061522186037251</v>
      </c>
      <c r="D67" s="75">
        <v>44.635332964754923</v>
      </c>
      <c r="E67" s="75">
        <f t="shared" ca="1" si="28"/>
        <v>23.971363673836734</v>
      </c>
      <c r="F67" s="75">
        <v>22.762826333108723</v>
      </c>
      <c r="H67" s="75">
        <f t="shared" si="29"/>
        <v>26.612903225806463</v>
      </c>
      <c r="I67" s="1">
        <f ca="1"/>
        <v>12</v>
      </c>
      <c r="J67" s="1">
        <v>15</v>
      </c>
      <c r="K67" s="1">
        <f ca="1"/>
        <v>49</v>
      </c>
      <c r="L67" s="1">
        <v>43</v>
      </c>
      <c r="P67" s="71">
        <f t="shared" si="25"/>
        <v>42</v>
      </c>
      <c r="Q67" s="62">
        <f t="shared" si="23"/>
        <v>0.72900000000000009</v>
      </c>
      <c r="R67" s="62">
        <f t="shared" si="24"/>
        <v>8.1000000000000016E-2</v>
      </c>
      <c r="S67" s="62">
        <f t="shared" si="21"/>
        <v>0.999</v>
      </c>
      <c r="T67" s="62">
        <f t="shared" si="22"/>
        <v>1.0000000000000002E-3</v>
      </c>
      <c r="U67">
        <v>1</v>
      </c>
      <c r="AU67" s="1">
        <v>50</v>
      </c>
      <c r="AV67" s="75">
        <f t="shared" ca="1" si="11"/>
        <v>0.97563380776113084</v>
      </c>
      <c r="AW67" s="75">
        <f t="shared" ca="1" si="12"/>
        <v>44.632253154038381</v>
      </c>
      <c r="AX67" s="75">
        <f t="shared" ca="1" si="13"/>
        <v>40.317097799976786</v>
      </c>
      <c r="AY67" s="75">
        <v>44.26338876061412</v>
      </c>
      <c r="AZ67" s="75">
        <v>36.604221498780447</v>
      </c>
      <c r="BT67" s="1">
        <v>62</v>
      </c>
      <c r="BU67" s="1">
        <f t="shared" ca="1" si="0"/>
        <v>28.465320859721963</v>
      </c>
      <c r="BV67" s="1">
        <f t="shared" ca="1" si="20"/>
        <v>31.28335326774566</v>
      </c>
    </row>
    <row r="68" spans="1:74">
      <c r="A68" s="1">
        <v>15</v>
      </c>
      <c r="B68" s="62">
        <f t="shared" ca="1" si="26"/>
        <v>0.18400648396284236</v>
      </c>
      <c r="C68" s="75">
        <f t="shared" ca="1" si="27"/>
        <v>32.063402306405408</v>
      </c>
      <c r="D68" s="75">
        <v>34.488475818381403</v>
      </c>
      <c r="E68" s="75">
        <f t="shared" ca="1" si="28"/>
        <v>16.966101883020659</v>
      </c>
      <c r="F68" s="75">
        <v>18.90738322681489</v>
      </c>
      <c r="H68" s="75">
        <f t="shared" si="29"/>
        <v>27.580645161290334</v>
      </c>
      <c r="I68" s="1">
        <f ca="1"/>
        <v>15</v>
      </c>
      <c r="J68" s="1">
        <v>11</v>
      </c>
      <c r="K68" s="1">
        <f ca="1"/>
        <v>28</v>
      </c>
      <c r="L68" s="1">
        <v>28</v>
      </c>
      <c r="P68" s="71">
        <f t="shared" si="25"/>
        <v>43</v>
      </c>
      <c r="Q68" s="62">
        <f t="shared" si="23"/>
        <v>0.81303703703703711</v>
      </c>
      <c r="R68" s="62">
        <f t="shared" si="24"/>
        <v>8.7111111111111125E-2</v>
      </c>
      <c r="S68" s="62">
        <f t="shared" si="21"/>
        <v>0.99970370370370365</v>
      </c>
      <c r="T68" s="62">
        <f t="shared" si="22"/>
        <v>4.4444444444444447E-4</v>
      </c>
      <c r="U68">
        <v>1</v>
      </c>
      <c r="AU68" s="1">
        <v>51</v>
      </c>
      <c r="AV68" s="75">
        <f t="shared" ca="1" si="11"/>
        <v>3.399410055890062E-2</v>
      </c>
      <c r="AW68" s="75">
        <f t="shared" ca="1" si="12"/>
        <v>20.531246740384177</v>
      </c>
      <c r="AX68" s="75">
        <f t="shared" ca="1" si="13"/>
        <v>15.514320263948644</v>
      </c>
      <c r="AY68" s="75">
        <v>43.646613173995995</v>
      </c>
      <c r="AZ68" s="75">
        <v>31.152890838970677</v>
      </c>
      <c r="BT68" s="1">
        <v>63</v>
      </c>
      <c r="BU68" s="1">
        <f t="shared" ca="1" si="0"/>
        <v>31.167477075696866</v>
      </c>
      <c r="BV68" s="1">
        <f t="shared" ca="1" si="20"/>
        <v>20.608365802156889</v>
      </c>
    </row>
    <row r="69" spans="1:74">
      <c r="A69" s="1">
        <v>16</v>
      </c>
      <c r="B69" s="62">
        <f t="shared" ca="1" si="26"/>
        <v>0.43071479374385202</v>
      </c>
      <c r="C69" s="75">
        <f t="shared" ca="1" si="27"/>
        <v>37.656066858562404</v>
      </c>
      <c r="D69" s="75">
        <v>22.795524011538248</v>
      </c>
      <c r="E69" s="75">
        <f t="shared" ca="1" si="28"/>
        <v>20.136368869464825</v>
      </c>
      <c r="F69" s="75">
        <v>21.370852613433755</v>
      </c>
      <c r="H69" s="75">
        <f>H68+$BC$18</f>
        <v>28.548387096774206</v>
      </c>
      <c r="I69" s="1">
        <f ca="1"/>
        <v>22</v>
      </c>
      <c r="J69" s="1">
        <v>23</v>
      </c>
      <c r="K69" s="1">
        <f ca="1"/>
        <v>32</v>
      </c>
      <c r="L69" s="1">
        <v>23</v>
      </c>
      <c r="P69" s="71">
        <f t="shared" si="25"/>
        <v>44</v>
      </c>
      <c r="Q69" s="62">
        <f t="shared" si="23"/>
        <v>0.90329629629629626</v>
      </c>
      <c r="R69" s="62">
        <f t="shared" si="24"/>
        <v>9.3444444444444441E-2</v>
      </c>
      <c r="S69" s="62">
        <f t="shared" si="21"/>
        <v>0.99996296296296294</v>
      </c>
      <c r="T69" s="62">
        <f t="shared" si="22"/>
        <v>1.1111111111111112E-4</v>
      </c>
      <c r="U69">
        <v>1</v>
      </c>
      <c r="AU69" s="1">
        <v>52</v>
      </c>
      <c r="AV69" s="75">
        <f t="shared" ca="1" si="11"/>
        <v>0.19301103342048687</v>
      </c>
      <c r="AW69" s="75">
        <f t="shared" ca="1" si="12"/>
        <v>28.179906300062918</v>
      </c>
      <c r="AX69" s="75">
        <f t="shared" ca="1" si="13"/>
        <v>18.05023061468685</v>
      </c>
      <c r="AY69" s="75">
        <v>42.245661578288718</v>
      </c>
      <c r="AZ69" s="75">
        <v>36.522844045291819</v>
      </c>
      <c r="BT69" s="1">
        <v>64</v>
      </c>
      <c r="BU69" s="1">
        <f t="shared" ca="1" si="0"/>
        <v>44.136689803418712</v>
      </c>
      <c r="BV69" s="1">
        <f t="shared" ca="1" si="20"/>
        <v>22.952631028743379</v>
      </c>
    </row>
    <row r="70" spans="1:74">
      <c r="A70" s="1">
        <v>17</v>
      </c>
      <c r="B70" s="62">
        <f t="shared" ca="1" si="26"/>
        <v>0.73164444676302609</v>
      </c>
      <c r="C70" s="75">
        <f t="shared" ca="1" si="27"/>
        <v>42.032608094018514</v>
      </c>
      <c r="D70" s="75">
        <v>41.399692165858127</v>
      </c>
      <c r="E70" s="75">
        <f t="shared" ca="1" si="28"/>
        <v>25.649533014407602</v>
      </c>
      <c r="F70" s="75">
        <v>17.258076211328401</v>
      </c>
      <c r="H70" s="75">
        <f t="shared" si="29"/>
        <v>29.516129032258078</v>
      </c>
      <c r="I70" s="1">
        <f ca="1"/>
        <v>21</v>
      </c>
      <c r="J70" s="1">
        <v>17</v>
      </c>
      <c r="K70" s="1">
        <f ca="1"/>
        <v>30</v>
      </c>
      <c r="L70" s="1">
        <v>25</v>
      </c>
      <c r="P70" s="71">
        <f t="shared" si="25"/>
        <v>45</v>
      </c>
      <c r="Q70" s="62">
        <f t="shared" si="23"/>
        <v>1</v>
      </c>
      <c r="R70" s="62">
        <f t="shared" si="24"/>
        <v>0.1</v>
      </c>
      <c r="S70" s="62">
        <f t="shared" si="21"/>
        <v>1</v>
      </c>
      <c r="T70" s="62">
        <f t="shared" si="22"/>
        <v>0</v>
      </c>
      <c r="U70">
        <v>1</v>
      </c>
      <c r="AU70" s="1">
        <v>53</v>
      </c>
      <c r="AV70" s="75">
        <f t="shared" ca="1" si="11"/>
        <v>0.94767984493203006</v>
      </c>
      <c r="AW70" s="75">
        <f t="shared" ca="1" si="12"/>
        <v>44.204654773491626</v>
      </c>
      <c r="AX70" s="75">
        <f t="shared" ca="1" si="13"/>
        <v>38.137920172340387</v>
      </c>
      <c r="AY70" s="75">
        <v>43.652114399185116</v>
      </c>
      <c r="AZ70" s="75">
        <v>15.353851406713002</v>
      </c>
      <c r="BT70" s="1">
        <v>65</v>
      </c>
      <c r="BU70" s="1">
        <f t="shared" ref="BU70:BU133" ca="1" si="30">a+(b-a)*SQRT(RAND())</f>
        <v>30.665450709909926</v>
      </c>
      <c r="BV70" s="1">
        <f t="shared" ref="BV70:BV101" ca="1" si="31">b-(b-a)*SQRT(1-RAND())</f>
        <v>15.189800835467373</v>
      </c>
    </row>
    <row r="71" spans="1:74">
      <c r="A71" s="1">
        <v>18</v>
      </c>
      <c r="B71" s="62">
        <f t="shared" ca="1" si="26"/>
        <v>0.46095494821530014</v>
      </c>
      <c r="C71" s="75">
        <f t="shared" ca="1" si="27"/>
        <v>38.174342176575891</v>
      </c>
      <c r="D71" s="75">
        <v>19.924995364024625</v>
      </c>
      <c r="E71" s="75">
        <f t="shared" ca="1" si="28"/>
        <v>20.584650660391702</v>
      </c>
      <c r="F71" s="75">
        <v>31.057189868887768</v>
      </c>
      <c r="H71" s="75">
        <f t="shared" si="29"/>
        <v>30.48387096774195</v>
      </c>
      <c r="I71" s="1">
        <f ca="1"/>
        <v>24</v>
      </c>
      <c r="J71" s="1">
        <v>25</v>
      </c>
      <c r="K71" s="1">
        <f ca="1"/>
        <v>19</v>
      </c>
      <c r="L71" s="1">
        <v>21</v>
      </c>
      <c r="AU71" s="1">
        <v>54</v>
      </c>
      <c r="AV71" s="75">
        <f t="shared" ca="1" si="11"/>
        <v>0.70453952611492654</v>
      </c>
      <c r="AW71" s="75">
        <f t="shared" ca="1" si="12"/>
        <v>40.181055845683559</v>
      </c>
      <c r="AX71" s="75">
        <f t="shared" ca="1" si="13"/>
        <v>28.693117204794593</v>
      </c>
      <c r="AY71" s="75">
        <v>40.780481153641404</v>
      </c>
      <c r="AZ71" s="75">
        <v>28.352535739884917</v>
      </c>
      <c r="BB71" s="75">
        <f ca="1">RAND()</f>
        <v>0.43281079647544285</v>
      </c>
      <c r="BC71" s="75">
        <f ca="1">$R$2+($R$3-$R$2)*SQRT(BB71)</f>
        <v>34.736507209430414</v>
      </c>
      <c r="BT71" s="1">
        <v>66</v>
      </c>
      <c r="BU71" s="1">
        <f t="shared" ca="1" si="30"/>
        <v>36.308032438091054</v>
      </c>
      <c r="BV71" s="1">
        <f t="shared" ca="1" si="31"/>
        <v>18.294191991496902</v>
      </c>
    </row>
    <row r="72" spans="1:74">
      <c r="A72" s="1">
        <v>19</v>
      </c>
      <c r="B72" s="62">
        <f t="shared" ca="1" si="26"/>
        <v>2.4083694876930739E-3</v>
      </c>
      <c r="C72" s="75">
        <f t="shared" ca="1" si="27"/>
        <v>19.021261292623656</v>
      </c>
      <c r="D72" s="75">
        <v>43.990634391858009</v>
      </c>
      <c r="E72" s="75">
        <f t="shared" ca="1" si="28"/>
        <v>15.024103054932596</v>
      </c>
      <c r="F72" s="75">
        <v>16.463597906822244</v>
      </c>
      <c r="H72" s="75">
        <f t="shared" si="29"/>
        <v>31.451612903225822</v>
      </c>
      <c r="I72" s="1">
        <f ca="1"/>
        <v>28</v>
      </c>
      <c r="J72" s="1">
        <v>26</v>
      </c>
      <c r="K72" s="1">
        <f ca="1"/>
        <v>30</v>
      </c>
      <c r="L72" s="1">
        <v>27</v>
      </c>
      <c r="Q72" s="69"/>
      <c r="R72" s="68"/>
      <c r="AU72" s="1">
        <v>55</v>
      </c>
      <c r="AV72" s="75">
        <f t="shared" ca="1" si="11"/>
        <v>0.69461463822167246</v>
      </c>
      <c r="AW72" s="75">
        <f t="shared" ca="1" si="12"/>
        <v>40.003063300313926</v>
      </c>
      <c r="AX72" s="75">
        <f t="shared" ca="1" si="13"/>
        <v>28.4214950734243</v>
      </c>
      <c r="AY72" s="75">
        <v>37.503202925638391</v>
      </c>
      <c r="AZ72" s="75">
        <v>21.300084320652946</v>
      </c>
      <c r="BB72" s="75">
        <f t="shared" ref="BB72:BB135" ca="1" si="32">RAND()</f>
        <v>0.4212931780346385</v>
      </c>
      <c r="BC72" s="75">
        <f t="shared" ref="BC72:BC135" ca="1" si="33">$R$2+($R$3-$R$2)*SQRT(BB72)</f>
        <v>34.472130346502269</v>
      </c>
      <c r="BT72" s="1">
        <v>67</v>
      </c>
      <c r="BU72" s="1">
        <f t="shared" ca="1" si="30"/>
        <v>38.986296383442351</v>
      </c>
      <c r="BV72" s="1">
        <f t="shared" ca="1" si="31"/>
        <v>29.789619088344494</v>
      </c>
    </row>
    <row r="73" spans="1:74">
      <c r="A73" s="1">
        <v>20</v>
      </c>
      <c r="B73" s="62">
        <f t="shared" ca="1" si="26"/>
        <v>0.43418101397848652</v>
      </c>
      <c r="C73" s="75">
        <f t="shared" ca="1" si="27"/>
        <v>37.716680202974153</v>
      </c>
      <c r="D73" s="75">
        <v>41.519717022475334</v>
      </c>
      <c r="E73" s="75">
        <f t="shared" ca="1" si="28"/>
        <v>20.186934226935335</v>
      </c>
      <c r="F73" s="75">
        <v>15.215922030211566</v>
      </c>
      <c r="H73" s="75">
        <f t="shared" si="29"/>
        <v>32.419354838709694</v>
      </c>
      <c r="I73" s="1">
        <f ca="1"/>
        <v>37</v>
      </c>
      <c r="J73" s="1">
        <v>32</v>
      </c>
      <c r="K73" s="1">
        <f ca="1"/>
        <v>18</v>
      </c>
      <c r="L73" s="1">
        <v>18</v>
      </c>
      <c r="P73" s="1" t="s">
        <v>195</v>
      </c>
      <c r="Q73" s="1" t="s">
        <v>208</v>
      </c>
      <c r="R73" s="1" t="s">
        <v>208</v>
      </c>
      <c r="AU73" s="1">
        <v>56</v>
      </c>
      <c r="AV73" s="75">
        <f t="shared" ca="1" si="11"/>
        <v>0.15517292835879326</v>
      </c>
      <c r="AW73" s="75">
        <f t="shared" ca="1" si="12"/>
        <v>26.817598551436493</v>
      </c>
      <c r="AX73" s="75">
        <f t="shared" ca="1" si="13"/>
        <v>17.425657496921417</v>
      </c>
      <c r="AY73" s="75">
        <v>40.752187473936345</v>
      </c>
      <c r="AZ73" s="75">
        <v>15.160172805161515</v>
      </c>
      <c r="BB73" s="75">
        <f t="shared" ca="1" si="32"/>
        <v>0.45675209314450171</v>
      </c>
      <c r="BC73" s="75">
        <f t="shared" ca="1" si="33"/>
        <v>35.275031043873931</v>
      </c>
      <c r="BT73" s="1">
        <v>68</v>
      </c>
      <c r="BU73" s="1">
        <f t="shared" ca="1" si="30"/>
        <v>31.720594804663563</v>
      </c>
      <c r="BV73" s="1">
        <f t="shared" ca="1" si="31"/>
        <v>18.314129889868852</v>
      </c>
    </row>
    <row r="74" spans="1:74">
      <c r="A74" s="1">
        <v>21</v>
      </c>
      <c r="B74" s="62">
        <f t="shared" ca="1" si="26"/>
        <v>0.546994770361523</v>
      </c>
      <c r="C74" s="75">
        <f t="shared" ca="1" si="27"/>
        <v>39.534788175315818</v>
      </c>
      <c r="D74" s="75">
        <v>32.083656927198717</v>
      </c>
      <c r="E74" s="75">
        <f t="shared" ca="1" si="28"/>
        <v>21.959654179342991</v>
      </c>
      <c r="F74" s="75">
        <v>24.618247787056735</v>
      </c>
      <c r="H74" s="75">
        <f t="shared" si="29"/>
        <v>33.387096774193566</v>
      </c>
      <c r="I74" s="1">
        <f ca="1"/>
        <v>29</v>
      </c>
      <c r="J74" s="1">
        <v>32</v>
      </c>
      <c r="K74" s="1">
        <f ca="1"/>
        <v>13</v>
      </c>
      <c r="L74" s="1">
        <v>16</v>
      </c>
      <c r="P74" s="62">
        <v>0</v>
      </c>
      <c r="Q74" s="62">
        <f>$R$2+($R$3-$R$2)*(P74)^(1/3)</f>
        <v>15</v>
      </c>
      <c r="R74" s="62">
        <f>$R$3-($R$3-$R$2)*(1-P74)^(1/3)</f>
        <v>15</v>
      </c>
      <c r="AU74" s="1">
        <v>57</v>
      </c>
      <c r="AV74" s="75">
        <f t="shared" ca="1" si="11"/>
        <v>0.67727353023050085</v>
      </c>
      <c r="AW74" s="75">
        <f t="shared" ca="1" si="12"/>
        <v>39.688988987146701</v>
      </c>
      <c r="AX74" s="75">
        <f t="shared" ca="1" si="13"/>
        <v>27.957294146980377</v>
      </c>
      <c r="AY74" s="75">
        <v>40.703616036127826</v>
      </c>
      <c r="AZ74" s="75">
        <v>27.350112913779263</v>
      </c>
      <c r="BB74" s="75">
        <f t="shared" ca="1" si="32"/>
        <v>0.90130988850121874</v>
      </c>
      <c r="BC74" s="75">
        <f t="shared" ca="1" si="33"/>
        <v>43.481202566800036</v>
      </c>
      <c r="BT74" s="1">
        <v>69</v>
      </c>
      <c r="BU74" s="1">
        <f t="shared" ca="1" si="30"/>
        <v>35.625746538716953</v>
      </c>
      <c r="BV74" s="1">
        <f t="shared" ca="1" si="31"/>
        <v>16.295603118653993</v>
      </c>
    </row>
    <row r="75" spans="1:74">
      <c r="A75" s="1">
        <v>22</v>
      </c>
      <c r="B75" s="62">
        <f t="shared" ca="1" si="26"/>
        <v>0.20550206844112506</v>
      </c>
      <c r="C75" s="75">
        <f t="shared" ca="1" si="27"/>
        <v>32.703534727588845</v>
      </c>
      <c r="D75" s="75">
        <v>36.128450071250093</v>
      </c>
      <c r="E75" s="75">
        <f t="shared" ca="1" si="28"/>
        <v>17.214459777180736</v>
      </c>
      <c r="F75" s="75">
        <v>18.47412516397349</v>
      </c>
      <c r="H75" s="75">
        <f t="shared" si="29"/>
        <v>34.354838709677438</v>
      </c>
      <c r="I75" s="1">
        <f ca="1"/>
        <v>27</v>
      </c>
      <c r="J75" s="1">
        <v>36</v>
      </c>
      <c r="K75" s="1">
        <f ca="1"/>
        <v>16</v>
      </c>
      <c r="L75" s="1">
        <v>15</v>
      </c>
      <c r="P75" s="62">
        <f>P74+1/30</f>
        <v>3.3333333333333333E-2</v>
      </c>
      <c r="Q75" s="62">
        <f t="shared" ref="Q75:Q104" si="34">$R$2+($R$3-$R$2)*(P75)^(1/3)</f>
        <v>24.654893846056297</v>
      </c>
      <c r="R75" s="62">
        <f t="shared" ref="R75:R104" si="35">$R$3-($R$3-$R$2)*(1-P75)^(1/3)</f>
        <v>15.337107186550494</v>
      </c>
      <c r="AU75" s="1">
        <v>58</v>
      </c>
      <c r="AV75" s="75">
        <f t="shared" ca="1" si="11"/>
        <v>1.0535908924075077E-2</v>
      </c>
      <c r="AW75" s="75">
        <f t="shared" ca="1" si="12"/>
        <v>18.079337271503004</v>
      </c>
      <c r="AX75" s="75">
        <f t="shared" ca="1" si="13"/>
        <v>15.158457111464017</v>
      </c>
      <c r="AY75" s="75">
        <v>42.074629204131568</v>
      </c>
      <c r="AZ75" s="75">
        <v>31.534500018541035</v>
      </c>
      <c r="BB75" s="75">
        <f t="shared" ca="1" si="32"/>
        <v>0.78770873282129283</v>
      </c>
      <c r="BC75" s="75">
        <f t="shared" ca="1" si="33"/>
        <v>41.625887018823683</v>
      </c>
      <c r="BT75" s="1">
        <v>70</v>
      </c>
      <c r="BU75" s="1">
        <f t="shared" ca="1" si="30"/>
        <v>42.001907724823909</v>
      </c>
      <c r="BV75" s="1">
        <f t="shared" ca="1" si="31"/>
        <v>27.964506232860433</v>
      </c>
    </row>
    <row r="76" spans="1:74">
      <c r="A76" s="1">
        <v>23</v>
      </c>
      <c r="B76" s="62">
        <f t="shared" ca="1" si="26"/>
        <v>0.98303870591761999</v>
      </c>
      <c r="C76" s="75">
        <f t="shared" ca="1" si="27"/>
        <v>44.8294189679103</v>
      </c>
      <c r="D76" s="75">
        <v>38.833338526248227</v>
      </c>
      <c r="E76" s="75">
        <f t="shared" ca="1" si="28"/>
        <v>37.292014018711853</v>
      </c>
      <c r="F76" s="75">
        <v>15.247089244535697</v>
      </c>
      <c r="H76" s="75">
        <f t="shared" si="29"/>
        <v>35.32258064516131</v>
      </c>
      <c r="I76" s="1">
        <f ca="1"/>
        <v>31</v>
      </c>
      <c r="J76" s="1">
        <v>46</v>
      </c>
      <c r="K76" s="1">
        <f ca="1"/>
        <v>12</v>
      </c>
      <c r="L76" s="1">
        <v>9</v>
      </c>
      <c r="P76" s="62">
        <f t="shared" ref="P76:P104" si="36">P75+1/30</f>
        <v>6.6666666666666666E-2</v>
      </c>
      <c r="Q76" s="62">
        <f t="shared" si="34"/>
        <v>27.164403991146798</v>
      </c>
      <c r="R76" s="62">
        <f t="shared" si="35"/>
        <v>15.682055822435245</v>
      </c>
      <c r="AU76" s="1">
        <v>59</v>
      </c>
      <c r="AV76" s="75">
        <f t="shared" ca="1" si="11"/>
        <v>0.7179899075715297</v>
      </c>
      <c r="AW76" s="75">
        <f t="shared" ca="1" si="12"/>
        <v>40.420285537624807</v>
      </c>
      <c r="AX76" s="75">
        <f t="shared" ca="1" si="13"/>
        <v>29.068613268593872</v>
      </c>
      <c r="AY76" s="75">
        <v>44.228040778639219</v>
      </c>
      <c r="AZ76" s="75">
        <v>26.062994821800064</v>
      </c>
      <c r="BB76" s="75">
        <f t="shared" ca="1" si="32"/>
        <v>0.28096824419654887</v>
      </c>
      <c r="BC76" s="75">
        <f t="shared" ca="1" si="33"/>
        <v>30.901931322229196</v>
      </c>
      <c r="BT76" s="1">
        <v>71</v>
      </c>
      <c r="BU76" s="1">
        <f t="shared" ca="1" si="30"/>
        <v>41.074126771820495</v>
      </c>
      <c r="BV76" s="1">
        <f t="shared" ca="1" si="31"/>
        <v>17.474958690624874</v>
      </c>
    </row>
    <row r="77" spans="1:74">
      <c r="A77" s="1">
        <v>24</v>
      </c>
      <c r="B77" s="62">
        <f t="shared" ca="1" si="26"/>
        <v>0.63595514549507826</v>
      </c>
      <c r="C77" s="75">
        <f t="shared" ca="1" si="27"/>
        <v>40.798636292104305</v>
      </c>
      <c r="D77" s="75">
        <v>27.973131049021077</v>
      </c>
      <c r="E77" s="75">
        <f t="shared" ca="1" si="28"/>
        <v>23.57900924744996</v>
      </c>
      <c r="F77" s="75">
        <v>16.895794450620514</v>
      </c>
      <c r="H77" s="75">
        <f t="shared" si="29"/>
        <v>36.290322580645181</v>
      </c>
      <c r="I77" s="1">
        <f ca="1"/>
        <v>45</v>
      </c>
      <c r="J77" s="1">
        <v>46</v>
      </c>
      <c r="K77" s="1">
        <f ca="1"/>
        <v>18</v>
      </c>
      <c r="L77" s="1">
        <v>7</v>
      </c>
      <c r="P77" s="62">
        <f t="shared" si="36"/>
        <v>0.1</v>
      </c>
      <c r="Q77" s="62">
        <f t="shared" si="34"/>
        <v>28.924766500838338</v>
      </c>
      <c r="R77" s="62">
        <f t="shared" si="35"/>
        <v>16.035318461831107</v>
      </c>
      <c r="AU77" s="1">
        <v>60</v>
      </c>
      <c r="AV77" s="75">
        <f t="shared" ca="1" si="11"/>
        <v>0.12791200093202804</v>
      </c>
      <c r="AW77" s="75">
        <f t="shared" ca="1" si="12"/>
        <v>25.729436184573039</v>
      </c>
      <c r="AX77" s="75">
        <f t="shared" ca="1" si="13"/>
        <v>16.984304414111456</v>
      </c>
      <c r="AY77" s="75">
        <v>26.8732092159598</v>
      </c>
      <c r="AZ77" s="75">
        <v>41.233043858446493</v>
      </c>
      <c r="BB77" s="75">
        <f t="shared" ca="1" si="32"/>
        <v>0.39072374414945354</v>
      </c>
      <c r="BC77" s="75">
        <f t="shared" ca="1" si="33"/>
        <v>33.752369709839556</v>
      </c>
      <c r="BT77" s="1">
        <v>72</v>
      </c>
      <c r="BU77" s="1">
        <f t="shared" ca="1" si="30"/>
        <v>39.76869662881743</v>
      </c>
      <c r="BV77" s="1">
        <f t="shared" ca="1" si="31"/>
        <v>38.150732129549674</v>
      </c>
    </row>
    <row r="78" spans="1:74">
      <c r="A78" s="1">
        <v>25</v>
      </c>
      <c r="B78" s="62">
        <f t="shared" ca="1" si="26"/>
        <v>4.6769546398909512E-2</v>
      </c>
      <c r="C78" s="75">
        <f t="shared" ca="1" si="27"/>
        <v>25.808754198369982</v>
      </c>
      <c r="D78" s="75">
        <v>30.970250139475787</v>
      </c>
      <c r="E78" s="75">
        <f t="shared" ca="1" si="28"/>
        <v>15.475182333304041</v>
      </c>
      <c r="F78" s="75">
        <v>19.260224548887123</v>
      </c>
      <c r="H78" s="75">
        <f t="shared" si="29"/>
        <v>37.258064516129053</v>
      </c>
      <c r="I78" s="1">
        <f ca="1"/>
        <v>53</v>
      </c>
      <c r="J78" s="1">
        <v>49</v>
      </c>
      <c r="K78" s="1">
        <f ca="1"/>
        <v>9</v>
      </c>
      <c r="L78" s="1">
        <v>9</v>
      </c>
      <c r="P78" s="62">
        <f t="shared" si="36"/>
        <v>0.13333333333333333</v>
      </c>
      <c r="Q78" s="62">
        <f t="shared" si="34"/>
        <v>30.326188647871064</v>
      </c>
      <c r="R78" s="62">
        <f t="shared" si="35"/>
        <v>16.397414940167703</v>
      </c>
      <c r="AU78" s="1">
        <v>61</v>
      </c>
      <c r="AV78" s="75">
        <f t="shared" ca="1" si="11"/>
        <v>0.89101635693631387</v>
      </c>
      <c r="AW78" s="75">
        <f t="shared" ca="1" si="12"/>
        <v>43.318098828181995</v>
      </c>
      <c r="AX78" s="75">
        <f t="shared" ca="1" si="13"/>
        <v>35.096198772323959</v>
      </c>
      <c r="AY78" s="75">
        <v>28.572318842914331</v>
      </c>
      <c r="AZ78" s="75">
        <v>20.309827200797852</v>
      </c>
      <c r="BB78" s="75">
        <f t="shared" ca="1" si="32"/>
        <v>0.69458857377951433</v>
      </c>
      <c r="BC78" s="75">
        <f t="shared" ca="1" si="33"/>
        <v>40.002594193434462</v>
      </c>
      <c r="BT78" s="1">
        <v>73</v>
      </c>
      <c r="BU78" s="1">
        <f t="shared" ca="1" si="30"/>
        <v>44.936669595956189</v>
      </c>
      <c r="BV78" s="1">
        <f t="shared" ca="1" si="31"/>
        <v>28.164073281593048</v>
      </c>
    </row>
    <row r="79" spans="1:74">
      <c r="A79" s="1">
        <v>26</v>
      </c>
      <c r="B79" s="62">
        <f t="shared" ca="1" si="26"/>
        <v>0.88486380996151848</v>
      </c>
      <c r="C79" s="75">
        <f t="shared" ca="1" si="27"/>
        <v>43.801386760063892</v>
      </c>
      <c r="D79" s="75">
        <v>40.823334062351449</v>
      </c>
      <c r="E79" s="75">
        <f t="shared" ca="1" si="28"/>
        <v>30.40541088253525</v>
      </c>
      <c r="F79" s="75">
        <v>15.766720448318182</v>
      </c>
      <c r="H79" s="75">
        <f>H78+$BC$18</f>
        <v>38.225806451612925</v>
      </c>
      <c r="I79" s="1">
        <f ca="1"/>
        <v>52</v>
      </c>
      <c r="J79" s="1">
        <v>58</v>
      </c>
      <c r="K79" s="1">
        <f ca="1"/>
        <v>9</v>
      </c>
      <c r="L79" s="1">
        <v>4</v>
      </c>
      <c r="P79" s="62">
        <f t="shared" si="36"/>
        <v>0.16666666666666666</v>
      </c>
      <c r="Q79" s="62">
        <f t="shared" si="34"/>
        <v>31.509636244473135</v>
      </c>
      <c r="R79" s="62">
        <f t="shared" si="35"/>
        <v>16.768919133569142</v>
      </c>
      <c r="AU79" s="1">
        <v>62</v>
      </c>
      <c r="AV79" s="75">
        <f t="shared" ca="1" si="11"/>
        <v>6.6874987903503325E-2</v>
      </c>
      <c r="AW79" s="75">
        <f t="shared" ca="1" si="12"/>
        <v>22.758059622943936</v>
      </c>
      <c r="AX79" s="75">
        <f t="shared" ca="1" si="13"/>
        <v>16.020481182620596</v>
      </c>
      <c r="AY79" s="75">
        <v>38.266345508043088</v>
      </c>
      <c r="AZ79" s="75">
        <v>25.303079951400019</v>
      </c>
      <c r="BB79" s="75">
        <f t="shared" ca="1" si="32"/>
        <v>0.35238390180926449</v>
      </c>
      <c r="BC79" s="75">
        <f t="shared" ca="1" si="33"/>
        <v>32.808579719571632</v>
      </c>
      <c r="BT79" s="1">
        <v>74</v>
      </c>
      <c r="BU79" s="1">
        <f t="shared" ca="1" si="30"/>
        <v>36.712175094835018</v>
      </c>
      <c r="BV79" s="1">
        <f t="shared" ca="1" si="31"/>
        <v>29.155120015789191</v>
      </c>
    </row>
    <row r="80" spans="1:74">
      <c r="A80" s="1">
        <v>27</v>
      </c>
      <c r="B80" s="62">
        <f t="shared" ca="1" si="26"/>
        <v>0.22856640051666322</v>
      </c>
      <c r="C80" s="75">
        <f t="shared" ca="1" si="27"/>
        <v>33.342508024095295</v>
      </c>
      <c r="D80" s="75">
        <v>43.509714017068518</v>
      </c>
      <c r="E80" s="75">
        <f t="shared" ca="1" si="28"/>
        <v>17.485976436885679</v>
      </c>
      <c r="F80" s="75">
        <v>20.169340887386795</v>
      </c>
      <c r="H80" s="75">
        <f t="shared" si="29"/>
        <v>39.193548387096797</v>
      </c>
      <c r="I80" s="1">
        <f ca="1"/>
        <v>59</v>
      </c>
      <c r="J80" s="1">
        <v>55</v>
      </c>
      <c r="K80" s="1">
        <f ca="1"/>
        <v>4</v>
      </c>
      <c r="L80" s="1">
        <v>3</v>
      </c>
      <c r="P80" s="62">
        <f t="shared" si="36"/>
        <v>0.19999999999999998</v>
      </c>
      <c r="Q80" s="62">
        <f t="shared" si="34"/>
        <v>32.544106429277193</v>
      </c>
      <c r="R80" s="62">
        <f t="shared" si="35"/>
        <v>17.150466998323324</v>
      </c>
      <c r="AU80" s="1">
        <v>63</v>
      </c>
      <c r="AV80" s="75">
        <f t="shared" ca="1" si="11"/>
        <v>0.5989946971460256</v>
      </c>
      <c r="AW80" s="75">
        <f t="shared" ca="1" si="12"/>
        <v>38.218424309832542</v>
      </c>
      <c r="AX80" s="75">
        <f t="shared" ca="1" si="13"/>
        <v>26.002506150321381</v>
      </c>
      <c r="AY80" s="75">
        <v>41.613900100587884</v>
      </c>
      <c r="AZ80" s="75">
        <v>16.024655620459065</v>
      </c>
      <c r="BB80" s="75">
        <f t="shared" ca="1" si="32"/>
        <v>0.99840727350162783</v>
      </c>
      <c r="BC80" s="75">
        <f t="shared" ca="1" si="33"/>
        <v>44.976099582024759</v>
      </c>
      <c r="BT80" s="1">
        <v>75</v>
      </c>
      <c r="BU80" s="1">
        <f t="shared" ca="1" si="30"/>
        <v>35.183356450654841</v>
      </c>
      <c r="BV80" s="1">
        <f t="shared" ca="1" si="31"/>
        <v>29.847202438995978</v>
      </c>
    </row>
    <row r="81" spans="1:74">
      <c r="A81" s="1">
        <v>28</v>
      </c>
      <c r="B81" s="62">
        <f t="shared" ca="1" si="26"/>
        <v>0.92830527424546472</v>
      </c>
      <c r="C81" s="75">
        <f t="shared" ca="1" si="27"/>
        <v>44.265202083150712</v>
      </c>
      <c r="D81" s="75">
        <v>23.100319329899691</v>
      </c>
      <c r="E81" s="75">
        <f t="shared" ca="1" si="28"/>
        <v>32.537160827900877</v>
      </c>
      <c r="F81" s="75">
        <v>15.97436854355238</v>
      </c>
      <c r="H81" s="75">
        <f t="shared" si="29"/>
        <v>40.161290322580669</v>
      </c>
      <c r="I81" s="1">
        <f ca="1"/>
        <v>55</v>
      </c>
      <c r="J81" s="1">
        <v>62</v>
      </c>
      <c r="K81" s="1">
        <f ca="1"/>
        <v>4</v>
      </c>
      <c r="L81" s="1">
        <v>4</v>
      </c>
      <c r="P81" s="62">
        <f t="shared" si="36"/>
        <v>0.23333333333333331</v>
      </c>
      <c r="Q81" s="62">
        <f t="shared" si="34"/>
        <v>33.469147504478329</v>
      </c>
      <c r="R81" s="62">
        <f t="shared" si="35"/>
        <v>17.54276619722841</v>
      </c>
      <c r="AU81" s="1">
        <v>64</v>
      </c>
      <c r="AV81" s="75">
        <f t="shared" ca="1" si="11"/>
        <v>0.26084637715091663</v>
      </c>
      <c r="AW81" s="75">
        <f t="shared" ca="1" si="12"/>
        <v>30.321936543264528</v>
      </c>
      <c r="AX81" s="75">
        <f t="shared" ca="1" si="13"/>
        <v>19.207786823070514</v>
      </c>
      <c r="AY81" s="75">
        <v>31.725720708226895</v>
      </c>
      <c r="AZ81" s="75">
        <v>24.907383786117865</v>
      </c>
      <c r="BB81" s="75">
        <f t="shared" ca="1" si="32"/>
        <v>0.24884623296730091</v>
      </c>
      <c r="BC81" s="75">
        <f t="shared" ca="1" si="33"/>
        <v>29.965346961249203</v>
      </c>
      <c r="BT81" s="1">
        <v>76</v>
      </c>
      <c r="BU81" s="1">
        <f t="shared" ca="1" si="30"/>
        <v>42.051838609022155</v>
      </c>
      <c r="BV81" s="1">
        <f t="shared" ca="1" si="31"/>
        <v>25.521527049257159</v>
      </c>
    </row>
    <row r="82" spans="1:74">
      <c r="A82" s="1">
        <v>29</v>
      </c>
      <c r="B82" s="62">
        <f t="shared" ca="1" si="26"/>
        <v>0.10267899895841026</v>
      </c>
      <c r="C82" s="75">
        <f t="shared" ca="1" si="27"/>
        <v>29.048020426474086</v>
      </c>
      <c r="D82" s="75">
        <v>43.756937012795014</v>
      </c>
      <c r="E82" s="75">
        <f t="shared" ca="1" si="28"/>
        <v>16.064086414439416</v>
      </c>
      <c r="F82" s="75">
        <v>22.114838216436638</v>
      </c>
      <c r="H82" s="75">
        <f t="shared" si="29"/>
        <v>41.129032258064541</v>
      </c>
      <c r="I82" s="1">
        <f ca="1"/>
        <v>75</v>
      </c>
      <c r="J82" s="1">
        <v>74</v>
      </c>
      <c r="K82" s="1">
        <f ca="1"/>
        <v>2</v>
      </c>
      <c r="L82" s="1">
        <v>4</v>
      </c>
      <c r="P82" s="62">
        <f t="shared" si="36"/>
        <v>0.26666666666666666</v>
      </c>
      <c r="Q82" s="62">
        <f t="shared" si="34"/>
        <v>34.309787692112593</v>
      </c>
      <c r="R82" s="62">
        <f t="shared" si="35"/>
        <v>17.946607710047598</v>
      </c>
      <c r="AU82" s="1">
        <v>65</v>
      </c>
      <c r="AV82" s="75">
        <f t="shared" ca="1" si="11"/>
        <v>0.10084463974267699</v>
      </c>
      <c r="AW82" s="75">
        <f t="shared" ca="1" si="12"/>
        <v>24.526813515987875</v>
      </c>
      <c r="AX82" s="75">
        <f t="shared" ca="1" si="13"/>
        <v>16.552859120263232</v>
      </c>
      <c r="AY82" s="75">
        <v>44.09915980718857</v>
      </c>
      <c r="AZ82" s="75">
        <v>21.720348899496464</v>
      </c>
      <c r="BB82" s="75">
        <f t="shared" ca="1" si="32"/>
        <v>0.31573812288129055</v>
      </c>
      <c r="BC82" s="75">
        <f t="shared" ca="1" si="33"/>
        <v>31.857173861390926</v>
      </c>
      <c r="BT82" s="1">
        <v>77</v>
      </c>
      <c r="BU82" s="1">
        <f t="shared" ca="1" si="30"/>
        <v>44.126003091369896</v>
      </c>
      <c r="BV82" s="1">
        <f t="shared" ca="1" si="31"/>
        <v>32.538090698633674</v>
      </c>
    </row>
    <row r="83" spans="1:74">
      <c r="A83" s="1">
        <v>30</v>
      </c>
      <c r="B83" s="62">
        <f t="shared" ca="1" si="26"/>
        <v>2.8097428757899223E-2</v>
      </c>
      <c r="C83" s="75">
        <f t="shared" ca="1" si="27"/>
        <v>24.120320794409714</v>
      </c>
      <c r="D83" s="75">
        <v>43.764793099921853</v>
      </c>
      <c r="E83" s="75">
        <f t="shared" ca="1" si="28"/>
        <v>15.283647702602039</v>
      </c>
      <c r="F83" s="75">
        <v>16.721281679959088</v>
      </c>
      <c r="H83" s="75">
        <f t="shared" si="29"/>
        <v>42.096774193548413</v>
      </c>
      <c r="I83" s="1">
        <f ca="1"/>
        <v>74</v>
      </c>
      <c r="J83" s="1">
        <v>76</v>
      </c>
      <c r="K83" s="1">
        <f ca="1"/>
        <v>1</v>
      </c>
      <c r="L83" s="1">
        <v>0</v>
      </c>
      <c r="P83" s="62">
        <f t="shared" si="36"/>
        <v>0.3</v>
      </c>
      <c r="Q83" s="62">
        <f t="shared" si="34"/>
        <v>35.082988502465085</v>
      </c>
      <c r="R83" s="62">
        <f t="shared" si="35"/>
        <v>18.362879947721982</v>
      </c>
      <c r="AU83" s="1">
        <v>66</v>
      </c>
      <c r="AV83" s="75">
        <f t="shared" ref="AV83:AV146" ca="1" si="37">RAND()</f>
        <v>0.19041826648368998</v>
      </c>
      <c r="AW83" s="75">
        <f t="shared" ref="AW83:AW146" ca="1" si="38">$R$2+($R$3-$R$2)*SQRT(AV83)</f>
        <v>28.091082454683455</v>
      </c>
      <c r="AX83" s="75">
        <f t="shared" ref="AX83:AX146" ca="1" si="39">$R$3-($R$3-$R$2)*SQRT(1-AV83)</f>
        <v>18.006972008226288</v>
      </c>
      <c r="AY83" s="75">
        <v>25.516121851163977</v>
      </c>
      <c r="AZ83" s="75">
        <v>37.230429532939759</v>
      </c>
      <c r="BB83" s="75">
        <f t="shared" ca="1" si="32"/>
        <v>0.85052114123964762</v>
      </c>
      <c r="BC83" s="75">
        <f t="shared" ca="1" si="33"/>
        <v>42.667110928242636</v>
      </c>
      <c r="BT83" s="1">
        <v>78</v>
      </c>
      <c r="BU83" s="1">
        <f t="shared" ca="1" si="30"/>
        <v>26.408555068322247</v>
      </c>
      <c r="BV83" s="1">
        <f t="shared" ca="1" si="31"/>
        <v>19.662952287226432</v>
      </c>
    </row>
    <row r="84" spans="1:74">
      <c r="A84" s="1">
        <v>31</v>
      </c>
      <c r="B84" s="62">
        <f t="shared" ca="1" si="26"/>
        <v>0.32311947170405242</v>
      </c>
      <c r="C84" s="75">
        <f t="shared" ca="1" si="27"/>
        <v>35.586173629652677</v>
      </c>
      <c r="D84" s="75">
        <v>38.210192239067283</v>
      </c>
      <c r="E84" s="75">
        <f t="shared" ca="1" si="28"/>
        <v>18.659424357929996</v>
      </c>
      <c r="F84" s="75">
        <v>18.370098511659251</v>
      </c>
      <c r="H84" s="75">
        <f t="shared" si="29"/>
        <v>43.064516129032285</v>
      </c>
      <c r="I84" s="1">
        <f ca="1"/>
        <v>85</v>
      </c>
      <c r="J84" s="1">
        <v>84</v>
      </c>
      <c r="K84" s="1">
        <f ca="1"/>
        <v>1</v>
      </c>
      <c r="L84" s="1">
        <v>0</v>
      </c>
      <c r="P84" s="62">
        <f t="shared" si="36"/>
        <v>0.33333333333333331</v>
      </c>
      <c r="Q84" s="62">
        <f t="shared" si="34"/>
        <v>35.800838230519041</v>
      </c>
      <c r="R84" s="62">
        <f t="shared" si="35"/>
        <v>18.792586057911034</v>
      </c>
      <c r="AU84" s="1">
        <v>67</v>
      </c>
      <c r="AV84" s="75">
        <f t="shared" ca="1" si="37"/>
        <v>0.36973965878207604</v>
      </c>
      <c r="AW84" s="75">
        <f t="shared" ca="1" si="38"/>
        <v>33.24186648629653</v>
      </c>
      <c r="AX84" s="75">
        <f t="shared" ca="1" si="39"/>
        <v>21.183318722035775</v>
      </c>
      <c r="AY84" s="75">
        <v>38.713308275530558</v>
      </c>
      <c r="AZ84" s="75">
        <v>24.493147518285074</v>
      </c>
      <c r="BB84" s="75">
        <f t="shared" ca="1" si="32"/>
        <v>0.10724826153209599</v>
      </c>
      <c r="BC84" s="75">
        <f t="shared" ca="1" si="33"/>
        <v>24.824634109160829</v>
      </c>
      <c r="BT84" s="1">
        <v>79</v>
      </c>
      <c r="BU84" s="1">
        <f t="shared" ca="1" si="30"/>
        <v>25.199763425443912</v>
      </c>
      <c r="BV84" s="1">
        <f t="shared" ca="1" si="31"/>
        <v>37.729038234692538</v>
      </c>
    </row>
    <row r="85" spans="1:74">
      <c r="A85" s="1">
        <v>32</v>
      </c>
      <c r="B85" s="62">
        <f t="shared" ca="1" si="26"/>
        <v>0.18060883829090812</v>
      </c>
      <c r="C85" s="75">
        <f t="shared" ca="1" si="27"/>
        <v>31.95772498661227</v>
      </c>
      <c r="D85" s="75">
        <v>44.336078142545631</v>
      </c>
      <c r="E85" s="75">
        <f t="shared" ca="1" si="28"/>
        <v>16.927246444579215</v>
      </c>
      <c r="F85" s="75">
        <v>15.833691023111765</v>
      </c>
      <c r="H85" s="75">
        <f t="shared" si="29"/>
        <v>44.032258064516157</v>
      </c>
      <c r="I85" s="1">
        <f ca="1"/>
        <v>95</v>
      </c>
      <c r="J85" s="1">
        <v>103</v>
      </c>
      <c r="K85" s="1">
        <f ca="1"/>
        <v>0</v>
      </c>
      <c r="L85" s="1">
        <v>0</v>
      </c>
      <c r="P85" s="62">
        <f t="shared" si="36"/>
        <v>0.36666666666666664</v>
      </c>
      <c r="Q85" s="62">
        <f t="shared" si="34"/>
        <v>36.472291690189408</v>
      </c>
      <c r="R85" s="62">
        <f t="shared" si="35"/>
        <v>19.236865342948018</v>
      </c>
      <c r="AU85" s="1">
        <v>68</v>
      </c>
      <c r="AV85" s="75">
        <f t="shared" ca="1" si="37"/>
        <v>8.5678558648843994E-2</v>
      </c>
      <c r="AW85" s="75">
        <f t="shared" ca="1" si="38"/>
        <v>23.781269998352151</v>
      </c>
      <c r="AX85" s="75">
        <f t="shared" ca="1" si="39"/>
        <v>16.313952917558677</v>
      </c>
      <c r="AY85" s="75">
        <v>41.713907907322799</v>
      </c>
      <c r="AZ85" s="75">
        <v>17.350524180243493</v>
      </c>
      <c r="BB85" s="75">
        <f t="shared" ca="1" si="32"/>
        <v>0.5516536363930824</v>
      </c>
      <c r="BC85" s="75">
        <f t="shared" ca="1" si="33"/>
        <v>37.282016801756839</v>
      </c>
      <c r="BT85" s="1">
        <v>80</v>
      </c>
      <c r="BU85" s="1">
        <f t="shared" ca="1" si="30"/>
        <v>36.885761426776895</v>
      </c>
      <c r="BV85" s="1">
        <f t="shared" ca="1" si="31"/>
        <v>38.045159378100138</v>
      </c>
    </row>
    <row r="86" spans="1:74">
      <c r="A86" s="1">
        <v>33</v>
      </c>
      <c r="B86" s="62">
        <f t="shared" ca="1" si="26"/>
        <v>0.62030461519547142</v>
      </c>
      <c r="C86" s="75">
        <f t="shared" ca="1" si="27"/>
        <v>40.585245714813048</v>
      </c>
      <c r="D86" s="75">
        <v>44.063965150957713</v>
      </c>
      <c r="E86" s="75">
        <f t="shared" ca="1" si="28"/>
        <v>23.276338473190592</v>
      </c>
      <c r="F86" s="75">
        <v>29.557682055793549</v>
      </c>
      <c r="H86" s="1">
        <f>H85+$BC$18</f>
        <v>45.000000000000028</v>
      </c>
      <c r="I86" s="1">
        <f ca="1"/>
        <v>107</v>
      </c>
      <c r="J86" s="1">
        <v>88</v>
      </c>
      <c r="K86" s="1">
        <f ca="1"/>
        <v>0</v>
      </c>
      <c r="L86" s="1">
        <v>0</v>
      </c>
      <c r="P86" s="62">
        <f t="shared" si="36"/>
        <v>0.39999999999999997</v>
      </c>
      <c r="Q86" s="62">
        <f t="shared" si="34"/>
        <v>37.104188991842321</v>
      </c>
      <c r="R86" s="62">
        <f t="shared" si="35"/>
        <v>19.697020040947521</v>
      </c>
      <c r="AU86" s="1">
        <v>69</v>
      </c>
      <c r="AV86" s="75">
        <f t="shared" ca="1" si="37"/>
        <v>0.92940543491136918</v>
      </c>
      <c r="AW86" s="75">
        <f t="shared" ca="1" si="38"/>
        <v>43.921702775255682</v>
      </c>
      <c r="AX86" s="75">
        <f t="shared" ca="1" si="39"/>
        <v>37.02910867093474</v>
      </c>
      <c r="AY86" s="75">
        <v>34.243000361828678</v>
      </c>
      <c r="AZ86" s="75">
        <v>16.016758737862055</v>
      </c>
      <c r="BB86" s="75">
        <f t="shared" ca="1" si="32"/>
        <v>0.53589560795940172</v>
      </c>
      <c r="BC86" s="75">
        <f t="shared" ca="1" si="33"/>
        <v>36.96146732719518</v>
      </c>
      <c r="BT86" s="1">
        <v>81</v>
      </c>
      <c r="BU86" s="1">
        <f t="shared" ca="1" si="30"/>
        <v>29.066009021295201</v>
      </c>
      <c r="BV86" s="1">
        <f t="shared" ca="1" si="31"/>
        <v>19.77789399790138</v>
      </c>
    </row>
    <row r="87" spans="1:74">
      <c r="A87" s="1">
        <v>34</v>
      </c>
      <c r="B87" s="62">
        <f t="shared" ca="1" si="26"/>
        <v>0.67011331513938455</v>
      </c>
      <c r="C87" s="75">
        <f t="shared" ca="1" si="27"/>
        <v>41.252500204495107</v>
      </c>
      <c r="D87" s="75">
        <v>29.006430930599379</v>
      </c>
      <c r="E87" s="75">
        <f t="shared" ca="1" si="28"/>
        <v>24.271103477290545</v>
      </c>
      <c r="F87" s="75">
        <v>18.625040871130206</v>
      </c>
      <c r="I87" s="1">
        <f ca="1"/>
        <v>0</v>
      </c>
      <c r="J87" s="1">
        <v>0</v>
      </c>
      <c r="K87" s="1">
        <f ca="1"/>
        <v>0</v>
      </c>
      <c r="L87" s="1">
        <v>0</v>
      </c>
      <c r="P87" s="62">
        <f t="shared" si="36"/>
        <v>0.43333333333333329</v>
      </c>
      <c r="Q87" s="62">
        <f t="shared" si="34"/>
        <v>37.701886806493846</v>
      </c>
      <c r="R87" s="62">
        <f t="shared" si="35"/>
        <v>20.174549193875954</v>
      </c>
      <c r="AU87" s="1">
        <v>70</v>
      </c>
      <c r="AV87" s="75">
        <f t="shared" ca="1" si="37"/>
        <v>0.22142637617475724</v>
      </c>
      <c r="AW87" s="75">
        <f t="shared" ca="1" si="38"/>
        <v>29.116789243920927</v>
      </c>
      <c r="AX87" s="75">
        <f t="shared" ca="1" si="39"/>
        <v>18.528954281277091</v>
      </c>
      <c r="AY87" s="75">
        <v>35.674126379197865</v>
      </c>
      <c r="AZ87" s="75">
        <v>21.141922062304253</v>
      </c>
      <c r="BB87" s="75">
        <f t="shared" ca="1" si="32"/>
        <v>0.8293897833360635</v>
      </c>
      <c r="BC87" s="75">
        <f t="shared" ca="1" si="33"/>
        <v>42.321251893031132</v>
      </c>
      <c r="BT87" s="1">
        <v>82</v>
      </c>
      <c r="BU87" s="1">
        <f t="shared" ca="1" si="30"/>
        <v>34.641188757947788</v>
      </c>
      <c r="BV87" s="1">
        <f t="shared" ca="1" si="31"/>
        <v>15.649975249885156</v>
      </c>
    </row>
    <row r="88" spans="1:74">
      <c r="A88" s="1">
        <v>35</v>
      </c>
      <c r="B88" s="62">
        <f t="shared" ca="1" si="26"/>
        <v>0.50326377699952585</v>
      </c>
      <c r="C88" s="75">
        <f t="shared" ca="1" si="27"/>
        <v>38.862712687797</v>
      </c>
      <c r="D88" s="75">
        <v>38.569187417929889</v>
      </c>
      <c r="E88" s="75">
        <f t="shared" ca="1" si="28"/>
        <v>21.240906590675248</v>
      </c>
      <c r="F88" s="75">
        <v>23.890480060480176</v>
      </c>
      <c r="I88" s="68"/>
      <c r="J88" s="68"/>
      <c r="K88" s="69"/>
      <c r="L88" s="69"/>
      <c r="P88" s="62">
        <f t="shared" si="36"/>
        <v>0.46666666666666662</v>
      </c>
      <c r="Q88" s="62">
        <f t="shared" si="34"/>
        <v>38.269667714505616</v>
      </c>
      <c r="R88" s="62">
        <f t="shared" si="35"/>
        <v>20.671192017706396</v>
      </c>
      <c r="AU88" s="1">
        <v>71</v>
      </c>
      <c r="AV88" s="75">
        <f t="shared" ca="1" si="37"/>
        <v>0.17590175510078754</v>
      </c>
      <c r="AW88" s="75">
        <f t="shared" ca="1" si="38"/>
        <v>27.582192956345438</v>
      </c>
      <c r="AX88" s="75">
        <f t="shared" ca="1" si="39"/>
        <v>17.766042880086427</v>
      </c>
      <c r="AY88" s="75">
        <v>41.008793733007913</v>
      </c>
      <c r="AZ88" s="75">
        <v>20.525031781241584</v>
      </c>
      <c r="BB88" s="75">
        <f t="shared" ca="1" si="32"/>
        <v>0.82623443707659217</v>
      </c>
      <c r="BC88" s="75">
        <f t="shared" ca="1" si="33"/>
        <v>42.269231624102154</v>
      </c>
      <c r="BT88" s="1">
        <v>83</v>
      </c>
      <c r="BU88" s="1">
        <f t="shared" ca="1" si="30"/>
        <v>33.320743825064795</v>
      </c>
      <c r="BV88" s="1">
        <f t="shared" ca="1" si="31"/>
        <v>31.767395072299486</v>
      </c>
    </row>
    <row r="89" spans="1:74">
      <c r="A89" s="1">
        <v>36</v>
      </c>
      <c r="B89" s="62">
        <f t="shared" ca="1" si="26"/>
        <v>0.89067603830330389</v>
      </c>
      <c r="C89" s="75">
        <f t="shared" ca="1" si="27"/>
        <v>43.864309831147487</v>
      </c>
      <c r="D89" s="75">
        <v>36.322331978254368</v>
      </c>
      <c r="E89" s="75">
        <f t="shared" ca="1" si="28"/>
        <v>30.65524808239935</v>
      </c>
      <c r="F89" s="75">
        <v>15.91719538878386</v>
      </c>
      <c r="P89" s="62">
        <f t="shared" si="36"/>
        <v>0.49999999999999994</v>
      </c>
      <c r="Q89" s="62">
        <f t="shared" si="34"/>
        <v>38.81101577952299</v>
      </c>
      <c r="R89" s="62">
        <f t="shared" si="35"/>
        <v>21.188984220477007</v>
      </c>
      <c r="AU89" s="1">
        <v>72</v>
      </c>
      <c r="AV89" s="75">
        <f t="shared" ca="1" si="37"/>
        <v>0.52785804447097751</v>
      </c>
      <c r="AW89" s="75">
        <f t="shared" ca="1" si="38"/>
        <v>36.796151954505177</v>
      </c>
      <c r="AX89" s="75">
        <f t="shared" ca="1" si="39"/>
        <v>24.386224024305488</v>
      </c>
      <c r="AY89" s="75">
        <v>29.578222219259519</v>
      </c>
      <c r="AZ89" s="75">
        <v>15.81868003907525</v>
      </c>
      <c r="BB89" s="75">
        <f t="shared" ca="1" si="32"/>
        <v>0.31465540828852911</v>
      </c>
      <c r="BC89" s="75">
        <f t="shared" ca="1" si="33"/>
        <v>31.828246119535933</v>
      </c>
      <c r="BT89" s="1">
        <v>84</v>
      </c>
      <c r="BU89" s="1">
        <f t="shared" ca="1" si="30"/>
        <v>35.211802606416626</v>
      </c>
      <c r="BV89" s="1">
        <f t="shared" ca="1" si="31"/>
        <v>21.900110991702721</v>
      </c>
    </row>
    <row r="90" spans="1:74">
      <c r="A90" s="1">
        <v>37</v>
      </c>
      <c r="B90" s="62">
        <f t="shared" ca="1" si="26"/>
        <v>5.2047537856345194E-2</v>
      </c>
      <c r="C90" s="75">
        <f t="shared" ca="1" si="27"/>
        <v>26.200944653849955</v>
      </c>
      <c r="D90" s="75">
        <v>44.127175807458329</v>
      </c>
      <c r="E90" s="75">
        <f t="shared" ca="1" si="28"/>
        <v>15.52977571933112</v>
      </c>
      <c r="F90" s="75">
        <v>19.411616446972591</v>
      </c>
      <c r="P90" s="62">
        <f t="shared" si="36"/>
        <v>0.53333333333333333</v>
      </c>
      <c r="Q90" s="62">
        <f t="shared" si="34"/>
        <v>39.328807982293597</v>
      </c>
      <c r="R90" s="62">
        <f t="shared" si="35"/>
        <v>21.730332285494381</v>
      </c>
      <c r="AU90" s="1">
        <v>73</v>
      </c>
      <c r="AV90" s="75">
        <f t="shared" ca="1" si="37"/>
        <v>0.12739892412372922</v>
      </c>
      <c r="AW90" s="75">
        <f t="shared" ca="1" si="38"/>
        <v>25.707895764871655</v>
      </c>
      <c r="AX90" s="75">
        <f t="shared" ca="1" si="39"/>
        <v>16.97606436831822</v>
      </c>
      <c r="AY90" s="75">
        <v>38.997863927792565</v>
      </c>
      <c r="AZ90" s="75">
        <v>19.170864533461017</v>
      </c>
      <c r="BB90" s="75">
        <f t="shared" ca="1" si="32"/>
        <v>0.72846233954371087</v>
      </c>
      <c r="BC90" s="75">
        <f t="shared" ca="1" si="33"/>
        <v>40.605001573703127</v>
      </c>
      <c r="BT90" s="1">
        <v>85</v>
      </c>
      <c r="BU90" s="1">
        <f t="shared" ca="1" si="30"/>
        <v>21.822397808342036</v>
      </c>
      <c r="BV90" s="1">
        <f t="shared" ca="1" si="31"/>
        <v>24.408790146704153</v>
      </c>
    </row>
    <row r="91" spans="1:74">
      <c r="A91" s="1">
        <v>38</v>
      </c>
      <c r="B91" s="62">
        <f t="shared" ca="1" si="26"/>
        <v>0.4961771317773247</v>
      </c>
      <c r="C91" s="75">
        <f t="shared" ca="1" si="27"/>
        <v>38.750176210245876</v>
      </c>
      <c r="D91" s="75">
        <v>29.020351772323924</v>
      </c>
      <c r="E91" s="75">
        <f t="shared" ca="1" si="28"/>
        <v>21.128453975086966</v>
      </c>
      <c r="F91" s="75">
        <v>30.556457608989934</v>
      </c>
      <c r="P91" s="62">
        <f t="shared" si="36"/>
        <v>0.56666666666666665</v>
      </c>
      <c r="Q91" s="62">
        <f t="shared" si="34"/>
        <v>39.825450806124046</v>
      </c>
      <c r="R91" s="62">
        <f t="shared" si="35"/>
        <v>22.298113193506151</v>
      </c>
      <c r="AU91" s="1">
        <v>74</v>
      </c>
      <c r="AV91" s="75">
        <f t="shared" ca="1" si="37"/>
        <v>0.46728665038988315</v>
      </c>
      <c r="AW91" s="75">
        <f t="shared" ca="1" si="38"/>
        <v>35.507510462045232</v>
      </c>
      <c r="AX91" s="75">
        <f t="shared" ca="1" si="39"/>
        <v>23.1038356178735</v>
      </c>
      <c r="AY91" s="75">
        <v>30.352745301784559</v>
      </c>
      <c r="AZ91" s="75">
        <v>17.145792911457107</v>
      </c>
      <c r="BB91" s="75">
        <f t="shared" ca="1" si="32"/>
        <v>0.64628039111241398</v>
      </c>
      <c r="BC91" s="75">
        <f t="shared" ca="1" si="33"/>
        <v>39.117469850736263</v>
      </c>
      <c r="BT91" s="1">
        <v>86</v>
      </c>
      <c r="BU91" s="1">
        <f t="shared" ca="1" si="30"/>
        <v>42.301882709455256</v>
      </c>
      <c r="BV91" s="1">
        <f t="shared" ca="1" si="31"/>
        <v>15.459008054738021</v>
      </c>
    </row>
    <row r="92" spans="1:74">
      <c r="A92" s="1">
        <v>39</v>
      </c>
      <c r="B92" s="62">
        <f t="shared" ca="1" si="26"/>
        <v>0.56951551325021654</v>
      </c>
      <c r="C92" s="75">
        <f t="shared" ca="1" si="27"/>
        <v>39.866983577932771</v>
      </c>
      <c r="D92" s="75">
        <v>25.672791465827764</v>
      </c>
      <c r="E92" s="75">
        <f t="shared" ca="1" si="28"/>
        <v>22.347971994229916</v>
      </c>
      <c r="F92" s="75">
        <v>28.744570197255314</v>
      </c>
      <c r="P92" s="62">
        <f t="shared" si="36"/>
        <v>0.6</v>
      </c>
      <c r="Q92" s="62">
        <f t="shared" si="34"/>
        <v>40.302979959052479</v>
      </c>
      <c r="R92" s="62">
        <f t="shared" si="35"/>
        <v>22.895811008157679</v>
      </c>
      <c r="AU92" s="1">
        <v>75</v>
      </c>
      <c r="AV92" s="75">
        <f t="shared" ca="1" si="37"/>
        <v>0.75161499949114163</v>
      </c>
      <c r="AW92" s="75">
        <f t="shared" ca="1" si="38"/>
        <v>41.008719682868431</v>
      </c>
      <c r="AX92" s="75">
        <f t="shared" ca="1" si="39"/>
        <v>30.048528485196766</v>
      </c>
      <c r="AY92" s="75">
        <v>25.417354020646926</v>
      </c>
      <c r="AZ92" s="75">
        <v>26.332185620157741</v>
      </c>
      <c r="BB92" s="75">
        <f t="shared" ca="1" si="32"/>
        <v>0.95768405314216332</v>
      </c>
      <c r="BC92" s="75">
        <f t="shared" ca="1" si="33"/>
        <v>44.358399953470681</v>
      </c>
      <c r="BT92" s="1">
        <v>87</v>
      </c>
      <c r="BU92" s="1">
        <f t="shared" ca="1" si="30"/>
        <v>22.491842546168204</v>
      </c>
      <c r="BV92" s="1">
        <f t="shared" ca="1" si="31"/>
        <v>26.815886582751425</v>
      </c>
    </row>
    <row r="93" spans="1:74">
      <c r="A93" s="1">
        <v>40</v>
      </c>
      <c r="B93" s="62">
        <f t="shared" ca="1" si="26"/>
        <v>0.46535649776931204</v>
      </c>
      <c r="C93" s="75">
        <f t="shared" ca="1" si="27"/>
        <v>38.247870735607719</v>
      </c>
      <c r="D93" s="75">
        <v>27.763843033974418</v>
      </c>
      <c r="E93" s="75">
        <f t="shared" ca="1" si="28"/>
        <v>20.651286528834419</v>
      </c>
      <c r="F93" s="75">
        <v>18.077942222755009</v>
      </c>
      <c r="P93" s="62">
        <f t="shared" si="36"/>
        <v>0.6333333333333333</v>
      </c>
      <c r="Q93" s="62">
        <f t="shared" si="34"/>
        <v>40.763134657051978</v>
      </c>
      <c r="R93" s="62">
        <f t="shared" si="35"/>
        <v>23.527708309810588</v>
      </c>
      <c r="AU93" s="1">
        <v>76</v>
      </c>
      <c r="AV93" s="75">
        <f t="shared" ca="1" si="37"/>
        <v>0.62643582182996149</v>
      </c>
      <c r="AW93" s="75">
        <f t="shared" ca="1" si="38"/>
        <v>38.744309626665611</v>
      </c>
      <c r="AX93" s="75">
        <f t="shared" ca="1" si="39"/>
        <v>26.664030967711724</v>
      </c>
      <c r="AY93" s="75">
        <v>39.296553263113275</v>
      </c>
      <c r="AZ93" s="75">
        <v>15.414123196761082</v>
      </c>
      <c r="BB93" s="75">
        <f t="shared" ca="1" si="32"/>
        <v>0.26382399876990714</v>
      </c>
      <c r="BC93" s="75">
        <f t="shared" ca="1" si="33"/>
        <v>30.409140108809328</v>
      </c>
      <c r="BT93" s="1">
        <v>88</v>
      </c>
      <c r="BU93" s="1">
        <f t="shared" ca="1" si="30"/>
        <v>43.393933824742874</v>
      </c>
      <c r="BV93" s="1">
        <f t="shared" ca="1" si="31"/>
        <v>27.77842550315988</v>
      </c>
    </row>
    <row r="94" spans="1:74">
      <c r="A94" s="1">
        <v>41</v>
      </c>
      <c r="B94" s="62">
        <f t="shared" ca="1" si="26"/>
        <v>0.25647344625213275</v>
      </c>
      <c r="C94" s="75">
        <f t="shared" ca="1" si="27"/>
        <v>34.060548346263843</v>
      </c>
      <c r="D94" s="75">
        <v>44.595135100438512</v>
      </c>
      <c r="E94" s="75">
        <f t="shared" ca="1" si="28"/>
        <v>17.821838034084493</v>
      </c>
      <c r="F94" s="75">
        <v>22.734584922339273</v>
      </c>
      <c r="P94" s="62">
        <f t="shared" si="36"/>
        <v>0.66666666666666663</v>
      </c>
      <c r="Q94" s="62">
        <f t="shared" si="34"/>
        <v>41.207413942088962</v>
      </c>
      <c r="R94" s="62">
        <f t="shared" si="35"/>
        <v>24.199161769480956</v>
      </c>
      <c r="AU94" s="1">
        <v>77</v>
      </c>
      <c r="AV94" s="75">
        <f t="shared" ca="1" si="37"/>
        <v>0.70615239152306408</v>
      </c>
      <c r="AW94" s="75">
        <f t="shared" ca="1" si="38"/>
        <v>40.209862204517449</v>
      </c>
      <c r="AX94" s="75">
        <f t="shared" ca="1" si="39"/>
        <v>28.737686276877994</v>
      </c>
      <c r="AY94" s="75">
        <v>33.253144888139659</v>
      </c>
      <c r="AZ94" s="75">
        <v>20.840913739225652</v>
      </c>
      <c r="BB94" s="75">
        <f t="shared" ca="1" si="32"/>
        <v>0.49314778206787335</v>
      </c>
      <c r="BC94" s="75">
        <f t="shared" ca="1" si="33"/>
        <v>36.067344490017859</v>
      </c>
      <c r="BT94" s="1">
        <v>89</v>
      </c>
      <c r="BU94" s="1">
        <f t="shared" ca="1" si="30"/>
        <v>37.707271906502314</v>
      </c>
      <c r="BV94" s="1">
        <f t="shared" ca="1" si="31"/>
        <v>33.915508621081003</v>
      </c>
    </row>
    <row r="95" spans="1:74">
      <c r="A95" s="1">
        <v>42</v>
      </c>
      <c r="B95" s="62">
        <f t="shared" ca="1" si="26"/>
        <v>0.1835453885172591</v>
      </c>
      <c r="C95" s="75">
        <f t="shared" ca="1" si="27"/>
        <v>32.049137522516226</v>
      </c>
      <c r="D95" s="75">
        <v>36.818024053536874</v>
      </c>
      <c r="E95" s="75">
        <f t="shared" ca="1" si="28"/>
        <v>16.960822482924154</v>
      </c>
      <c r="F95" s="75">
        <v>24.310178796069902</v>
      </c>
      <c r="P95" s="62">
        <f t="shared" si="36"/>
        <v>0.7</v>
      </c>
      <c r="Q95" s="62">
        <f t="shared" si="34"/>
        <v>41.637120052278021</v>
      </c>
      <c r="R95" s="62">
        <f t="shared" si="35"/>
        <v>24.917011497534915</v>
      </c>
      <c r="AU95" s="1">
        <v>78</v>
      </c>
      <c r="AV95" s="75">
        <f t="shared" ca="1" si="37"/>
        <v>0.94908557575219432</v>
      </c>
      <c r="AW95" s="75">
        <f t="shared" ca="1" si="38"/>
        <v>44.2263069541291</v>
      </c>
      <c r="AX95" s="75">
        <f t="shared" ca="1" si="39"/>
        <v>38.230732549010554</v>
      </c>
      <c r="AY95" s="75">
        <v>21.632802956510222</v>
      </c>
      <c r="AZ95" s="75">
        <v>35.916728442807532</v>
      </c>
      <c r="BB95" s="75">
        <f t="shared" ca="1" si="32"/>
        <v>3.7890476840936049E-2</v>
      </c>
      <c r="BC95" s="75">
        <f t="shared" ca="1" si="33"/>
        <v>20.83964289634584</v>
      </c>
      <c r="BT95" s="1">
        <v>90</v>
      </c>
      <c r="BU95" s="1">
        <f t="shared" ca="1" si="30"/>
        <v>43.419743942325582</v>
      </c>
      <c r="BV95" s="1">
        <f t="shared" ca="1" si="31"/>
        <v>32.342584148146713</v>
      </c>
    </row>
    <row r="96" spans="1:74">
      <c r="A96" s="1">
        <v>43</v>
      </c>
      <c r="B96" s="62">
        <f t="shared" ca="1" si="26"/>
        <v>5.2932562751308865E-2</v>
      </c>
      <c r="C96" s="75">
        <f t="shared" ca="1" si="27"/>
        <v>26.264075732637114</v>
      </c>
      <c r="D96" s="75">
        <v>44.129499971129235</v>
      </c>
      <c r="E96" s="75">
        <f t="shared" ca="1" si="28"/>
        <v>15.538949879511762</v>
      </c>
      <c r="F96" s="75">
        <v>16.195983568616107</v>
      </c>
      <c r="P96" s="62">
        <f t="shared" si="36"/>
        <v>0.73333333333333328</v>
      </c>
      <c r="Q96" s="62">
        <f t="shared" si="34"/>
        <v>42.053392289952399</v>
      </c>
      <c r="R96" s="62">
        <f t="shared" si="35"/>
        <v>25.690212307887403</v>
      </c>
      <c r="AU96" s="1">
        <v>79</v>
      </c>
      <c r="AV96" s="75">
        <f t="shared" ca="1" si="37"/>
        <v>0.68704042445339653</v>
      </c>
      <c r="AW96" s="75">
        <f t="shared" ca="1" si="38"/>
        <v>39.866370503313441</v>
      </c>
      <c r="AX96" s="75">
        <f t="shared" ca="1" si="39"/>
        <v>28.217162993345159</v>
      </c>
      <c r="AY96" s="75">
        <v>19.315991273842901</v>
      </c>
      <c r="AZ96" s="75">
        <v>28.676601893342074</v>
      </c>
      <c r="BB96" s="75">
        <f t="shared" ca="1" si="32"/>
        <v>2.48404245634406E-2</v>
      </c>
      <c r="BC96" s="75">
        <f t="shared" ca="1" si="33"/>
        <v>19.728253600125161</v>
      </c>
      <c r="BT96" s="1">
        <v>91</v>
      </c>
      <c r="BU96" s="1">
        <f t="shared" ca="1" si="30"/>
        <v>44.146493558590251</v>
      </c>
      <c r="BV96" s="1">
        <f t="shared" ca="1" si="31"/>
        <v>28.29021399080542</v>
      </c>
    </row>
    <row r="97" spans="1:74">
      <c r="A97" s="1">
        <v>44</v>
      </c>
      <c r="B97" s="62">
        <f t="shared" ca="1" si="26"/>
        <v>0.73181059387944747</v>
      </c>
      <c r="C97" s="75">
        <f t="shared" ca="1" si="27"/>
        <v>42.034654192579005</v>
      </c>
      <c r="D97" s="75">
        <v>44.92377540222347</v>
      </c>
      <c r="E97" s="75">
        <f t="shared" ca="1" si="28"/>
        <v>25.65352732716066</v>
      </c>
      <c r="F97" s="75">
        <v>17.914620943622218</v>
      </c>
      <c r="P97" s="62">
        <f t="shared" si="36"/>
        <v>0.76666666666666661</v>
      </c>
      <c r="Q97" s="62">
        <f t="shared" si="34"/>
        <v>42.457233802771583</v>
      </c>
      <c r="R97" s="62">
        <f t="shared" si="35"/>
        <v>26.530852495521664</v>
      </c>
      <c r="AU97" s="1">
        <v>80</v>
      </c>
      <c r="AV97" s="75">
        <f t="shared" ca="1" si="37"/>
        <v>0.35802404941513899</v>
      </c>
      <c r="AW97" s="75">
        <f t="shared" ca="1" si="38"/>
        <v>32.950533264324633</v>
      </c>
      <c r="AX97" s="75">
        <f t="shared" ca="1" si="39"/>
        <v>20.962979479012482</v>
      </c>
      <c r="AY97" s="75">
        <v>37.13770167206674</v>
      </c>
      <c r="AZ97" s="75">
        <v>17.97046115536174</v>
      </c>
      <c r="BB97" s="75">
        <f t="shared" ca="1" si="32"/>
        <v>0.6977666859870828</v>
      </c>
      <c r="BC97" s="75">
        <f t="shared" ca="1" si="33"/>
        <v>40.059728996706539</v>
      </c>
      <c r="BT97" s="1">
        <v>92</v>
      </c>
      <c r="BU97" s="1">
        <f t="shared" ca="1" si="30"/>
        <v>34.615110329004317</v>
      </c>
      <c r="BV97" s="1">
        <f t="shared" ca="1" si="31"/>
        <v>38.038791439411227</v>
      </c>
    </row>
    <row r="98" spans="1:74">
      <c r="A98" s="1">
        <v>45</v>
      </c>
      <c r="B98" s="62">
        <f t="shared" ca="1" si="26"/>
        <v>0.37798049247208909</v>
      </c>
      <c r="C98" s="75">
        <f t="shared" ca="1" si="27"/>
        <v>36.690907228955659</v>
      </c>
      <c r="D98" s="75">
        <v>41.205677050365054</v>
      </c>
      <c r="E98" s="75">
        <f t="shared" ca="1" si="28"/>
        <v>19.391198347500673</v>
      </c>
      <c r="F98" s="75">
        <v>29.031645149816423</v>
      </c>
      <c r="P98" s="62">
        <f t="shared" si="36"/>
        <v>0.79999999999999993</v>
      </c>
      <c r="Q98" s="62">
        <f t="shared" si="34"/>
        <v>42.849533001676676</v>
      </c>
      <c r="R98" s="62">
        <f t="shared" si="35"/>
        <v>27.455893570722804</v>
      </c>
      <c r="AU98" s="1">
        <v>81</v>
      </c>
      <c r="AV98" s="75">
        <f t="shared" ca="1" si="37"/>
        <v>0.62395476244525327</v>
      </c>
      <c r="AW98" s="75">
        <f t="shared" ca="1" si="38"/>
        <v>38.697242164452973</v>
      </c>
      <c r="AX98" s="75">
        <f t="shared" ca="1" si="39"/>
        <v>26.603241758416456</v>
      </c>
      <c r="AY98" s="75">
        <v>39.258063494724468</v>
      </c>
      <c r="AZ98" s="75">
        <v>17.237962575658628</v>
      </c>
      <c r="BB98" s="75">
        <f t="shared" ca="1" si="32"/>
        <v>0.33399804625562735</v>
      </c>
      <c r="BC98" s="75">
        <f t="shared" ca="1" si="33"/>
        <v>32.337769223001686</v>
      </c>
      <c r="BT98" s="1">
        <v>93</v>
      </c>
      <c r="BU98" s="1">
        <f t="shared" ca="1" si="30"/>
        <v>38.145668202290324</v>
      </c>
      <c r="BV98" s="1">
        <f t="shared" ca="1" si="31"/>
        <v>15.828557985869729</v>
      </c>
    </row>
    <row r="99" spans="1:74">
      <c r="A99" s="1">
        <v>46</v>
      </c>
      <c r="B99" s="62">
        <f t="shared" ca="1" si="26"/>
        <v>0.20485617198957762</v>
      </c>
      <c r="C99" s="75">
        <f t="shared" ca="1" si="27"/>
        <v>32.684967759585078</v>
      </c>
      <c r="D99" s="75">
        <v>39.816586718811692</v>
      </c>
      <c r="E99" s="75">
        <f t="shared" ca="1" si="28"/>
        <v>17.206932289265897</v>
      </c>
      <c r="F99" s="75">
        <v>16.406268371249375</v>
      </c>
      <c r="P99" s="62">
        <f t="shared" si="36"/>
        <v>0.83333333333333326</v>
      </c>
      <c r="Q99" s="62">
        <f t="shared" si="34"/>
        <v>43.231080866430858</v>
      </c>
      <c r="R99" s="62">
        <f t="shared" si="35"/>
        <v>28.490363755526865</v>
      </c>
      <c r="AU99" s="1">
        <v>82</v>
      </c>
      <c r="AV99" s="75">
        <f t="shared" ca="1" si="37"/>
        <v>0.97280795966398959</v>
      </c>
      <c r="AW99" s="75">
        <f t="shared" ca="1" si="38"/>
        <v>44.589308266628855</v>
      </c>
      <c r="AX99" s="75">
        <f t="shared" ca="1" si="39"/>
        <v>40.052997240509221</v>
      </c>
      <c r="AY99" s="75">
        <v>24.555242701671418</v>
      </c>
      <c r="AZ99" s="75">
        <v>16.304944752787737</v>
      </c>
      <c r="BB99" s="75">
        <f t="shared" ca="1" si="32"/>
        <v>0.58645814564511944</v>
      </c>
      <c r="BC99" s="75">
        <f t="shared" ca="1" si="33"/>
        <v>37.974166602525706</v>
      </c>
      <c r="BT99" s="1">
        <v>94</v>
      </c>
      <c r="BU99" s="1">
        <f t="shared" ca="1" si="30"/>
        <v>38.22862699644584</v>
      </c>
      <c r="BV99" s="1">
        <f t="shared" ca="1" si="31"/>
        <v>32.661806223354709</v>
      </c>
    </row>
    <row r="100" spans="1:74">
      <c r="A100" s="1">
        <v>47</v>
      </c>
      <c r="B100" s="62">
        <f t="shared" ca="1" si="26"/>
        <v>0.54560127175629658</v>
      </c>
      <c r="C100" s="75">
        <f t="shared" ca="1" si="27"/>
        <v>39.513935893567961</v>
      </c>
      <c r="D100" s="75">
        <v>44.601853551722471</v>
      </c>
      <c r="E100" s="75">
        <f t="shared" ca="1" si="28"/>
        <v>21.936053403556961</v>
      </c>
      <c r="F100" s="75">
        <v>19.63556849421407</v>
      </c>
      <c r="P100" s="62">
        <f t="shared" si="36"/>
        <v>0.86666666666666659</v>
      </c>
      <c r="Q100" s="62">
        <f t="shared" si="34"/>
        <v>43.602585059832293</v>
      </c>
      <c r="R100" s="62">
        <f t="shared" si="35"/>
        <v>29.673811352128936</v>
      </c>
      <c r="AU100" s="1">
        <v>83</v>
      </c>
      <c r="AV100" s="75">
        <f t="shared" ca="1" si="37"/>
        <v>0.22743052524138929</v>
      </c>
      <c r="AW100" s="75">
        <f t="shared" ca="1" si="38"/>
        <v>29.306902974342503</v>
      </c>
      <c r="AX100" s="75">
        <f t="shared" ca="1" si="39"/>
        <v>18.631220595508225</v>
      </c>
      <c r="AY100" s="75">
        <v>25.56742129148326</v>
      </c>
      <c r="AZ100" s="75">
        <v>25.46374789395723</v>
      </c>
      <c r="BB100" s="75">
        <f t="shared" ca="1" si="32"/>
        <v>0.73681813720561351</v>
      </c>
      <c r="BC100" s="75">
        <f t="shared" ca="1" si="33"/>
        <v>40.751433425831891</v>
      </c>
      <c r="BT100" s="1">
        <v>95</v>
      </c>
      <c r="BU100" s="1">
        <f t="shared" ca="1" si="30"/>
        <v>26.837695713413982</v>
      </c>
      <c r="BV100" s="1">
        <f t="shared" ca="1" si="31"/>
        <v>39.256064615099945</v>
      </c>
    </row>
    <row r="101" spans="1:74">
      <c r="A101" s="1">
        <v>48</v>
      </c>
      <c r="B101" s="62">
        <f t="shared" ca="1" si="26"/>
        <v>0.86500384684290044</v>
      </c>
      <c r="C101" s="75">
        <f t="shared" ca="1" si="27"/>
        <v>43.584280677013552</v>
      </c>
      <c r="D101" s="75">
        <v>37.401678426227335</v>
      </c>
      <c r="E101" s="75">
        <f t="shared" ca="1" si="28"/>
        <v>29.610362659272209</v>
      </c>
      <c r="F101" s="75">
        <v>18.01151851729422</v>
      </c>
      <c r="P101" s="62">
        <f t="shared" si="36"/>
        <v>0.89999999999999991</v>
      </c>
      <c r="Q101" s="62">
        <f t="shared" si="34"/>
        <v>43.96468153816889</v>
      </c>
      <c r="R101" s="62">
        <f t="shared" si="35"/>
        <v>31.075233499161659</v>
      </c>
      <c r="AU101" s="1">
        <v>84</v>
      </c>
      <c r="AV101" s="75">
        <f t="shared" ca="1" si="37"/>
        <v>0.52522484243616052</v>
      </c>
      <c r="AW101" s="75">
        <f t="shared" ca="1" si="38"/>
        <v>36.741719301668496</v>
      </c>
      <c r="AX101" s="75">
        <f t="shared" ca="1" si="39"/>
        <v>24.328820986517108</v>
      </c>
      <c r="AY101" s="75">
        <v>41.738475745909952</v>
      </c>
      <c r="AZ101" s="75">
        <v>27.807513873544231</v>
      </c>
      <c r="BB101" s="75">
        <f t="shared" ca="1" si="32"/>
        <v>0.99284859942210546</v>
      </c>
      <c r="BC101" s="75">
        <f t="shared" ca="1" si="33"/>
        <v>44.892536517998849</v>
      </c>
      <c r="BT101" s="1">
        <v>96</v>
      </c>
      <c r="BU101" s="1">
        <f t="shared" ca="1" si="30"/>
        <v>40.379225668707328</v>
      </c>
      <c r="BV101" s="1">
        <f t="shared" ca="1" si="31"/>
        <v>21.381883495427807</v>
      </c>
    </row>
    <row r="102" spans="1:74">
      <c r="A102" s="1">
        <v>49</v>
      </c>
      <c r="B102" s="62">
        <f t="shared" ca="1" si="26"/>
        <v>0.82261321378854113</v>
      </c>
      <c r="C102" s="75">
        <f t="shared" ca="1" si="27"/>
        <v>43.109501804885355</v>
      </c>
      <c r="D102" s="75">
        <v>38.311988242905798</v>
      </c>
      <c r="E102" s="75">
        <f t="shared" ca="1" si="28"/>
        <v>28.143722335809219</v>
      </c>
      <c r="F102" s="75">
        <v>22.60871989875875</v>
      </c>
      <c r="P102" s="62">
        <f t="shared" si="36"/>
        <v>0.93333333333333324</v>
      </c>
      <c r="Q102" s="62">
        <f t="shared" si="34"/>
        <v>44.317944177564755</v>
      </c>
      <c r="R102" s="62">
        <f t="shared" si="35"/>
        <v>32.835596008853194</v>
      </c>
      <c r="AU102" s="1">
        <v>85</v>
      </c>
      <c r="AV102" s="75">
        <f t="shared" ca="1" si="37"/>
        <v>0.38656226782660097</v>
      </c>
      <c r="AW102" s="75">
        <f t="shared" ca="1" si="38"/>
        <v>33.652239571803193</v>
      </c>
      <c r="AX102" s="75">
        <f t="shared" ca="1" si="39"/>
        <v>21.503320256766933</v>
      </c>
      <c r="AY102" s="75">
        <v>29.260107195412495</v>
      </c>
      <c r="AZ102" s="75">
        <v>28.872399606350456</v>
      </c>
      <c r="BB102" s="75">
        <f t="shared" ca="1" si="32"/>
        <v>0.49196818516810126</v>
      </c>
      <c r="BC102" s="75">
        <f t="shared" ca="1" si="33"/>
        <v>36.042133129777767</v>
      </c>
      <c r="BT102" s="1">
        <v>97</v>
      </c>
      <c r="BU102" s="1">
        <f t="shared" ca="1" si="30"/>
        <v>24.011846726704309</v>
      </c>
      <c r="BV102" s="1">
        <f t="shared" ref="BV102:BV133" ca="1" si="40">b-(b-a)*SQRT(1-RAND())</f>
        <v>17.030908318477355</v>
      </c>
    </row>
    <row r="103" spans="1:74">
      <c r="A103" s="1">
        <v>50</v>
      </c>
      <c r="B103" s="62">
        <f t="shared" ca="1" si="26"/>
        <v>0.95674189866596437</v>
      </c>
      <c r="C103" s="75">
        <f t="shared" ca="1" si="27"/>
        <v>44.561027074903784</v>
      </c>
      <c r="D103" s="75">
        <v>41.142177105677376</v>
      </c>
      <c r="E103" s="75">
        <f t="shared" ca="1" si="28"/>
        <v>34.468819108416014</v>
      </c>
      <c r="F103" s="75">
        <v>15.416388033020109</v>
      </c>
      <c r="P103" s="62">
        <f t="shared" si="36"/>
        <v>0.96666666666666656</v>
      </c>
      <c r="Q103" s="62">
        <f t="shared" si="34"/>
        <v>44.662892813449503</v>
      </c>
      <c r="R103" s="62">
        <f t="shared" si="35"/>
        <v>35.345106153943689</v>
      </c>
      <c r="AU103" s="1">
        <v>86</v>
      </c>
      <c r="AV103" s="75">
        <f t="shared" ca="1" si="37"/>
        <v>0.59101164146120366</v>
      </c>
      <c r="AW103" s="75">
        <f t="shared" ca="1" si="38"/>
        <v>38.063184457378895</v>
      </c>
      <c r="AX103" s="75">
        <f t="shared" ca="1" si="39"/>
        <v>25.8143407023653</v>
      </c>
      <c r="AY103" s="75">
        <v>35.320246026481485</v>
      </c>
      <c r="AZ103" s="75">
        <v>37.731230401076203</v>
      </c>
      <c r="BB103" s="75">
        <f t="shared" ca="1" si="32"/>
        <v>0.34379546161747543</v>
      </c>
      <c r="BC103" s="75">
        <f t="shared" ca="1" si="33"/>
        <v>32.590222154814526</v>
      </c>
      <c r="BT103" s="1">
        <v>98</v>
      </c>
      <c r="BU103" s="1">
        <f t="shared" ca="1" si="30"/>
        <v>28.288634480721711</v>
      </c>
      <c r="BV103" s="1">
        <f t="shared" ca="1" si="40"/>
        <v>22.934373967183948</v>
      </c>
    </row>
    <row r="104" spans="1:74">
      <c r="A104" s="1">
        <v>51</v>
      </c>
      <c r="B104" s="62">
        <f t="shared" ca="1" si="26"/>
        <v>0.13974978046096997</v>
      </c>
      <c r="C104" s="75">
        <f t="shared" ca="1" si="27"/>
        <v>30.568196317693747</v>
      </c>
      <c r="D104" s="75">
        <v>35.313081538839398</v>
      </c>
      <c r="E104" s="75">
        <f t="shared" ca="1" si="28"/>
        <v>16.468177158078333</v>
      </c>
      <c r="F104" s="75">
        <v>26.85098801352763</v>
      </c>
      <c r="P104" s="62">
        <f t="shared" si="36"/>
        <v>0.99999999999999989</v>
      </c>
      <c r="Q104" s="62">
        <f t="shared" si="34"/>
        <v>45</v>
      </c>
      <c r="R104" s="62">
        <f t="shared" si="35"/>
        <v>44.999855813478483</v>
      </c>
      <c r="AU104" s="1">
        <v>87</v>
      </c>
      <c r="AV104" s="75">
        <f t="shared" ca="1" si="37"/>
        <v>0.19736341091503196</v>
      </c>
      <c r="AW104" s="75">
        <f t="shared" ca="1" si="38"/>
        <v>28.327680586791114</v>
      </c>
      <c r="AX104" s="75">
        <f t="shared" ca="1" si="39"/>
        <v>18.123003698767391</v>
      </c>
      <c r="AY104" s="75">
        <v>41.796183563298115</v>
      </c>
      <c r="AZ104" s="75">
        <v>24.514473081107145</v>
      </c>
      <c r="BB104" s="75">
        <f t="shared" ca="1" si="32"/>
        <v>0.25812201206744589</v>
      </c>
      <c r="BC104" s="75">
        <f t="shared" ca="1" si="33"/>
        <v>30.241712858491375</v>
      </c>
      <c r="BT104" s="1">
        <v>99</v>
      </c>
      <c r="BU104" s="1">
        <f t="shared" ca="1" si="30"/>
        <v>38.575566675936201</v>
      </c>
      <c r="BV104" s="1">
        <f t="shared" ca="1" si="40"/>
        <v>33.354683026383974</v>
      </c>
    </row>
    <row r="105" spans="1:74">
      <c r="A105" s="1">
        <v>52</v>
      </c>
      <c r="B105" s="62">
        <f t="shared" ca="1" si="26"/>
        <v>0.73190374490148913</v>
      </c>
      <c r="C105" s="75">
        <f t="shared" ca="1" si="27"/>
        <v>42.035801210148307</v>
      </c>
      <c r="D105" s="75">
        <v>44.572416000821363</v>
      </c>
      <c r="E105" s="75">
        <f t="shared" ca="1" si="28"/>
        <v>25.655767475788814</v>
      </c>
      <c r="F105" s="75">
        <v>21.275078218840495</v>
      </c>
      <c r="AU105" s="1">
        <v>88</v>
      </c>
      <c r="AV105" s="75">
        <f t="shared" ca="1" si="37"/>
        <v>0.25609346450703008</v>
      </c>
      <c r="AW105" s="75">
        <f t="shared" ca="1" si="38"/>
        <v>30.181703397719478</v>
      </c>
      <c r="AX105" s="75">
        <f t="shared" ca="1" si="39"/>
        <v>19.124995034905346</v>
      </c>
      <c r="AY105" s="75">
        <v>28.883228104724182</v>
      </c>
      <c r="AZ105" s="75">
        <v>27.129458576670391</v>
      </c>
      <c r="BB105" s="75">
        <f t="shared" ca="1" si="32"/>
        <v>1.6391004267320763E-2</v>
      </c>
      <c r="BC105" s="75">
        <f t="shared" ca="1" si="33"/>
        <v>18.840820724869712</v>
      </c>
      <c r="BT105" s="1">
        <v>100</v>
      </c>
      <c r="BU105" s="1">
        <f t="shared" ca="1" si="30"/>
        <v>37.516723447548451</v>
      </c>
      <c r="BV105" s="1">
        <f t="shared" ca="1" si="40"/>
        <v>34.970265841620517</v>
      </c>
    </row>
    <row r="106" spans="1:74">
      <c r="A106" s="1">
        <v>53</v>
      </c>
      <c r="B106" s="62">
        <f t="shared" ca="1" si="26"/>
        <v>9.2890525420253889E-2</v>
      </c>
      <c r="C106" s="75">
        <f t="shared" ca="1" si="27"/>
        <v>28.58662935183915</v>
      </c>
      <c r="D106" s="75">
        <v>34.264019166873638</v>
      </c>
      <c r="E106" s="75">
        <f t="shared" ca="1" si="28"/>
        <v>15.959250384551609</v>
      </c>
      <c r="F106" s="75">
        <v>18.283584155218257</v>
      </c>
      <c r="AU106" s="1">
        <v>89</v>
      </c>
      <c r="AV106" s="75">
        <f t="shared" ca="1" si="37"/>
        <v>0.39861362766341646</v>
      </c>
      <c r="AW106" s="75">
        <f t="shared" ca="1" si="38"/>
        <v>33.940756713950861</v>
      </c>
      <c r="AX106" s="75">
        <f t="shared" ca="1" si="39"/>
        <v>21.735268428307084</v>
      </c>
      <c r="AY106" s="75">
        <v>40.037624061913206</v>
      </c>
      <c r="AZ106" s="75">
        <v>21.374047888913239</v>
      </c>
      <c r="BB106" s="75">
        <f t="shared" ca="1" si="32"/>
        <v>0.60970418507098434</v>
      </c>
      <c r="BC106" s="75">
        <f t="shared" ca="1" si="33"/>
        <v>38.42506705569668</v>
      </c>
      <c r="BT106" s="1">
        <v>101</v>
      </c>
      <c r="BU106" s="1">
        <f t="shared" ca="1" si="30"/>
        <v>22.007738560354635</v>
      </c>
      <c r="BV106" s="1">
        <f t="shared" ca="1" si="40"/>
        <v>38.627019195730036</v>
      </c>
    </row>
    <row r="107" spans="1:74">
      <c r="A107" s="1">
        <v>54</v>
      </c>
      <c r="B107" s="62">
        <f t="shared" ca="1" si="26"/>
        <v>0.44158093463843562</v>
      </c>
      <c r="C107" s="75">
        <f t="shared" ca="1" si="27"/>
        <v>37.845010368711286</v>
      </c>
      <c r="D107" s="75">
        <v>40.437081583572578</v>
      </c>
      <c r="E107" s="75">
        <f t="shared" ca="1" si="28"/>
        <v>20.295579714008703</v>
      </c>
      <c r="F107" s="75">
        <v>18.937970245491922</v>
      </c>
      <c r="AU107" s="1">
        <v>90</v>
      </c>
      <c r="AV107" s="75">
        <f t="shared" ca="1" si="37"/>
        <v>0.23220123438955476</v>
      </c>
      <c r="AW107" s="75">
        <f t="shared" ca="1" si="38"/>
        <v>29.456178988605505</v>
      </c>
      <c r="AX107" s="75">
        <f t="shared" ca="1" si="39"/>
        <v>18.712761859613309</v>
      </c>
      <c r="AY107" s="75">
        <v>37.722372052292769</v>
      </c>
      <c r="AZ107" s="75">
        <v>29.809838704757738</v>
      </c>
      <c r="BB107" s="75">
        <f t="shared" ca="1" si="32"/>
        <v>0.55919213251764033</v>
      </c>
      <c r="BC107" s="75">
        <f t="shared" ca="1" si="33"/>
        <v>37.43374510120583</v>
      </c>
      <c r="BT107" s="1">
        <v>102</v>
      </c>
      <c r="BU107" s="1">
        <f t="shared" ca="1" si="30"/>
        <v>43.852267552442328</v>
      </c>
      <c r="BV107" s="1">
        <f t="shared" ca="1" si="40"/>
        <v>17.995534886901186</v>
      </c>
    </row>
    <row r="108" spans="1:74">
      <c r="A108" s="1">
        <v>55</v>
      </c>
      <c r="B108" s="62">
        <f t="shared" ca="1" si="26"/>
        <v>0.95631634704657742</v>
      </c>
      <c r="C108" s="75">
        <f t="shared" ca="1" si="27"/>
        <v>44.556643583896047</v>
      </c>
      <c r="D108" s="75">
        <v>36.565304483331374</v>
      </c>
      <c r="E108" s="75">
        <f t="shared" ca="1" si="28"/>
        <v>34.434398233474255</v>
      </c>
      <c r="F108" s="75">
        <v>19.734370307461433</v>
      </c>
      <c r="AU108" s="1">
        <v>91</v>
      </c>
      <c r="AV108" s="75">
        <f t="shared" ca="1" si="37"/>
        <v>3.9963211362264994E-2</v>
      </c>
      <c r="AW108" s="75">
        <f t="shared" ca="1" si="38"/>
        <v>20.997240217469908</v>
      </c>
      <c r="AX108" s="75">
        <f t="shared" ca="1" si="39"/>
        <v>15.605559883305119</v>
      </c>
      <c r="AY108" s="75">
        <v>43.386698084380541</v>
      </c>
      <c r="AZ108" s="75">
        <v>22.217367991228475</v>
      </c>
      <c r="BB108" s="75">
        <f t="shared" ca="1" si="32"/>
        <v>6.4885510657271439E-2</v>
      </c>
      <c r="BC108" s="75">
        <f t="shared" ca="1" si="33"/>
        <v>22.6417903394129</v>
      </c>
      <c r="BT108" s="1">
        <v>103</v>
      </c>
      <c r="BU108" s="1">
        <f t="shared" ca="1" si="30"/>
        <v>43.995461531973199</v>
      </c>
      <c r="BV108" s="1">
        <f t="shared" ca="1" si="40"/>
        <v>17.250935820310271</v>
      </c>
    </row>
    <row r="109" spans="1:74">
      <c r="A109" s="1">
        <v>56</v>
      </c>
      <c r="B109" s="62">
        <f t="shared" ca="1" si="26"/>
        <v>0.15456126254172009</v>
      </c>
      <c r="C109" s="75">
        <f t="shared" ca="1" si="27"/>
        <v>31.099836795571083</v>
      </c>
      <c r="D109" s="75">
        <v>32.376418252156782</v>
      </c>
      <c r="E109" s="75">
        <f t="shared" ca="1" si="28"/>
        <v>16.632876306636859</v>
      </c>
      <c r="F109" s="75">
        <v>15.777729820748945</v>
      </c>
      <c r="AU109" s="1">
        <v>92</v>
      </c>
      <c r="AV109" s="75">
        <f t="shared" ca="1" si="37"/>
        <v>0.62354293576637265</v>
      </c>
      <c r="AW109" s="75">
        <f t="shared" ca="1" si="38"/>
        <v>38.689420469689324</v>
      </c>
      <c r="AX109" s="75">
        <f t="shared" ca="1" si="39"/>
        <v>26.593170892023128</v>
      </c>
      <c r="AY109" s="75">
        <v>27.777521023151774</v>
      </c>
      <c r="AZ109" s="75">
        <v>20.548769503237956</v>
      </c>
      <c r="BB109" s="75">
        <f t="shared" ca="1" si="32"/>
        <v>0.41169066547475186</v>
      </c>
      <c r="BC109" s="75">
        <f t="shared" ca="1" si="33"/>
        <v>34.248937605158282</v>
      </c>
      <c r="BT109" s="1">
        <v>104</v>
      </c>
      <c r="BU109" s="1">
        <f t="shared" ca="1" si="30"/>
        <v>25.671359976466938</v>
      </c>
      <c r="BV109" s="1">
        <f t="shared" ca="1" si="40"/>
        <v>37.501917786683336</v>
      </c>
    </row>
    <row r="110" spans="1:74">
      <c r="A110" s="1">
        <v>57</v>
      </c>
      <c r="B110" s="62">
        <f t="shared" ca="1" si="26"/>
        <v>0.97061858293049852</v>
      </c>
      <c r="C110" s="75">
        <f t="shared" ca="1" si="27"/>
        <v>44.703260359661215</v>
      </c>
      <c r="D110" s="75">
        <v>43.748065383234326</v>
      </c>
      <c r="E110" s="75">
        <f t="shared" ca="1" si="28"/>
        <v>35.7428173212205</v>
      </c>
      <c r="F110" s="75">
        <v>22.735727661813954</v>
      </c>
      <c r="AU110" s="1">
        <v>93</v>
      </c>
      <c r="AV110" s="75">
        <f t="shared" ca="1" si="37"/>
        <v>0.84655252083193844</v>
      </c>
      <c r="AW110" s="75">
        <f t="shared" ca="1" si="38"/>
        <v>42.602486640676858</v>
      </c>
      <c r="AX110" s="75">
        <f t="shared" ca="1" si="39"/>
        <v>33.248288156559681</v>
      </c>
      <c r="AY110" s="75">
        <v>27.264362197307094</v>
      </c>
      <c r="AZ110" s="75">
        <v>15.737878890048229</v>
      </c>
      <c r="BB110" s="75">
        <f t="shared" ca="1" si="32"/>
        <v>0.51078100863232301</v>
      </c>
      <c r="BC110" s="75">
        <f t="shared" ca="1" si="33"/>
        <v>36.440683472526956</v>
      </c>
      <c r="BT110" s="1">
        <v>105</v>
      </c>
      <c r="BU110" s="1">
        <f t="shared" ca="1" si="30"/>
        <v>37.175662883217854</v>
      </c>
      <c r="BV110" s="1">
        <f t="shared" ca="1" si="40"/>
        <v>19.970312284333236</v>
      </c>
    </row>
    <row r="111" spans="1:74">
      <c r="A111" s="1">
        <v>58</v>
      </c>
      <c r="B111" s="62">
        <f t="shared" ca="1" si="26"/>
        <v>0.62784164503549977</v>
      </c>
      <c r="C111" s="75">
        <f t="shared" ca="1" si="27"/>
        <v>40.688453591808681</v>
      </c>
      <c r="D111" s="75">
        <v>36.678550661717011</v>
      </c>
      <c r="E111" s="75">
        <f t="shared" ca="1" si="28"/>
        <v>23.421039874879359</v>
      </c>
      <c r="F111" s="75">
        <v>17.376907577931423</v>
      </c>
      <c r="AU111" s="1">
        <v>94</v>
      </c>
      <c r="AV111" s="75">
        <f t="shared" ca="1" si="37"/>
        <v>0.29068227761268162</v>
      </c>
      <c r="AW111" s="75">
        <f t="shared" ca="1" si="38"/>
        <v>31.174487622531153</v>
      </c>
      <c r="AX111" s="75">
        <f t="shared" ca="1" si="39"/>
        <v>19.733699318091961</v>
      </c>
      <c r="AY111" s="75">
        <v>24.250523075572925</v>
      </c>
      <c r="AZ111" s="75">
        <v>16.660300530578116</v>
      </c>
      <c r="BB111" s="75">
        <f t="shared" ca="1" si="32"/>
        <v>0.6349910138124113</v>
      </c>
      <c r="BC111" s="75">
        <f t="shared" ca="1" si="33"/>
        <v>38.905897022098344</v>
      </c>
      <c r="BT111" s="1">
        <v>106</v>
      </c>
      <c r="BU111" s="1">
        <f t="shared" ca="1" si="30"/>
        <v>41.246529990418395</v>
      </c>
      <c r="BV111" s="1">
        <f t="shared" ca="1" si="40"/>
        <v>21.795138293192249</v>
      </c>
    </row>
    <row r="112" spans="1:74">
      <c r="A112" s="1">
        <v>59</v>
      </c>
      <c r="B112" s="62">
        <f t="shared" ca="1" si="26"/>
        <v>0.19435432012183629</v>
      </c>
      <c r="C112" s="75">
        <f t="shared" ca="1" si="27"/>
        <v>32.37744759906289</v>
      </c>
      <c r="D112" s="75">
        <v>40.88740370797251</v>
      </c>
      <c r="E112" s="75">
        <f t="shared" ca="1" si="28"/>
        <v>17.085108194223341</v>
      </c>
      <c r="F112" s="75">
        <v>17.814693378401092</v>
      </c>
      <c r="AU112" s="1">
        <v>95</v>
      </c>
      <c r="AV112" s="75">
        <f t="shared" ca="1" si="37"/>
        <v>0.9755814224910675</v>
      </c>
      <c r="AW112" s="75">
        <f t="shared" ca="1" si="38"/>
        <v>44.631457612509735</v>
      </c>
      <c r="AX112" s="75">
        <f t="shared" ca="1" si="39"/>
        <v>40.312066579180197</v>
      </c>
      <c r="AY112" s="75">
        <v>44.98078118077612</v>
      </c>
      <c r="AZ112" s="75">
        <v>19.815478129424058</v>
      </c>
      <c r="BB112" s="75">
        <f t="shared" ca="1" si="32"/>
        <v>0.48340734839327104</v>
      </c>
      <c r="BC112" s="75">
        <f t="shared" ca="1" si="33"/>
        <v>35.858250491207166</v>
      </c>
      <c r="BT112" s="1">
        <v>107</v>
      </c>
      <c r="BU112" s="1">
        <f t="shared" ca="1" si="30"/>
        <v>25.4784768917566</v>
      </c>
      <c r="BV112" s="1">
        <f t="shared" ca="1" si="40"/>
        <v>15.078364050546707</v>
      </c>
    </row>
    <row r="113" spans="1:74">
      <c r="A113" s="1">
        <v>60</v>
      </c>
      <c r="B113" s="62">
        <f t="shared" ca="1" si="26"/>
        <v>0.84924945062200075</v>
      </c>
      <c r="C113" s="75">
        <f t="shared" ca="1" si="27"/>
        <v>43.409680280854971</v>
      </c>
      <c r="D113" s="75">
        <v>42.895590027081212</v>
      </c>
      <c r="E113" s="75">
        <f t="shared" ca="1" si="28"/>
        <v>29.033579757467233</v>
      </c>
      <c r="F113" s="75">
        <v>31.925190690697654</v>
      </c>
      <c r="AU113" s="1">
        <v>96</v>
      </c>
      <c r="AV113" s="75">
        <f t="shared" ca="1" si="37"/>
        <v>0.95809254699496216</v>
      </c>
      <c r="AW113" s="75">
        <f t="shared" ca="1" si="38"/>
        <v>44.364660602422532</v>
      </c>
      <c r="AX113" s="75">
        <f t="shared" ca="1" si="39"/>
        <v>38.858607022463545</v>
      </c>
      <c r="AY113" s="75">
        <v>38.260760539807677</v>
      </c>
      <c r="AZ113" s="75">
        <v>20.067343816585616</v>
      </c>
      <c r="BB113" s="75">
        <f t="shared" ca="1" si="32"/>
        <v>0.75902580158688249</v>
      </c>
      <c r="BC113" s="75">
        <f t="shared" ca="1" si="33"/>
        <v>41.136626052882079</v>
      </c>
      <c r="BT113" s="1">
        <v>108</v>
      </c>
      <c r="BU113" s="1">
        <f t="shared" ca="1" si="30"/>
        <v>26.840805761362098</v>
      </c>
      <c r="BV113" s="1">
        <f t="shared" ca="1" si="40"/>
        <v>18.085990470622974</v>
      </c>
    </row>
    <row r="114" spans="1:74">
      <c r="A114" s="1">
        <v>61</v>
      </c>
      <c r="B114" s="62">
        <f t="shared" ca="1" si="26"/>
        <v>7.7902415390576074E-2</v>
      </c>
      <c r="C114" s="75">
        <f t="shared" ca="1" si="27"/>
        <v>27.812628356276374</v>
      </c>
      <c r="D114" s="75">
        <v>41.109260619345804</v>
      </c>
      <c r="E114" s="75">
        <f t="shared" ca="1" si="28"/>
        <v>15.800177182357395</v>
      </c>
      <c r="F114" s="75">
        <v>19.64896672072614</v>
      </c>
      <c r="AU114" s="1">
        <v>97</v>
      </c>
      <c r="AV114" s="75">
        <f t="shared" ca="1" si="37"/>
        <v>0.71941475557962153</v>
      </c>
      <c r="AW114" s="75">
        <f t="shared" ca="1" si="38"/>
        <v>40.445496262043299</v>
      </c>
      <c r="AX114" s="75">
        <f t="shared" ca="1" si="39"/>
        <v>29.108910673640381</v>
      </c>
      <c r="AY114" s="75">
        <v>38.957181419102191</v>
      </c>
      <c r="AZ114" s="75">
        <v>29.051399730647042</v>
      </c>
      <c r="BB114" s="75">
        <f t="shared" ca="1" si="32"/>
        <v>0.46084167698545375</v>
      </c>
      <c r="BC114" s="75">
        <f t="shared" ca="1" si="33"/>
        <v>35.365596217319748</v>
      </c>
      <c r="BT114" s="1">
        <v>109</v>
      </c>
      <c r="BU114" s="1">
        <f t="shared" ca="1" si="30"/>
        <v>34.904283465207527</v>
      </c>
      <c r="BV114" s="1">
        <f t="shared" ca="1" si="40"/>
        <v>19.811158515502825</v>
      </c>
    </row>
    <row r="115" spans="1:74">
      <c r="A115" s="1">
        <v>62</v>
      </c>
      <c r="B115" s="62">
        <f t="shared" ca="1" si="26"/>
        <v>0.13496268840689907</v>
      </c>
      <c r="C115" s="75">
        <f t="shared" ca="1" si="27"/>
        <v>30.388365568855995</v>
      </c>
      <c r="D115" s="75">
        <v>41.988915267204973</v>
      </c>
      <c r="E115" s="75">
        <f t="shared" ca="1" si="28"/>
        <v>16.415350710569054</v>
      </c>
      <c r="F115" s="75">
        <v>23.098454612481689</v>
      </c>
      <c r="AU115" s="1">
        <v>98</v>
      </c>
      <c r="AV115" s="75">
        <f t="shared" ca="1" si="37"/>
        <v>0.60402352625044453</v>
      </c>
      <c r="AW115" s="75">
        <f t="shared" ca="1" si="38"/>
        <v>38.315685141668048</v>
      </c>
      <c r="AX115" s="75">
        <f t="shared" ca="1" si="39"/>
        <v>26.122001526258142</v>
      </c>
      <c r="AY115" s="75">
        <v>43.454872630713531</v>
      </c>
      <c r="AZ115" s="75">
        <v>32.460124674965087</v>
      </c>
      <c r="BB115" s="75">
        <f t="shared" ca="1" si="32"/>
        <v>0.67302272466904922</v>
      </c>
      <c r="BC115" s="75">
        <f t="shared" ca="1" si="33"/>
        <v>39.611388668706695</v>
      </c>
      <c r="BT115" s="1">
        <v>110</v>
      </c>
      <c r="BU115" s="1">
        <f t="shared" ca="1" si="30"/>
        <v>27.833086419206992</v>
      </c>
      <c r="BV115" s="1">
        <f t="shared" ca="1" si="40"/>
        <v>25.511068660088608</v>
      </c>
    </row>
    <row r="116" spans="1:74">
      <c r="A116" s="1">
        <v>63</v>
      </c>
      <c r="B116" s="62">
        <f t="shared" ca="1" si="26"/>
        <v>4.9487542914001814E-2</v>
      </c>
      <c r="C116" s="75">
        <f t="shared" ca="1" si="27"/>
        <v>26.014206599186153</v>
      </c>
      <c r="D116" s="75">
        <v>34.268649550064012</v>
      </c>
      <c r="E116" s="75">
        <f t="shared" ca="1" si="28"/>
        <v>15.503270939580041</v>
      </c>
      <c r="F116" s="75">
        <v>15.724819811394369</v>
      </c>
      <c r="AU116" s="1">
        <v>99</v>
      </c>
      <c r="AV116" s="75">
        <f t="shared" ca="1" si="37"/>
        <v>0.41095145989973503</v>
      </c>
      <c r="AW116" s="75">
        <f t="shared" ca="1" si="38"/>
        <v>34.231648756925694</v>
      </c>
      <c r="AX116" s="75">
        <f t="shared" ca="1" si="39"/>
        <v>21.975150682572568</v>
      </c>
      <c r="AY116" s="75">
        <v>25.629374501135292</v>
      </c>
      <c r="AZ116" s="75">
        <v>16.491173078291439</v>
      </c>
      <c r="BB116" s="75">
        <f t="shared" ca="1" si="32"/>
        <v>0.35628040853879739</v>
      </c>
      <c r="BC116" s="75">
        <f t="shared" ca="1" si="33"/>
        <v>32.906768767282323</v>
      </c>
      <c r="BT116" s="1">
        <v>111</v>
      </c>
      <c r="BU116" s="1">
        <f t="shared" ca="1" si="30"/>
        <v>30.338793329738877</v>
      </c>
      <c r="BV116" s="1">
        <f t="shared" ca="1" si="40"/>
        <v>17.951651007995654</v>
      </c>
    </row>
    <row r="117" spans="1:74">
      <c r="A117" s="1">
        <v>64</v>
      </c>
      <c r="B117" s="62">
        <f t="shared" ca="1" si="26"/>
        <v>0.9766576625897625</v>
      </c>
      <c r="C117" s="75">
        <f t="shared" ca="1" si="27"/>
        <v>44.76473648465057</v>
      </c>
      <c r="D117" s="75">
        <v>38.443686843265539</v>
      </c>
      <c r="E117" s="75">
        <f t="shared" ca="1" si="28"/>
        <v>36.426278566356878</v>
      </c>
      <c r="F117" s="75">
        <v>20.086525520883399</v>
      </c>
      <c r="AU117" s="1">
        <v>100</v>
      </c>
      <c r="AV117" s="75">
        <f t="shared" ca="1" si="37"/>
        <v>5.2977912087694978E-3</v>
      </c>
      <c r="AW117" s="75">
        <f t="shared" ca="1" si="38"/>
        <v>17.183577818144467</v>
      </c>
      <c r="AX117" s="75">
        <f t="shared" ca="1" si="39"/>
        <v>15.079572397572466</v>
      </c>
      <c r="AY117" s="75">
        <v>36.492139626951996</v>
      </c>
      <c r="AZ117" s="75">
        <v>21.758002273949653</v>
      </c>
      <c r="BB117" s="75">
        <f t="shared" ca="1" si="32"/>
        <v>0.61410531829168069</v>
      </c>
      <c r="BC117" s="75">
        <f t="shared" ca="1" si="33"/>
        <v>38.509461637019946</v>
      </c>
      <c r="BT117" s="1">
        <v>112</v>
      </c>
      <c r="BU117" s="1">
        <f t="shared" ca="1" si="30"/>
        <v>44.029189948524674</v>
      </c>
      <c r="BV117" s="1">
        <f t="shared" ca="1" si="40"/>
        <v>29.726278707067337</v>
      </c>
    </row>
    <row r="118" spans="1:74">
      <c r="A118" s="1">
        <v>65</v>
      </c>
      <c r="B118" s="62">
        <f t="shared" ca="1" si="26"/>
        <v>0.37004499117245482</v>
      </c>
      <c r="C118" s="75">
        <f t="shared" ca="1" si="27"/>
        <v>36.538035977776616</v>
      </c>
      <c r="D118" s="75">
        <v>41.049626675819049</v>
      </c>
      <c r="E118" s="75">
        <f t="shared" ca="1" si="28"/>
        <v>19.282755577434788</v>
      </c>
      <c r="F118" s="75">
        <v>38.682421760364406</v>
      </c>
      <c r="AU118" s="1">
        <v>101</v>
      </c>
      <c r="AV118" s="75">
        <f t="shared" ca="1" si="37"/>
        <v>0.9215048743719656</v>
      </c>
      <c r="AW118" s="75">
        <f t="shared" ca="1" si="38"/>
        <v>43.798513623705809</v>
      </c>
      <c r="AX118" s="75">
        <f t="shared" ca="1" si="39"/>
        <v>36.59490552907161</v>
      </c>
      <c r="AY118" s="75">
        <v>28.215803345500429</v>
      </c>
      <c r="AZ118" s="75">
        <v>37.738400005226097</v>
      </c>
      <c r="BB118" s="75">
        <f t="shared" ca="1" si="32"/>
        <v>8.7457863450906226E-2</v>
      </c>
      <c r="BC118" s="75">
        <f t="shared" ca="1" si="33"/>
        <v>23.871982704323514</v>
      </c>
      <c r="BT118" s="1">
        <v>113</v>
      </c>
      <c r="BU118" s="1">
        <f t="shared" ca="1" si="30"/>
        <v>35.571696810255347</v>
      </c>
      <c r="BV118" s="1">
        <f t="shared" ca="1" si="40"/>
        <v>16.132482511332334</v>
      </c>
    </row>
    <row r="119" spans="1:74">
      <c r="A119" s="1">
        <v>66</v>
      </c>
      <c r="B119" s="62">
        <f t="shared" ref="B119:B182" ca="1" si="41">RAND()</f>
        <v>0.62306056121867481</v>
      </c>
      <c r="C119" s="75">
        <f t="shared" ref="C119:C182" ca="1" si="42">$R$2+($R$3-$R$2)*(B119)^(1/3)</f>
        <v>40.623080560458632</v>
      </c>
      <c r="D119" s="75">
        <v>24.731334526933232</v>
      </c>
      <c r="E119" s="75">
        <f t="shared" ref="E119:E182" ca="1" si="43">$R$3-($R$3-$R$2)*(1-B119)^(1/3)</f>
        <v>23.329025159868568</v>
      </c>
      <c r="F119" s="75">
        <v>18.672951505058339</v>
      </c>
      <c r="AU119" s="1">
        <v>102</v>
      </c>
      <c r="AV119" s="75">
        <f t="shared" ca="1" si="37"/>
        <v>0.68840673713094813</v>
      </c>
      <c r="AW119" s="75">
        <f t="shared" ca="1" si="38"/>
        <v>39.891084014519201</v>
      </c>
      <c r="AX119" s="75">
        <f t="shared" ca="1" si="39"/>
        <v>28.253838153709768</v>
      </c>
      <c r="AY119" s="75">
        <v>44.274363604664131</v>
      </c>
      <c r="AZ119" s="75">
        <v>15.030868437235593</v>
      </c>
      <c r="BB119" s="75">
        <f t="shared" ca="1" si="32"/>
        <v>0.59473920039901396</v>
      </c>
      <c r="BC119" s="75">
        <f t="shared" ca="1" si="33"/>
        <v>38.13580083677919</v>
      </c>
      <c r="BT119" s="1">
        <v>114</v>
      </c>
      <c r="BU119" s="1">
        <f t="shared" ca="1" si="30"/>
        <v>29.994536151943414</v>
      </c>
      <c r="BV119" s="1">
        <f t="shared" ca="1" si="40"/>
        <v>20.177300193711343</v>
      </c>
    </row>
    <row r="120" spans="1:74">
      <c r="A120" s="1">
        <v>67</v>
      </c>
      <c r="B120" s="62">
        <f t="shared" ca="1" si="41"/>
        <v>9.7046248094578846E-3</v>
      </c>
      <c r="C120" s="75">
        <f t="shared" ca="1" si="42"/>
        <v>21.399030369504846</v>
      </c>
      <c r="D120" s="75">
        <v>37.418040802951111</v>
      </c>
      <c r="E120" s="75">
        <f t="shared" ca="1" si="43"/>
        <v>15.097361884152974</v>
      </c>
      <c r="F120" s="75">
        <v>23.965402510652417</v>
      </c>
      <c r="AU120" s="1">
        <v>103</v>
      </c>
      <c r="AV120" s="75">
        <f t="shared" ca="1" si="37"/>
        <v>0.90389649190469878</v>
      </c>
      <c r="AW120" s="75">
        <f t="shared" ca="1" si="38"/>
        <v>43.522041349002862</v>
      </c>
      <c r="AX120" s="75">
        <f t="shared" ca="1" si="39"/>
        <v>35.699830255002269</v>
      </c>
      <c r="AY120" s="75">
        <v>21.145778968268857</v>
      </c>
      <c r="AZ120" s="75">
        <v>16.417694506019519</v>
      </c>
      <c r="BB120" s="75">
        <f t="shared" ca="1" si="32"/>
        <v>0.12419188526957026</v>
      </c>
      <c r="BC120" s="75">
        <f t="shared" ca="1" si="33"/>
        <v>25.572260720518258</v>
      </c>
      <c r="BT120" s="1">
        <v>115</v>
      </c>
      <c r="BU120" s="1">
        <f t="shared" ca="1" si="30"/>
        <v>30.422539260898681</v>
      </c>
      <c r="BV120" s="1">
        <f t="shared" ca="1" si="40"/>
        <v>19.934193425352017</v>
      </c>
    </row>
    <row r="121" spans="1:74">
      <c r="A121" s="1">
        <v>68</v>
      </c>
      <c r="B121" s="62">
        <f t="shared" ca="1" si="41"/>
        <v>0.2694838519801408</v>
      </c>
      <c r="C121" s="75">
        <f t="shared" ca="1" si="42"/>
        <v>34.377548693112885</v>
      </c>
      <c r="D121" s="75">
        <v>41.095666491681484</v>
      </c>
      <c r="E121" s="75">
        <f t="shared" ca="1" si="43"/>
        <v>17.981295084495265</v>
      </c>
      <c r="F121" s="75">
        <v>28.075128843498696</v>
      </c>
      <c r="AU121" s="1">
        <v>104</v>
      </c>
      <c r="AV121" s="75">
        <f t="shared" ca="1" si="37"/>
        <v>0.54249862772662016</v>
      </c>
      <c r="AW121" s="75">
        <f t="shared" ca="1" si="38"/>
        <v>37.096351847170567</v>
      </c>
      <c r="AX121" s="75">
        <f t="shared" ca="1" si="39"/>
        <v>24.708345679909637</v>
      </c>
      <c r="AY121" s="75">
        <v>43.977750139332571</v>
      </c>
      <c r="AZ121" s="75">
        <v>21.252049986318926</v>
      </c>
      <c r="BB121" s="75">
        <f t="shared" ca="1" si="32"/>
        <v>0.73476711560814145</v>
      </c>
      <c r="BC121" s="75">
        <f t="shared" ca="1" si="33"/>
        <v>40.715567348346163</v>
      </c>
      <c r="BT121" s="1">
        <v>116</v>
      </c>
      <c r="BU121" s="1">
        <f t="shared" ca="1" si="30"/>
        <v>34.748218436717892</v>
      </c>
      <c r="BV121" s="1">
        <f t="shared" ca="1" si="40"/>
        <v>15.41944923582032</v>
      </c>
    </row>
    <row r="122" spans="1:74">
      <c r="A122" s="1">
        <v>69</v>
      </c>
      <c r="B122" s="62">
        <f t="shared" ca="1" si="41"/>
        <v>0.98151479571686462</v>
      </c>
      <c r="C122" s="75">
        <f t="shared" ca="1" si="42"/>
        <v>44.813997104657417</v>
      </c>
      <c r="D122" s="75">
        <v>41.422437389084145</v>
      </c>
      <c r="E122" s="75">
        <f t="shared" ca="1" si="43"/>
        <v>37.067757071769876</v>
      </c>
      <c r="F122" s="75">
        <v>18.339907808691535</v>
      </c>
      <c r="AU122" s="1">
        <v>105</v>
      </c>
      <c r="AV122" s="75">
        <f t="shared" ca="1" si="37"/>
        <v>0.277587987228336</v>
      </c>
      <c r="AW122" s="75">
        <f t="shared" ca="1" si="38"/>
        <v>30.805985844151017</v>
      </c>
      <c r="AX122" s="75">
        <f t="shared" ca="1" si="39"/>
        <v>19.501552763070109</v>
      </c>
      <c r="AY122" s="75">
        <v>39.349866159960314</v>
      </c>
      <c r="AZ122" s="75">
        <v>26.697086552075366</v>
      </c>
      <c r="BB122" s="75">
        <f t="shared" ca="1" si="32"/>
        <v>0.10942056536022005</v>
      </c>
      <c r="BC122" s="75">
        <f t="shared" ca="1" si="33"/>
        <v>24.923633851780206</v>
      </c>
      <c r="BT122" s="1">
        <v>117</v>
      </c>
      <c r="BU122" s="1">
        <f t="shared" ca="1" si="30"/>
        <v>26.64962351109569</v>
      </c>
      <c r="BV122" s="1">
        <f t="shared" ca="1" si="40"/>
        <v>18.381116525746101</v>
      </c>
    </row>
    <row r="123" spans="1:74">
      <c r="A123" s="1">
        <v>70</v>
      </c>
      <c r="B123" s="62">
        <f t="shared" ca="1" si="41"/>
        <v>0.70285962624539522</v>
      </c>
      <c r="C123" s="75">
        <f t="shared" ca="1" si="42"/>
        <v>41.673343250677526</v>
      </c>
      <c r="D123" s="75">
        <v>26.545695304339237</v>
      </c>
      <c r="E123" s="75">
        <f t="shared" ca="1" si="43"/>
        <v>24.981026263014982</v>
      </c>
      <c r="F123" s="75">
        <v>24.561188534664538</v>
      </c>
      <c r="AU123" s="1">
        <v>106</v>
      </c>
      <c r="AV123" s="75">
        <f t="shared" ca="1" si="37"/>
        <v>0.15726467875356498</v>
      </c>
      <c r="AW123" s="75">
        <f t="shared" ca="1" si="38"/>
        <v>26.896983267963712</v>
      </c>
      <c r="AX123" s="75">
        <f t="shared" ca="1" si="39"/>
        <v>17.459815012934435</v>
      </c>
      <c r="AY123" s="75">
        <v>40.792938010558373</v>
      </c>
      <c r="AZ123" s="75">
        <v>30.68924124036219</v>
      </c>
      <c r="BB123" s="75">
        <f t="shared" ca="1" si="32"/>
        <v>0.96992518414130169</v>
      </c>
      <c r="BC123" s="75">
        <f t="shared" ca="1" si="33"/>
        <v>44.545433923487593</v>
      </c>
      <c r="BT123" s="1">
        <v>118</v>
      </c>
      <c r="BU123" s="1">
        <f t="shared" ca="1" si="30"/>
        <v>25.615013061460132</v>
      </c>
      <c r="BV123" s="1">
        <f t="shared" ca="1" si="40"/>
        <v>23.347483342492797</v>
      </c>
    </row>
    <row r="124" spans="1:74">
      <c r="A124" s="1">
        <v>71</v>
      </c>
      <c r="B124" s="62">
        <f t="shared" ca="1" si="41"/>
        <v>0.21440691636154341</v>
      </c>
      <c r="C124" s="75">
        <f t="shared" ca="1" si="42"/>
        <v>32.955638436061484</v>
      </c>
      <c r="D124" s="75">
        <v>22.601456068457868</v>
      </c>
      <c r="E124" s="75">
        <f t="shared" ca="1" si="43"/>
        <v>17.318658162547155</v>
      </c>
      <c r="F124" s="75">
        <v>21.849602162138009</v>
      </c>
      <c r="AU124" s="1">
        <v>107</v>
      </c>
      <c r="AV124" s="75">
        <f t="shared" ca="1" si="37"/>
        <v>0.76195732031731911</v>
      </c>
      <c r="AW124" s="75">
        <f t="shared" ca="1" si="38"/>
        <v>41.187050011133124</v>
      </c>
      <c r="AX124" s="75">
        <f t="shared" ca="1" si="39"/>
        <v>30.363114685343305</v>
      </c>
      <c r="AY124" s="75">
        <v>38.511074170772361</v>
      </c>
      <c r="AZ124" s="75">
        <v>17.365651801852529</v>
      </c>
      <c r="BB124" s="75">
        <f t="shared" ca="1" si="32"/>
        <v>0.52605501709016389</v>
      </c>
      <c r="BC124" s="75">
        <f t="shared" ca="1" si="33"/>
        <v>36.758895086404266</v>
      </c>
      <c r="BT124" s="1">
        <v>119</v>
      </c>
      <c r="BU124" s="1">
        <f t="shared" ca="1" si="30"/>
        <v>44.926673287477087</v>
      </c>
      <c r="BV124" s="1">
        <f t="shared" ca="1" si="40"/>
        <v>24.060042306145803</v>
      </c>
    </row>
    <row r="125" spans="1:74">
      <c r="A125" s="1">
        <v>72</v>
      </c>
      <c r="B125" s="62">
        <f t="shared" ca="1" si="41"/>
        <v>0.78661083238828944</v>
      </c>
      <c r="C125" s="75">
        <f t="shared" ca="1" si="42"/>
        <v>42.693290556766463</v>
      </c>
      <c r="D125" s="75">
        <v>25.922142262439376</v>
      </c>
      <c r="E125" s="75">
        <f t="shared" ca="1" si="43"/>
        <v>27.07281730018256</v>
      </c>
      <c r="F125" s="75">
        <v>36.450307264536008</v>
      </c>
      <c r="AU125" s="1">
        <v>108</v>
      </c>
      <c r="AV125" s="75">
        <f t="shared" ca="1" si="37"/>
        <v>0.14167454686309067</v>
      </c>
      <c r="AW125" s="75">
        <f t="shared" ca="1" si="38"/>
        <v>26.291903833135564</v>
      </c>
      <c r="AX125" s="75">
        <f t="shared" ca="1" si="39"/>
        <v>17.20624336612234</v>
      </c>
      <c r="AY125" s="75">
        <v>32.818752496479007</v>
      </c>
      <c r="AZ125" s="75">
        <v>20.756654492276432</v>
      </c>
      <c r="BB125" s="75">
        <f t="shared" ca="1" si="32"/>
        <v>7.3328285156698314E-2</v>
      </c>
      <c r="BC125" s="75">
        <f t="shared" ca="1" si="33"/>
        <v>23.123758775408614</v>
      </c>
      <c r="BT125" s="1">
        <v>120</v>
      </c>
      <c r="BU125" s="1">
        <f t="shared" ca="1" si="30"/>
        <v>27.519857693303663</v>
      </c>
      <c r="BV125" s="1">
        <f t="shared" ca="1" si="40"/>
        <v>22.83985462477359</v>
      </c>
    </row>
    <row r="126" spans="1:74">
      <c r="A126" s="1">
        <v>73</v>
      </c>
      <c r="B126" s="62">
        <f t="shared" ca="1" si="41"/>
        <v>0.89710141315803349</v>
      </c>
      <c r="C126" s="75">
        <f t="shared" ca="1" si="42"/>
        <v>43.933553042570026</v>
      </c>
      <c r="D126" s="75">
        <v>38.584963797766648</v>
      </c>
      <c r="E126" s="75">
        <f t="shared" ca="1" si="43"/>
        <v>30.941972403300426</v>
      </c>
      <c r="F126" s="75">
        <v>15.335781495670325</v>
      </c>
      <c r="AU126" s="1">
        <v>109</v>
      </c>
      <c r="AV126" s="75">
        <f t="shared" ca="1" si="37"/>
        <v>0.7480617200352242</v>
      </c>
      <c r="AW126" s="75">
        <f t="shared" ca="1" si="38"/>
        <v>40.947168401035626</v>
      </c>
      <c r="AX126" s="75">
        <f t="shared" ca="1" si="39"/>
        <v>29.941963874120297</v>
      </c>
      <c r="AY126" s="75">
        <v>33.853892031051615</v>
      </c>
      <c r="AZ126" s="75">
        <v>28.649643331445816</v>
      </c>
      <c r="BB126" s="75">
        <f t="shared" ca="1" si="32"/>
        <v>0.1906704232001557</v>
      </c>
      <c r="BC126" s="75">
        <f t="shared" ca="1" si="33"/>
        <v>28.099747359401256</v>
      </c>
      <c r="BT126" s="1">
        <v>121</v>
      </c>
      <c r="BU126" s="1">
        <f t="shared" ca="1" si="30"/>
        <v>27.986214891794951</v>
      </c>
      <c r="BV126" s="1">
        <f t="shared" ca="1" si="40"/>
        <v>19.04255228601215</v>
      </c>
    </row>
    <row r="127" spans="1:74">
      <c r="A127" s="1">
        <v>74</v>
      </c>
      <c r="B127" s="62">
        <f t="shared" ca="1" si="41"/>
        <v>0.78838117549462261</v>
      </c>
      <c r="C127" s="75">
        <f t="shared" ca="1" si="42"/>
        <v>42.714050459131556</v>
      </c>
      <c r="D127" s="75">
        <v>26.157713479418106</v>
      </c>
      <c r="E127" s="75">
        <f t="shared" ca="1" si="43"/>
        <v>27.122531536471513</v>
      </c>
      <c r="F127" s="75">
        <v>17.978837415883429</v>
      </c>
      <c r="AU127" s="1">
        <v>110</v>
      </c>
      <c r="AV127" s="75">
        <f t="shared" ca="1" si="37"/>
        <v>0.83726494497235482</v>
      </c>
      <c r="AW127" s="75">
        <f t="shared" ca="1" si="38"/>
        <v>42.45065482780182</v>
      </c>
      <c r="AX127" s="75">
        <f t="shared" ca="1" si="39"/>
        <v>32.897870041811622</v>
      </c>
      <c r="AY127" s="75">
        <v>30.314752257395433</v>
      </c>
      <c r="AZ127" s="75">
        <v>17.121775843532912</v>
      </c>
      <c r="BB127" s="75">
        <f t="shared" ca="1" si="32"/>
        <v>3.5772946540352679E-2</v>
      </c>
      <c r="BC127" s="75">
        <f t="shared" ca="1" si="33"/>
        <v>20.674121243533435</v>
      </c>
      <c r="BT127" s="1">
        <v>122</v>
      </c>
      <c r="BU127" s="1">
        <f t="shared" ca="1" si="30"/>
        <v>42.691140764226532</v>
      </c>
      <c r="BV127" s="1">
        <f t="shared" ca="1" si="40"/>
        <v>26.270516072695351</v>
      </c>
    </row>
    <row r="128" spans="1:74">
      <c r="A128" s="1">
        <v>75</v>
      </c>
      <c r="B128" s="62">
        <f t="shared" ca="1" si="41"/>
        <v>0.11292992694628623</v>
      </c>
      <c r="C128" s="75">
        <f t="shared" ca="1" si="42"/>
        <v>29.500765758290129</v>
      </c>
      <c r="D128" s="75">
        <v>39.966413951066443</v>
      </c>
      <c r="E128" s="75">
        <f t="shared" ca="1" si="43"/>
        <v>16.17469592550087</v>
      </c>
      <c r="F128" s="75">
        <v>25.604847504976718</v>
      </c>
      <c r="AU128" s="1">
        <v>111</v>
      </c>
      <c r="AV128" s="75">
        <f t="shared" ca="1" si="37"/>
        <v>0.90677372695442937</v>
      </c>
      <c r="AW128" s="75">
        <f t="shared" ca="1" si="38"/>
        <v>43.567400201260639</v>
      </c>
      <c r="AX128" s="75">
        <f t="shared" ca="1" si="39"/>
        <v>35.840106674146604</v>
      </c>
      <c r="AY128" s="75">
        <v>40.412855422784837</v>
      </c>
      <c r="AZ128" s="75">
        <v>15.354274828588302</v>
      </c>
      <c r="BB128" s="75">
        <f t="shared" ca="1" si="32"/>
        <v>0.32079194337055172</v>
      </c>
      <c r="BC128" s="75">
        <f t="shared" ca="1" si="33"/>
        <v>31.991549341760937</v>
      </c>
      <c r="BT128" s="1">
        <v>123</v>
      </c>
      <c r="BU128" s="1">
        <f t="shared" ca="1" si="30"/>
        <v>32.427727375958931</v>
      </c>
      <c r="BV128" s="1">
        <f t="shared" ca="1" si="40"/>
        <v>21.817427396839204</v>
      </c>
    </row>
    <row r="129" spans="1:74">
      <c r="A129" s="1">
        <v>76</v>
      </c>
      <c r="B129" s="62">
        <f t="shared" ca="1" si="41"/>
        <v>0.83236992122640152</v>
      </c>
      <c r="C129" s="75">
        <f t="shared" ca="1" si="42"/>
        <v>43.220197405210008</v>
      </c>
      <c r="D129" s="75">
        <v>42.850979997949409</v>
      </c>
      <c r="E129" s="75">
        <f t="shared" ca="1" si="43"/>
        <v>28.458613687091269</v>
      </c>
      <c r="F129" s="75">
        <v>15.167536003470666</v>
      </c>
      <c r="AU129" s="1">
        <v>112</v>
      </c>
      <c r="AV129" s="75">
        <f t="shared" ca="1" si="37"/>
        <v>0.91062556832825647</v>
      </c>
      <c r="AW129" s="75">
        <f t="shared" ca="1" si="38"/>
        <v>43.628010959468192</v>
      </c>
      <c r="AX129" s="75">
        <f t="shared" ca="1" si="39"/>
        <v>36.031332958317094</v>
      </c>
      <c r="AY129" s="75">
        <v>37.982386608717533</v>
      </c>
      <c r="AZ129" s="75">
        <v>23.512105224401182</v>
      </c>
      <c r="BB129" s="75">
        <f t="shared" ca="1" si="32"/>
        <v>5.3435595151114512E-3</v>
      </c>
      <c r="BC129" s="75">
        <f t="shared" ca="1" si="33"/>
        <v>17.192989640559276</v>
      </c>
      <c r="BT129" s="1">
        <v>124</v>
      </c>
      <c r="BU129" s="1">
        <f t="shared" ca="1" si="30"/>
        <v>40.849389191671456</v>
      </c>
      <c r="BV129" s="1">
        <f t="shared" ca="1" si="40"/>
        <v>37.918890892981288</v>
      </c>
    </row>
    <row r="130" spans="1:74">
      <c r="A130" s="1">
        <v>77</v>
      </c>
      <c r="B130" s="62">
        <f t="shared" ca="1" si="41"/>
        <v>0.81619341758726716</v>
      </c>
      <c r="C130" s="75">
        <f t="shared" ca="1" si="42"/>
        <v>43.036187171985432</v>
      </c>
      <c r="D130" s="75">
        <v>39.288997595844542</v>
      </c>
      <c r="E130" s="75">
        <f t="shared" ca="1" si="43"/>
        <v>27.942779063695692</v>
      </c>
      <c r="F130" s="75">
        <v>17.681788460154436</v>
      </c>
      <c r="AU130" s="1">
        <v>113</v>
      </c>
      <c r="AV130" s="75">
        <f t="shared" ca="1" si="37"/>
        <v>0.16856416374321626</v>
      </c>
      <c r="AW130" s="75">
        <f t="shared" ca="1" si="38"/>
        <v>27.316969893967212</v>
      </c>
      <c r="AX130" s="75">
        <f t="shared" ca="1" si="39"/>
        <v>17.64506895217783</v>
      </c>
      <c r="AY130" s="75">
        <v>26.794755505271098</v>
      </c>
      <c r="AZ130" s="75">
        <v>28.784176379361785</v>
      </c>
      <c r="BB130" s="75">
        <f t="shared" ca="1" si="32"/>
        <v>8.4816730791677841E-2</v>
      </c>
      <c r="BC130" s="75">
        <f t="shared" ca="1" si="33"/>
        <v>23.7369936312504</v>
      </c>
      <c r="BT130" s="1">
        <v>125</v>
      </c>
      <c r="BU130" s="1">
        <f t="shared" ca="1" si="30"/>
        <v>33.99468817515266</v>
      </c>
      <c r="BV130" s="1">
        <f t="shared" ca="1" si="40"/>
        <v>17.130205116033164</v>
      </c>
    </row>
    <row r="131" spans="1:74">
      <c r="A131" s="1">
        <v>78</v>
      </c>
      <c r="B131" s="62">
        <f t="shared" ca="1" si="41"/>
        <v>0.49788615938162373</v>
      </c>
      <c r="C131" s="75">
        <f t="shared" ca="1" si="42"/>
        <v>38.777413253137588</v>
      </c>
      <c r="D131" s="75">
        <v>28.178631620208819</v>
      </c>
      <c r="E131" s="75">
        <f t="shared" ca="1" si="43"/>
        <v>21.155476268308291</v>
      </c>
      <c r="F131" s="75">
        <v>22.021976197754217</v>
      </c>
      <c r="AU131" s="1">
        <v>114</v>
      </c>
      <c r="AV131" s="75">
        <f t="shared" ca="1" si="37"/>
        <v>0.3766487130820404</v>
      </c>
      <c r="AW131" s="75">
        <f t="shared" ca="1" si="38"/>
        <v>33.41151383710303</v>
      </c>
      <c r="AX131" s="75">
        <f t="shared" ca="1" si="39"/>
        <v>21.314220337380412</v>
      </c>
      <c r="AY131" s="75">
        <v>43.207570938126636</v>
      </c>
      <c r="AZ131" s="75">
        <v>38.990943829071938</v>
      </c>
      <c r="BB131" s="75">
        <f t="shared" ca="1" si="32"/>
        <v>0.15781894593737911</v>
      </c>
      <c r="BC131" s="75">
        <f t="shared" ca="1" si="33"/>
        <v>26.917929826259307</v>
      </c>
      <c r="BT131" s="1">
        <v>126</v>
      </c>
      <c r="BU131" s="1">
        <f t="shared" ca="1" si="30"/>
        <v>37.454414748826295</v>
      </c>
      <c r="BV131" s="1">
        <f t="shared" ca="1" si="40"/>
        <v>32.949105279652606</v>
      </c>
    </row>
    <row r="132" spans="1:74">
      <c r="A132" s="1">
        <v>79</v>
      </c>
      <c r="B132" s="62">
        <f t="shared" ca="1" si="41"/>
        <v>0.36998945425067808</v>
      </c>
      <c r="C132" s="75">
        <f t="shared" ca="1" si="42"/>
        <v>36.536958436672904</v>
      </c>
      <c r="D132" s="75">
        <v>38.383735157994707</v>
      </c>
      <c r="E132" s="75">
        <f t="shared" ca="1" si="43"/>
        <v>19.281999854352932</v>
      </c>
      <c r="F132" s="75">
        <v>28.371871829246253</v>
      </c>
      <c r="AU132" s="1">
        <v>115</v>
      </c>
      <c r="AV132" s="75">
        <f t="shared" ca="1" si="37"/>
        <v>0.20775479770618244</v>
      </c>
      <c r="AW132" s="75">
        <f t="shared" ca="1" si="38"/>
        <v>28.674038099097288</v>
      </c>
      <c r="AX132" s="75">
        <f t="shared" ca="1" si="39"/>
        <v>18.297552882470942</v>
      </c>
      <c r="AY132" s="75">
        <v>24.948411133678661</v>
      </c>
      <c r="AZ132" s="75">
        <v>18.701454501248854</v>
      </c>
      <c r="BB132" s="75">
        <f t="shared" ca="1" si="32"/>
        <v>0.27404888279907613</v>
      </c>
      <c r="BC132" s="75">
        <f t="shared" ca="1" si="33"/>
        <v>30.704903518301808</v>
      </c>
      <c r="BT132" s="1">
        <v>127</v>
      </c>
      <c r="BU132" s="1">
        <f t="shared" ca="1" si="30"/>
        <v>33.449999046096067</v>
      </c>
      <c r="BV132" s="1">
        <f t="shared" ca="1" si="40"/>
        <v>30.437068216523691</v>
      </c>
    </row>
    <row r="133" spans="1:74">
      <c r="A133" s="1">
        <v>80</v>
      </c>
      <c r="B133" s="62">
        <f t="shared" ca="1" si="41"/>
        <v>0.79111937131885957</v>
      </c>
      <c r="C133" s="75">
        <f t="shared" ca="1" si="42"/>
        <v>42.746098751129509</v>
      </c>
      <c r="D133" s="75">
        <v>22.17983493550356</v>
      </c>
      <c r="E133" s="75">
        <f t="shared" ca="1" si="43"/>
        <v>27.199973725588176</v>
      </c>
      <c r="F133" s="75">
        <v>17.363222015894831</v>
      </c>
      <c r="AU133" s="1">
        <v>116</v>
      </c>
      <c r="AV133" s="75">
        <f t="shared" ca="1" si="37"/>
        <v>0.32738687637462172</v>
      </c>
      <c r="AW133" s="75">
        <f t="shared" ca="1" si="38"/>
        <v>32.165319360185507</v>
      </c>
      <c r="AX133" s="75">
        <f t="shared" ca="1" si="39"/>
        <v>20.396101705972679</v>
      </c>
      <c r="AY133" s="75">
        <v>17.447045489104703</v>
      </c>
      <c r="AZ133" s="75">
        <v>22.965838036317958</v>
      </c>
      <c r="BB133" s="75">
        <f t="shared" ca="1" si="32"/>
        <v>0.31563599499090977</v>
      </c>
      <c r="BC133" s="75">
        <f t="shared" ca="1" si="33"/>
        <v>31.854447350530922</v>
      </c>
      <c r="BT133" s="1">
        <v>128</v>
      </c>
      <c r="BU133" s="1">
        <f t="shared" ca="1" si="30"/>
        <v>43.169913530019812</v>
      </c>
      <c r="BV133" s="1">
        <f t="shared" ca="1" si="40"/>
        <v>19.585668989427337</v>
      </c>
    </row>
    <row r="134" spans="1:74">
      <c r="A134" s="1">
        <v>81</v>
      </c>
      <c r="B134" s="62">
        <f t="shared" ca="1" si="41"/>
        <v>0.49835193448704196</v>
      </c>
      <c r="C134" s="75">
        <f t="shared" ca="1" si="42"/>
        <v>38.784825573671078</v>
      </c>
      <c r="D134" s="75">
        <v>34.415872319309763</v>
      </c>
      <c r="E134" s="75">
        <f t="shared" ca="1" si="43"/>
        <v>21.162851502478311</v>
      </c>
      <c r="F134" s="75">
        <v>19.071422346803843</v>
      </c>
      <c r="AU134" s="1">
        <v>117</v>
      </c>
      <c r="AV134" s="75">
        <f t="shared" ca="1" si="37"/>
        <v>0.6914624254888635</v>
      </c>
      <c r="AW134" s="75">
        <f t="shared" ca="1" si="38"/>
        <v>39.94626591175475</v>
      </c>
      <c r="AX134" s="75">
        <f t="shared" ca="1" si="39"/>
        <v>28.336152393278951</v>
      </c>
      <c r="AY134" s="75">
        <v>32.989633614963694</v>
      </c>
      <c r="AZ134" s="75">
        <v>39.824321244013056</v>
      </c>
      <c r="BB134" s="75">
        <f t="shared" ca="1" si="32"/>
        <v>0.92697065599346473</v>
      </c>
      <c r="BC134" s="75">
        <f t="shared" ca="1" si="33"/>
        <v>43.883794598253843</v>
      </c>
      <c r="BT134" s="1">
        <v>129</v>
      </c>
      <c r="BU134" s="1">
        <f t="shared" ref="BU134:BU197" ca="1" si="44">a+(b-a)*SQRT(RAND())</f>
        <v>42.495083997964343</v>
      </c>
      <c r="BV134" s="1">
        <f t="shared" ref="BV134:BV165" ca="1" si="45">b-(b-a)*SQRT(1-RAND())</f>
        <v>29.951810132990609</v>
      </c>
    </row>
    <row r="135" spans="1:74">
      <c r="A135" s="1">
        <v>82</v>
      </c>
      <c r="B135" s="62">
        <f t="shared" ca="1" si="41"/>
        <v>0.70008120737641311</v>
      </c>
      <c r="C135" s="75">
        <f t="shared" ca="1" si="42"/>
        <v>41.638150074654874</v>
      </c>
      <c r="D135" s="75">
        <v>32.655941464897076</v>
      </c>
      <c r="E135" s="75">
        <f t="shared" ca="1" si="43"/>
        <v>24.91882375751775</v>
      </c>
      <c r="F135" s="75">
        <v>19.519378416375098</v>
      </c>
      <c r="AU135" s="1">
        <v>118</v>
      </c>
      <c r="AV135" s="75">
        <f t="shared" ca="1" si="37"/>
        <v>0.22263164344458386</v>
      </c>
      <c r="AW135" s="75">
        <f t="shared" ca="1" si="38"/>
        <v>29.155157332227908</v>
      </c>
      <c r="AX135" s="75">
        <f t="shared" ca="1" si="39"/>
        <v>18.549451406447645</v>
      </c>
      <c r="AY135" s="75">
        <v>39.575482599287227</v>
      </c>
      <c r="AZ135" s="75">
        <v>29.419315621076294</v>
      </c>
      <c r="BB135" s="75">
        <f t="shared" ca="1" si="32"/>
        <v>0.71277431741954711</v>
      </c>
      <c r="BC135" s="75">
        <f t="shared" ca="1" si="33"/>
        <v>40.327788803557098</v>
      </c>
      <c r="BT135" s="1">
        <v>130</v>
      </c>
      <c r="BU135" s="1">
        <f t="shared" ca="1" si="44"/>
        <v>41.326386189570961</v>
      </c>
      <c r="BV135" s="1">
        <f t="shared" ca="1" si="45"/>
        <v>16.877580923172488</v>
      </c>
    </row>
    <row r="136" spans="1:74">
      <c r="A136" s="1">
        <v>83</v>
      </c>
      <c r="B136" s="62">
        <f t="shared" ca="1" si="41"/>
        <v>0.73413376237890926</v>
      </c>
      <c r="C136" s="75">
        <f t="shared" ca="1" si="42"/>
        <v>42.063231584144503</v>
      </c>
      <c r="D136" s="75">
        <v>43.381437708806359</v>
      </c>
      <c r="E136" s="75">
        <f t="shared" ca="1" si="43"/>
        <v>25.709551814357869</v>
      </c>
      <c r="F136" s="75">
        <v>16.497281605919692</v>
      </c>
      <c r="AU136" s="1">
        <v>119</v>
      </c>
      <c r="AV136" s="75">
        <f t="shared" ca="1" si="37"/>
        <v>0.30579620515203132</v>
      </c>
      <c r="AW136" s="75">
        <f t="shared" ca="1" si="38"/>
        <v>31.589652939010755</v>
      </c>
      <c r="AX136" s="75">
        <f t="shared" ca="1" si="39"/>
        <v>20.004332068072841</v>
      </c>
      <c r="AY136" s="75">
        <v>28.665286629284701</v>
      </c>
      <c r="AZ136" s="75">
        <v>16.875188828148534</v>
      </c>
      <c r="BB136" s="75">
        <f t="shared" ref="BB136:BB199" ca="1" si="46">RAND()</f>
        <v>0.89613439191058952</v>
      </c>
      <c r="BC136" s="75">
        <f t="shared" ref="BC136:BC199" ca="1" si="47">$R$2+($R$3-$R$2)*SQRT(BB136)</f>
        <v>43.399312539558608</v>
      </c>
      <c r="BT136" s="1">
        <v>131</v>
      </c>
      <c r="BU136" s="1">
        <f t="shared" ca="1" si="44"/>
        <v>43.763283899689704</v>
      </c>
      <c r="BV136" s="1">
        <f t="shared" ca="1" si="45"/>
        <v>18.055015490720734</v>
      </c>
    </row>
    <row r="137" spans="1:74">
      <c r="A137" s="1">
        <v>84</v>
      </c>
      <c r="B137" s="62">
        <f t="shared" ca="1" si="41"/>
        <v>0.66961891234121484</v>
      </c>
      <c r="C137" s="75">
        <f t="shared" ca="1" si="42"/>
        <v>41.246042340043097</v>
      </c>
      <c r="D137" s="75">
        <v>41.678394981041578</v>
      </c>
      <c r="E137" s="75">
        <f t="shared" ca="1" si="43"/>
        <v>24.260753146521029</v>
      </c>
      <c r="F137" s="75">
        <v>23.510527724601232</v>
      </c>
      <c r="AU137" s="1">
        <v>120</v>
      </c>
      <c r="AV137" s="75">
        <f t="shared" ca="1" si="37"/>
        <v>9.3000399806894229E-2</v>
      </c>
      <c r="AW137" s="75">
        <f t="shared" ca="1" si="38"/>
        <v>24.148790074441798</v>
      </c>
      <c r="AX137" s="75">
        <f t="shared" ca="1" si="39"/>
        <v>16.429042015119702</v>
      </c>
      <c r="AY137" s="75">
        <v>34.590456069702313</v>
      </c>
      <c r="AZ137" s="75">
        <v>22.432790048472143</v>
      </c>
      <c r="BB137" s="75">
        <f t="shared" ca="1" si="46"/>
        <v>0.55250359631954726</v>
      </c>
      <c r="BC137" s="75">
        <f t="shared" ca="1" si="47"/>
        <v>37.299175695249197</v>
      </c>
      <c r="BT137" s="1">
        <v>132</v>
      </c>
      <c r="BU137" s="1">
        <f t="shared" ca="1" si="44"/>
        <v>32.432301079446084</v>
      </c>
      <c r="BV137" s="1">
        <f t="shared" ca="1" si="45"/>
        <v>37.48618435970667</v>
      </c>
    </row>
    <row r="138" spans="1:74">
      <c r="A138" s="1">
        <v>85</v>
      </c>
      <c r="B138" s="62">
        <f t="shared" ca="1" si="41"/>
        <v>0.62852228530805343</v>
      </c>
      <c r="C138" s="75">
        <f t="shared" ca="1" si="42"/>
        <v>40.697733151217413</v>
      </c>
      <c r="D138" s="75">
        <v>42.861876398810743</v>
      </c>
      <c r="E138" s="75">
        <f t="shared" ca="1" si="43"/>
        <v>23.434203153545706</v>
      </c>
      <c r="F138" s="75">
        <v>24.010587092681615</v>
      </c>
      <c r="AU138" s="1">
        <v>121</v>
      </c>
      <c r="AV138" s="75">
        <f t="shared" ca="1" si="37"/>
        <v>0.8198278488866777</v>
      </c>
      <c r="AW138" s="75">
        <f t="shared" ca="1" si="38"/>
        <v>42.163303628204176</v>
      </c>
      <c r="AX138" s="75">
        <f t="shared" ca="1" si="39"/>
        <v>32.265992932231029</v>
      </c>
      <c r="AY138" s="75">
        <v>39.060408637579215</v>
      </c>
      <c r="AZ138" s="75">
        <v>30.376152230682592</v>
      </c>
      <c r="BB138" s="75">
        <f t="shared" ca="1" si="46"/>
        <v>0.20617781805827384</v>
      </c>
      <c r="BC138" s="75">
        <f t="shared" ca="1" si="47"/>
        <v>28.622042293740186</v>
      </c>
      <c r="BT138" s="1">
        <v>133</v>
      </c>
      <c r="BU138" s="1">
        <f t="shared" ca="1" si="44"/>
        <v>43.05845994586744</v>
      </c>
      <c r="BV138" s="1">
        <f t="shared" ca="1" si="45"/>
        <v>31.360595973732906</v>
      </c>
    </row>
    <row r="139" spans="1:74">
      <c r="A139" s="1">
        <v>86</v>
      </c>
      <c r="B139" s="62">
        <f t="shared" ca="1" si="41"/>
        <v>0.8351570773034469</v>
      </c>
      <c r="C139" s="75">
        <f t="shared" ca="1" si="42"/>
        <v>43.251660366428396</v>
      </c>
      <c r="D139" s="75">
        <v>33.569901937059356</v>
      </c>
      <c r="E139" s="75">
        <f t="shared" ca="1" si="43"/>
        <v>28.550803446690605</v>
      </c>
      <c r="F139" s="75">
        <v>24.240506977148407</v>
      </c>
      <c r="AU139" s="1">
        <v>122</v>
      </c>
      <c r="AV139" s="75">
        <f t="shared" ca="1" si="37"/>
        <v>0.15349124481677023</v>
      </c>
      <c r="AW139" s="75">
        <f t="shared" ca="1" si="38"/>
        <v>26.75338761102914</v>
      </c>
      <c r="AX139" s="75">
        <f t="shared" ca="1" si="39"/>
        <v>17.398226874620775</v>
      </c>
      <c r="AY139" s="75">
        <v>40.519853702868744</v>
      </c>
      <c r="AZ139" s="75">
        <v>35.853519847804868</v>
      </c>
      <c r="BB139" s="75">
        <f t="shared" ca="1" si="46"/>
        <v>0.53914359894225505</v>
      </c>
      <c r="BC139" s="75">
        <f t="shared" ca="1" si="47"/>
        <v>37.027919535172394</v>
      </c>
      <c r="BT139" s="1">
        <v>134</v>
      </c>
      <c r="BU139" s="1">
        <f t="shared" ca="1" si="44"/>
        <v>37.981927975001057</v>
      </c>
      <c r="BV139" s="1">
        <f t="shared" ca="1" si="45"/>
        <v>18.930420505752029</v>
      </c>
    </row>
    <row r="140" spans="1:74">
      <c r="A140" s="1">
        <v>87</v>
      </c>
      <c r="B140" s="62">
        <f t="shared" ca="1" si="41"/>
        <v>2.8081001040173525E-2</v>
      </c>
      <c r="C140" s="75">
        <f t="shared" ca="1" si="42"/>
        <v>24.118542989212106</v>
      </c>
      <c r="D140" s="75">
        <v>34.260115429572963</v>
      </c>
      <c r="E140" s="75">
        <f t="shared" ca="1" si="43"/>
        <v>15.283480275292831</v>
      </c>
      <c r="F140" s="75">
        <v>16.397312562290768</v>
      </c>
      <c r="AU140" s="1">
        <v>123</v>
      </c>
      <c r="AV140" s="75">
        <f t="shared" ca="1" si="37"/>
        <v>0.23849432811746341</v>
      </c>
      <c r="AW140" s="75">
        <f t="shared" ca="1" si="38"/>
        <v>29.650764324966701</v>
      </c>
      <c r="AX140" s="75">
        <f t="shared" ca="1" si="39"/>
        <v>18.82071229589539</v>
      </c>
      <c r="AY140" s="75">
        <v>24.841065722009311</v>
      </c>
      <c r="AZ140" s="75">
        <v>18.373489986847709</v>
      </c>
      <c r="BB140" s="75">
        <f t="shared" ca="1" si="46"/>
        <v>0.3460084778237571</v>
      </c>
      <c r="BC140" s="75">
        <f t="shared" ca="1" si="47"/>
        <v>32.646745593490643</v>
      </c>
      <c r="BT140" s="1">
        <v>135</v>
      </c>
      <c r="BU140" s="1">
        <f t="shared" ca="1" si="44"/>
        <v>43.438370198211736</v>
      </c>
      <c r="BV140" s="1">
        <f t="shared" ca="1" si="45"/>
        <v>18.837149652916679</v>
      </c>
    </row>
    <row r="141" spans="1:74">
      <c r="A141" s="1">
        <v>88</v>
      </c>
      <c r="B141" s="62">
        <f t="shared" ca="1" si="41"/>
        <v>0.77021234733267452</v>
      </c>
      <c r="C141" s="75">
        <f t="shared" ca="1" si="42"/>
        <v>42.499496796514471</v>
      </c>
      <c r="D141" s="75">
        <v>29.098651017648844</v>
      </c>
      <c r="E141" s="75">
        <f t="shared" ca="1" si="43"/>
        <v>26.624881395722305</v>
      </c>
      <c r="F141" s="75">
        <v>25.157190541251122</v>
      </c>
      <c r="AU141" s="1">
        <v>124</v>
      </c>
      <c r="AV141" s="75">
        <f t="shared" ca="1" si="37"/>
        <v>0.62904269074859531</v>
      </c>
      <c r="AW141" s="75">
        <f t="shared" ca="1" si="38"/>
        <v>38.793663477357491</v>
      </c>
      <c r="AX141" s="75">
        <f t="shared" ca="1" si="39"/>
        <v>26.728120558457476</v>
      </c>
      <c r="AY141" s="75">
        <v>31.838684742967963</v>
      </c>
      <c r="AZ141" s="75">
        <v>25.90678578830385</v>
      </c>
      <c r="BB141" s="75">
        <f t="shared" ca="1" si="46"/>
        <v>0.33813108361241095</v>
      </c>
      <c r="BC141" s="75">
        <f t="shared" ca="1" si="47"/>
        <v>32.444711956669565</v>
      </c>
      <c r="BT141" s="1">
        <v>136</v>
      </c>
      <c r="BU141" s="1">
        <f t="shared" ca="1" si="44"/>
        <v>27.579808361722517</v>
      </c>
      <c r="BV141" s="1">
        <f t="shared" ca="1" si="45"/>
        <v>27.415415333437775</v>
      </c>
    </row>
    <row r="142" spans="1:74">
      <c r="A142" s="1">
        <v>89</v>
      </c>
      <c r="B142" s="62">
        <f t="shared" ca="1" si="41"/>
        <v>0.74337314086619899</v>
      </c>
      <c r="C142" s="75">
        <f t="shared" ca="1" si="42"/>
        <v>42.176292601186745</v>
      </c>
      <c r="D142" s="75">
        <v>40.9669849872746</v>
      </c>
      <c r="E142" s="75">
        <f t="shared" ca="1" si="43"/>
        <v>25.935651974083338</v>
      </c>
      <c r="F142" s="75">
        <v>15.725593477209799</v>
      </c>
      <c r="AU142" s="1">
        <v>125</v>
      </c>
      <c r="AV142" s="75">
        <f t="shared" ca="1" si="37"/>
        <v>0.43340360507126019</v>
      </c>
      <c r="AW142" s="75">
        <f t="shared" ca="1" si="38"/>
        <v>34.750018849715921</v>
      </c>
      <c r="AX142" s="75">
        <f t="shared" ca="1" si="39"/>
        <v>22.418220720327067</v>
      </c>
      <c r="AY142" s="75">
        <v>25.121028863131297</v>
      </c>
      <c r="AZ142" s="75">
        <v>22.373841636762776</v>
      </c>
      <c r="BB142" s="75">
        <f t="shared" ca="1" si="46"/>
        <v>0.93040409201647645</v>
      </c>
      <c r="BC142" s="75">
        <f t="shared" ca="1" si="47"/>
        <v>43.937236958887915</v>
      </c>
      <c r="BT142" s="1">
        <v>137</v>
      </c>
      <c r="BU142" s="1">
        <f t="shared" ca="1" si="44"/>
        <v>35.505158266802084</v>
      </c>
      <c r="BV142" s="1">
        <f t="shared" ca="1" si="45"/>
        <v>19.42636823184203</v>
      </c>
    </row>
    <row r="143" spans="1:74">
      <c r="A143" s="1">
        <v>90</v>
      </c>
      <c r="B143" s="62">
        <f t="shared" ca="1" si="41"/>
        <v>0.92450996280896658</v>
      </c>
      <c r="C143" s="75">
        <f t="shared" ca="1" si="42"/>
        <v>44.225264693274809</v>
      </c>
      <c r="D143" s="75">
        <v>37.441053803458644</v>
      </c>
      <c r="E143" s="75">
        <f t="shared" ca="1" si="43"/>
        <v>32.321015590173211</v>
      </c>
      <c r="F143" s="75">
        <v>16.36971432043967</v>
      </c>
      <c r="AU143" s="1">
        <v>126</v>
      </c>
      <c r="AV143" s="75">
        <f t="shared" ca="1" si="37"/>
        <v>9.0857550227759099E-2</v>
      </c>
      <c r="AW143" s="75">
        <f t="shared" ca="1" si="38"/>
        <v>24.042775857278734</v>
      </c>
      <c r="AX143" s="75">
        <f t="shared" ca="1" si="39"/>
        <v>16.395311489285245</v>
      </c>
      <c r="AY143" s="75">
        <v>36.802993653951425</v>
      </c>
      <c r="AZ143" s="75">
        <v>26.621534168359752</v>
      </c>
      <c r="BB143" s="75">
        <f t="shared" ca="1" si="46"/>
        <v>2.3157464134968997E-2</v>
      </c>
      <c r="BC143" s="75">
        <f t="shared" ca="1" si="47"/>
        <v>19.565273017188797</v>
      </c>
      <c r="BT143" s="1">
        <v>138</v>
      </c>
      <c r="BU143" s="1">
        <f t="shared" ca="1" si="44"/>
        <v>41.601102289964885</v>
      </c>
      <c r="BV143" s="1">
        <f t="shared" ca="1" si="45"/>
        <v>25.73684533415015</v>
      </c>
    </row>
    <row r="144" spans="1:74">
      <c r="A144" s="1">
        <v>91</v>
      </c>
      <c r="B144" s="62">
        <f t="shared" ca="1" si="41"/>
        <v>7.7007953603715151E-2</v>
      </c>
      <c r="C144" s="75">
        <f t="shared" ca="1" si="42"/>
        <v>27.763402024140483</v>
      </c>
      <c r="D144" s="75">
        <v>43.824953356496536</v>
      </c>
      <c r="E144" s="75">
        <f t="shared" ca="1" si="43"/>
        <v>15.790738671162675</v>
      </c>
      <c r="F144" s="75">
        <v>33.8155446403198</v>
      </c>
      <c r="AU144" s="1">
        <v>127</v>
      </c>
      <c r="AV144" s="75">
        <f t="shared" ca="1" si="37"/>
        <v>0.34194813477140684</v>
      </c>
      <c r="AW144" s="75">
        <f t="shared" ca="1" si="38"/>
        <v>32.542899455171778</v>
      </c>
      <c r="AX144" s="75">
        <f t="shared" ca="1" si="39"/>
        <v>20.663881190589699</v>
      </c>
      <c r="AY144" s="75">
        <v>29.525251688721688</v>
      </c>
      <c r="AZ144" s="75">
        <v>15.209664216680668</v>
      </c>
      <c r="BB144" s="75">
        <f t="shared" ca="1" si="46"/>
        <v>0.59534323820619939</v>
      </c>
      <c r="BC144" s="75">
        <f t="shared" ca="1" si="47"/>
        <v>38.147546616986851</v>
      </c>
      <c r="BT144" s="1">
        <v>139</v>
      </c>
      <c r="BU144" s="1">
        <f t="shared" ca="1" si="44"/>
        <v>33.113349225664194</v>
      </c>
      <c r="BV144" s="1">
        <f t="shared" ca="1" si="45"/>
        <v>15.565077171877391</v>
      </c>
    </row>
    <row r="145" spans="1:74">
      <c r="A145" s="1">
        <v>92</v>
      </c>
      <c r="B145" s="62">
        <f t="shared" ca="1" si="41"/>
        <v>0.16477310150996605</v>
      </c>
      <c r="C145" s="75">
        <f t="shared" ca="1" si="42"/>
        <v>31.446873807519847</v>
      </c>
      <c r="D145" s="75">
        <v>42.580426042722536</v>
      </c>
      <c r="E145" s="75">
        <f t="shared" ca="1" si="43"/>
        <v>16.747552352737227</v>
      </c>
      <c r="F145" s="75">
        <v>17.392802540648347</v>
      </c>
      <c r="AU145" s="1">
        <v>128</v>
      </c>
      <c r="AV145" s="75">
        <f t="shared" ca="1" si="37"/>
        <v>0.46924759739459709</v>
      </c>
      <c r="AW145" s="75">
        <f t="shared" ca="1" si="38"/>
        <v>35.550494827500806</v>
      </c>
      <c r="AX145" s="75">
        <f t="shared" ca="1" si="39"/>
        <v>23.144173263295151</v>
      </c>
      <c r="AY145" s="75">
        <v>19.631877862787604</v>
      </c>
      <c r="AZ145" s="75">
        <v>35.734032468388691</v>
      </c>
      <c r="BB145" s="75">
        <f t="shared" ca="1" si="46"/>
        <v>1.0973361353561195E-2</v>
      </c>
      <c r="BC145" s="75">
        <f t="shared" ca="1" si="47"/>
        <v>18.142614392222672</v>
      </c>
      <c r="BT145" s="1">
        <v>140</v>
      </c>
      <c r="BU145" s="1">
        <f t="shared" ca="1" si="44"/>
        <v>43.729188608009977</v>
      </c>
      <c r="BV145" s="1">
        <f t="shared" ca="1" si="45"/>
        <v>21.524115856196566</v>
      </c>
    </row>
    <row r="146" spans="1:74">
      <c r="A146" s="1">
        <v>93</v>
      </c>
      <c r="B146" s="62">
        <f t="shared" ca="1" si="41"/>
        <v>0.91265931968742553</v>
      </c>
      <c r="C146" s="75">
        <f t="shared" ca="1" si="42"/>
        <v>44.099854603242349</v>
      </c>
      <c r="D146" s="75">
        <v>44.004315083258675</v>
      </c>
      <c r="E146" s="75">
        <f t="shared" ca="1" si="43"/>
        <v>31.689528347115491</v>
      </c>
      <c r="F146" s="75">
        <v>15.916410227344887</v>
      </c>
      <c r="AU146" s="1">
        <v>129</v>
      </c>
      <c r="AV146" s="75">
        <f t="shared" ca="1" si="37"/>
        <v>0.14181735225804459</v>
      </c>
      <c r="AW146" s="75">
        <f t="shared" ca="1" si="38"/>
        <v>26.29759341772575</v>
      </c>
      <c r="AX146" s="75">
        <f t="shared" ca="1" si="39"/>
        <v>17.208555579679565</v>
      </c>
      <c r="AY146" s="75">
        <v>43.037158164815992</v>
      </c>
      <c r="AZ146" s="75">
        <v>22.470867420493001</v>
      </c>
      <c r="BB146" s="75">
        <f t="shared" ca="1" si="46"/>
        <v>0.144671025144822</v>
      </c>
      <c r="BC146" s="75">
        <f t="shared" ca="1" si="47"/>
        <v>26.410693345732319</v>
      </c>
      <c r="BT146" s="1">
        <v>141</v>
      </c>
      <c r="BU146" s="1">
        <f t="shared" ca="1" si="44"/>
        <v>40.747371853402754</v>
      </c>
      <c r="BV146" s="1">
        <f t="shared" ca="1" si="45"/>
        <v>16.264259066444456</v>
      </c>
    </row>
    <row r="147" spans="1:74">
      <c r="A147" s="1">
        <v>94</v>
      </c>
      <c r="B147" s="62">
        <f t="shared" ca="1" si="41"/>
        <v>3.8732609061518763E-2</v>
      </c>
      <c r="C147" s="75">
        <f t="shared" ca="1" si="42"/>
        <v>25.150330239640688</v>
      </c>
      <c r="D147" s="75">
        <v>39.125405922811737</v>
      </c>
      <c r="E147" s="75">
        <f t="shared" ca="1" si="43"/>
        <v>15.392437273251076</v>
      </c>
      <c r="F147" s="75">
        <v>15.202974558203568</v>
      </c>
      <c r="AU147" s="1">
        <v>130</v>
      </c>
      <c r="AV147" s="75">
        <f t="shared" ref="AV147:AV210" ca="1" si="48">RAND()</f>
        <v>0.31556470709759576</v>
      </c>
      <c r="AW147" s="75">
        <f t="shared" ref="AW147:AW210" ca="1" si="49">$R$2+($R$3-$R$2)*SQRT(AV147)</f>
        <v>31.852543914431319</v>
      </c>
      <c r="AX147" s="75">
        <f t="shared" ref="AX147:AX210" ca="1" si="50">$R$3-($R$3-$R$2)*SQRT(1-AV147)</f>
        <v>20.180818635334408</v>
      </c>
      <c r="AY147" s="75">
        <v>21.681056635229027</v>
      </c>
      <c r="AZ147" s="75">
        <v>41.811650557664223</v>
      </c>
      <c r="BB147" s="75">
        <f t="shared" ca="1" si="46"/>
        <v>0.60392145640000217</v>
      </c>
      <c r="BC147" s="75">
        <f t="shared" ca="1" si="47"/>
        <v>38.313715078468334</v>
      </c>
      <c r="BT147" s="1">
        <v>142</v>
      </c>
      <c r="BU147" s="1">
        <f t="shared" ca="1" si="44"/>
        <v>43.012566300646185</v>
      </c>
      <c r="BV147" s="1">
        <f t="shared" ca="1" si="45"/>
        <v>17.29391823910057</v>
      </c>
    </row>
    <row r="148" spans="1:74">
      <c r="A148" s="1">
        <v>95</v>
      </c>
      <c r="B148" s="62">
        <f t="shared" ca="1" si="41"/>
        <v>0.62859394479074937</v>
      </c>
      <c r="C148" s="75">
        <f t="shared" ca="1" si="42"/>
        <v>40.698709736204833</v>
      </c>
      <c r="D148" s="75">
        <v>44.059419970442114</v>
      </c>
      <c r="E148" s="75">
        <f t="shared" ca="1" si="43"/>
        <v>23.435589951161713</v>
      </c>
      <c r="F148" s="75">
        <v>18.352971269443142</v>
      </c>
      <c r="AU148" s="1">
        <v>131</v>
      </c>
      <c r="AV148" s="75">
        <f t="shared" ca="1" si="48"/>
        <v>0.7588671996594194</v>
      </c>
      <c r="AW148" s="75">
        <f t="shared" ca="1" si="49"/>
        <v>41.13389522619002</v>
      </c>
      <c r="AX148" s="75">
        <f t="shared" ca="1" si="50"/>
        <v>30.268417589867592</v>
      </c>
      <c r="AY148" s="75">
        <v>23.062521158234979</v>
      </c>
      <c r="AZ148" s="75">
        <v>23.356882782816623</v>
      </c>
      <c r="BB148" s="75">
        <f t="shared" ca="1" si="46"/>
        <v>0.74414974147326252</v>
      </c>
      <c r="BC148" s="75">
        <f t="shared" ca="1" si="47"/>
        <v>40.879234287859759</v>
      </c>
      <c r="BT148" s="1">
        <v>143</v>
      </c>
      <c r="BU148" s="1">
        <f t="shared" ca="1" si="44"/>
        <v>41.980296400190618</v>
      </c>
      <c r="BV148" s="1">
        <f t="shared" ca="1" si="45"/>
        <v>18.595692191519746</v>
      </c>
    </row>
    <row r="149" spans="1:74">
      <c r="A149" s="1">
        <v>96</v>
      </c>
      <c r="B149" s="62">
        <f t="shared" ca="1" si="41"/>
        <v>0.32533106607998974</v>
      </c>
      <c r="C149" s="75">
        <f t="shared" ca="1" si="42"/>
        <v>35.633034301010831</v>
      </c>
      <c r="D149" s="75">
        <v>37.972329696719129</v>
      </c>
      <c r="E149" s="75">
        <f t="shared" ca="1" si="43"/>
        <v>18.688143473410225</v>
      </c>
      <c r="F149" s="75">
        <v>24.64609346258699</v>
      </c>
      <c r="AU149" s="1">
        <v>132</v>
      </c>
      <c r="AV149" s="75">
        <f t="shared" ca="1" si="48"/>
        <v>0.81063628322567305</v>
      </c>
      <c r="AW149" s="75">
        <f t="shared" ca="1" si="49"/>
        <v>42.0106026386511</v>
      </c>
      <c r="AX149" s="75">
        <f t="shared" ca="1" si="50"/>
        <v>31.945217539273422</v>
      </c>
      <c r="AY149" s="75">
        <v>40.552964840807277</v>
      </c>
      <c r="AZ149" s="75">
        <v>17.979393557302828</v>
      </c>
      <c r="BB149" s="75">
        <f t="shared" ca="1" si="46"/>
        <v>7.7118632216918392E-2</v>
      </c>
      <c r="BC149" s="75">
        <f t="shared" ca="1" si="47"/>
        <v>23.331072499698138</v>
      </c>
      <c r="BT149" s="1">
        <v>144</v>
      </c>
      <c r="BU149" s="1">
        <f t="shared" ca="1" si="44"/>
        <v>24.017855078266312</v>
      </c>
      <c r="BV149" s="1">
        <f t="shared" ca="1" si="45"/>
        <v>28.737028176083456</v>
      </c>
    </row>
    <row r="150" spans="1:74">
      <c r="A150" s="1">
        <v>97</v>
      </c>
      <c r="B150" s="62">
        <f t="shared" ca="1" si="41"/>
        <v>0.10289974085194942</v>
      </c>
      <c r="C150" s="75">
        <f t="shared" ca="1" si="42"/>
        <v>29.058080150202457</v>
      </c>
      <c r="D150" s="75">
        <v>41.41901303766943</v>
      </c>
      <c r="E150" s="75">
        <f t="shared" ca="1" si="43"/>
        <v>16.06645936391411</v>
      </c>
      <c r="F150" s="75">
        <v>30.811020536098198</v>
      </c>
      <c r="AU150" s="1">
        <v>133</v>
      </c>
      <c r="AV150" s="75">
        <f t="shared" ca="1" si="48"/>
        <v>0.11483149856597752</v>
      </c>
      <c r="AW150" s="75">
        <f t="shared" ca="1" si="49"/>
        <v>25.166038988189047</v>
      </c>
      <c r="AX150" s="75">
        <f t="shared" ca="1" si="50"/>
        <v>16.774981819481141</v>
      </c>
      <c r="AY150" s="75">
        <v>38.310127909762301</v>
      </c>
      <c r="AZ150" s="75">
        <v>24.406820915853775</v>
      </c>
      <c r="BB150" s="75">
        <f t="shared" ca="1" si="46"/>
        <v>0.61711114319790994</v>
      </c>
      <c r="BC150" s="75">
        <f t="shared" ca="1" si="47"/>
        <v>38.566926589568673</v>
      </c>
      <c r="BT150" s="1">
        <v>145</v>
      </c>
      <c r="BU150" s="1">
        <f t="shared" ca="1" si="44"/>
        <v>37.197273393865117</v>
      </c>
      <c r="BV150" s="1">
        <f t="shared" ca="1" si="45"/>
        <v>28.600959651978048</v>
      </c>
    </row>
    <row r="151" spans="1:74">
      <c r="A151" s="1">
        <v>98</v>
      </c>
      <c r="B151" s="62">
        <f t="shared" ca="1" si="41"/>
        <v>0.67980045193376903</v>
      </c>
      <c r="C151" s="75">
        <f t="shared" ca="1" si="42"/>
        <v>41.378397254432059</v>
      </c>
      <c r="D151" s="75">
        <v>40.521900205521717</v>
      </c>
      <c r="E151" s="75">
        <f t="shared" ca="1" si="43"/>
        <v>24.476024246246396</v>
      </c>
      <c r="F151" s="75">
        <v>32.466914533064426</v>
      </c>
      <c r="AU151" s="1">
        <v>134</v>
      </c>
      <c r="AV151" s="75">
        <f t="shared" ca="1" si="48"/>
        <v>0.41873321104432226</v>
      </c>
      <c r="AW151" s="75">
        <f t="shared" ca="1" si="49"/>
        <v>34.412879486049718</v>
      </c>
      <c r="AX151" s="75">
        <f t="shared" ca="1" si="50"/>
        <v>22.127743660493181</v>
      </c>
      <c r="AY151" s="75">
        <v>27.166770765869508</v>
      </c>
      <c r="AZ151" s="75">
        <v>31.286081491430679</v>
      </c>
      <c r="BB151" s="75">
        <f t="shared" ca="1" si="46"/>
        <v>0.4765656461729344</v>
      </c>
      <c r="BC151" s="75">
        <f t="shared" ca="1" si="47"/>
        <v>35.710120268980603</v>
      </c>
      <c r="BT151" s="1">
        <v>146</v>
      </c>
      <c r="BU151" s="1">
        <f t="shared" ca="1" si="44"/>
        <v>28.980487354788586</v>
      </c>
      <c r="BV151" s="1">
        <f t="shared" ca="1" si="45"/>
        <v>27.977948847193879</v>
      </c>
    </row>
    <row r="152" spans="1:74">
      <c r="A152" s="1">
        <v>99</v>
      </c>
      <c r="B152" s="62">
        <f t="shared" ca="1" si="41"/>
        <v>0.7471543479648679</v>
      </c>
      <c r="C152" s="75">
        <f t="shared" ca="1" si="42"/>
        <v>42.222292582225165</v>
      </c>
      <c r="D152" s="75">
        <v>36.02717120116624</v>
      </c>
      <c r="E152" s="75">
        <f t="shared" ca="1" si="43"/>
        <v>26.029748672932779</v>
      </c>
      <c r="F152" s="75">
        <v>17.591741855831351</v>
      </c>
      <c r="AU152" s="1">
        <v>135</v>
      </c>
      <c r="AV152" s="75">
        <f t="shared" ca="1" si="48"/>
        <v>0.93403856340185287</v>
      </c>
      <c r="AW152" s="75">
        <f t="shared" ca="1" si="49"/>
        <v>43.993701161832846</v>
      </c>
      <c r="AX152" s="75">
        <f t="shared" ca="1" si="50"/>
        <v>37.295112399370616</v>
      </c>
      <c r="AY152" s="75">
        <v>27.571668922732272</v>
      </c>
      <c r="AZ152" s="75">
        <v>20.841433331442104</v>
      </c>
      <c r="BB152" s="75">
        <f t="shared" ca="1" si="46"/>
        <v>0.35167733187749484</v>
      </c>
      <c r="BC152" s="75">
        <f t="shared" ca="1" si="47"/>
        <v>32.790716643512297</v>
      </c>
      <c r="BT152" s="1">
        <v>147</v>
      </c>
      <c r="BU152" s="1">
        <f t="shared" ca="1" si="44"/>
        <v>30.415065596266526</v>
      </c>
      <c r="BV152" s="1">
        <f t="shared" ca="1" si="45"/>
        <v>24.030335954612333</v>
      </c>
    </row>
    <row r="153" spans="1:74">
      <c r="A153" s="1">
        <v>100</v>
      </c>
      <c r="B153" s="62">
        <f t="shared" ca="1" si="41"/>
        <v>0.79444756591867272</v>
      </c>
      <c r="C153" s="75">
        <f t="shared" ca="1" si="42"/>
        <v>42.784953073778908</v>
      </c>
      <c r="D153" s="75">
        <v>43.671835436387568</v>
      </c>
      <c r="E153" s="75">
        <f t="shared" ca="1" si="43"/>
        <v>27.295019095521059</v>
      </c>
      <c r="F153" s="75">
        <v>24.818525108207531</v>
      </c>
      <c r="AU153" s="1">
        <v>136</v>
      </c>
      <c r="AV153" s="75">
        <f t="shared" ca="1" si="48"/>
        <v>0.37369283506426498</v>
      </c>
      <c r="AW153" s="75">
        <f t="shared" ca="1" si="49"/>
        <v>33.339126248484099</v>
      </c>
      <c r="AX153" s="75">
        <f t="shared" ca="1" si="50"/>
        <v>21.258128792317958</v>
      </c>
      <c r="AY153" s="75">
        <v>34.229489094051686</v>
      </c>
      <c r="AZ153" s="75">
        <v>25.298750093095943</v>
      </c>
      <c r="BB153" s="75">
        <f t="shared" ca="1" si="46"/>
        <v>0.25693802923198028</v>
      </c>
      <c r="BC153" s="75">
        <f t="shared" ca="1" si="47"/>
        <v>30.206716486762758</v>
      </c>
      <c r="BT153" s="1">
        <v>148</v>
      </c>
      <c r="BU153" s="1">
        <f t="shared" ca="1" si="44"/>
        <v>33.893367236620605</v>
      </c>
      <c r="BV153" s="1">
        <f t="shared" ca="1" si="45"/>
        <v>37.027741610737984</v>
      </c>
    </row>
    <row r="154" spans="1:74">
      <c r="A154" s="1">
        <v>101</v>
      </c>
      <c r="B154" s="62">
        <f t="shared" ca="1" si="41"/>
        <v>5.4730240172237377E-2</v>
      </c>
      <c r="C154" s="75">
        <f t="shared" ca="1" si="42"/>
        <v>26.390174371162971</v>
      </c>
      <c r="D154" s="75">
        <v>33.548693296893916</v>
      </c>
      <c r="E154" s="75">
        <f t="shared" ca="1" si="43"/>
        <v>15.557602197717955</v>
      </c>
      <c r="F154" s="75">
        <v>16.328109097247026</v>
      </c>
      <c r="AU154" s="1">
        <v>137</v>
      </c>
      <c r="AV154" s="75">
        <f t="shared" ca="1" si="48"/>
        <v>0.89306824702560972</v>
      </c>
      <c r="AW154" s="75">
        <f t="shared" ca="1" si="49"/>
        <v>43.350686452413257</v>
      </c>
      <c r="AX154" s="75">
        <f t="shared" ca="1" si="50"/>
        <v>35.189873717583893</v>
      </c>
      <c r="AY154" s="75">
        <v>41.979116429953521</v>
      </c>
      <c r="AZ154" s="75">
        <v>31.291836750270157</v>
      </c>
      <c r="BB154" s="75">
        <f t="shared" ca="1" si="46"/>
        <v>0.6626211066293195</v>
      </c>
      <c r="BC154" s="75">
        <f t="shared" ca="1" si="47"/>
        <v>39.420462648491892</v>
      </c>
      <c r="BT154" s="1">
        <v>149</v>
      </c>
      <c r="BU154" s="1">
        <f t="shared" ca="1" si="44"/>
        <v>31.486242194034542</v>
      </c>
      <c r="BV154" s="1">
        <f t="shared" ca="1" si="45"/>
        <v>23.387420689293261</v>
      </c>
    </row>
    <row r="155" spans="1:74">
      <c r="A155" s="1">
        <v>102</v>
      </c>
      <c r="B155" s="62">
        <f t="shared" ca="1" si="41"/>
        <v>0.20495619238498675</v>
      </c>
      <c r="C155" s="75">
        <f t="shared" ca="1" si="42"/>
        <v>32.687845501643906</v>
      </c>
      <c r="D155" s="75">
        <v>38.57889237145401</v>
      </c>
      <c r="E155" s="75">
        <f t="shared" ca="1" si="43"/>
        <v>17.20809769276126</v>
      </c>
      <c r="F155" s="75">
        <v>17.883246672526258</v>
      </c>
      <c r="AU155" s="1">
        <v>138</v>
      </c>
      <c r="AV155" s="75">
        <f t="shared" ca="1" si="48"/>
        <v>0.16927899827459036</v>
      </c>
      <c r="AW155" s="75">
        <f t="shared" ca="1" si="49"/>
        <v>27.343058715210397</v>
      </c>
      <c r="AX155" s="75">
        <f t="shared" ca="1" si="50"/>
        <v>17.656830806344544</v>
      </c>
      <c r="AY155" s="75">
        <v>39.845448201996852</v>
      </c>
      <c r="AZ155" s="75">
        <v>17.42339530142706</v>
      </c>
      <c r="BB155" s="75">
        <f t="shared" ca="1" si="46"/>
        <v>0.22431711847271707</v>
      </c>
      <c r="BC155" s="75">
        <f t="shared" ca="1" si="47"/>
        <v>29.20863845079624</v>
      </c>
      <c r="BT155" s="1">
        <v>150</v>
      </c>
      <c r="BU155" s="1">
        <f t="shared" ca="1" si="44"/>
        <v>34.864395619365766</v>
      </c>
      <c r="BV155" s="1">
        <f t="shared" ca="1" si="45"/>
        <v>17.290672237922294</v>
      </c>
    </row>
    <row r="156" spans="1:74">
      <c r="A156" s="1">
        <v>103</v>
      </c>
      <c r="B156" s="62">
        <f t="shared" ca="1" si="41"/>
        <v>0.27542282540101493</v>
      </c>
      <c r="C156" s="75">
        <f t="shared" ca="1" si="42"/>
        <v>34.518865184523278</v>
      </c>
      <c r="D156" s="75">
        <v>38.923207666052612</v>
      </c>
      <c r="E156" s="75">
        <f t="shared" ca="1" si="43"/>
        <v>18.05471358101963</v>
      </c>
      <c r="F156" s="75">
        <v>25.94508257283449</v>
      </c>
      <c r="AU156" s="1">
        <v>139</v>
      </c>
      <c r="AV156" s="75">
        <f t="shared" ca="1" si="48"/>
        <v>0.28417765212378399</v>
      </c>
      <c r="AW156" s="75">
        <f t="shared" ca="1" si="49"/>
        <v>30.99249470568634</v>
      </c>
      <c r="AX156" s="75">
        <f t="shared" ca="1" si="50"/>
        <v>19.618114469397778</v>
      </c>
      <c r="AY156" s="75">
        <v>30.845802964147889</v>
      </c>
      <c r="AZ156" s="75">
        <v>18.564263504082707</v>
      </c>
      <c r="BB156" s="75">
        <f t="shared" ca="1" si="46"/>
        <v>0.82658358793806763</v>
      </c>
      <c r="BC156" s="75">
        <f t="shared" ca="1" si="47"/>
        <v>42.274992743248546</v>
      </c>
      <c r="BT156" s="1">
        <v>151</v>
      </c>
      <c r="BU156" s="1">
        <f t="shared" ca="1" si="44"/>
        <v>39.020370506506168</v>
      </c>
      <c r="BV156" s="1">
        <f t="shared" ca="1" si="45"/>
        <v>27.385031426908178</v>
      </c>
    </row>
    <row r="157" spans="1:74">
      <c r="A157" s="1">
        <v>104</v>
      </c>
      <c r="B157" s="62">
        <f t="shared" ca="1" si="41"/>
        <v>0.56600500123781239</v>
      </c>
      <c r="C157" s="75">
        <f t="shared" ca="1" si="42"/>
        <v>39.815784606121085</v>
      </c>
      <c r="D157" s="75">
        <v>40.322744568552352</v>
      </c>
      <c r="E157" s="75">
        <f t="shared" ca="1" si="43"/>
        <v>22.286564412866458</v>
      </c>
      <c r="F157" s="75">
        <v>27.623697230916598</v>
      </c>
      <c r="AU157" s="1">
        <v>140</v>
      </c>
      <c r="AV157" s="75">
        <f t="shared" ca="1" si="48"/>
        <v>0.47490849565829163</v>
      </c>
      <c r="AW157" s="75">
        <f t="shared" ca="1" si="49"/>
        <v>35.674081505413064</v>
      </c>
      <c r="AX157" s="75">
        <f t="shared" ca="1" si="50"/>
        <v>23.261040643408492</v>
      </c>
      <c r="AY157" s="75">
        <v>37.89913097569228</v>
      </c>
      <c r="AZ157" s="75">
        <v>16.275037804371983</v>
      </c>
      <c r="BB157" s="75">
        <f t="shared" ca="1" si="46"/>
        <v>1.3177085784166209E-2</v>
      </c>
      <c r="BC157" s="75">
        <f t="shared" ca="1" si="47"/>
        <v>18.443744648743515</v>
      </c>
      <c r="BT157" s="1">
        <v>152</v>
      </c>
      <c r="BU157" s="1">
        <f t="shared" ca="1" si="44"/>
        <v>38.00225031338023</v>
      </c>
      <c r="BV157" s="1">
        <f t="shared" ca="1" si="45"/>
        <v>36.697194222199272</v>
      </c>
    </row>
    <row r="158" spans="1:74">
      <c r="A158" s="1">
        <v>105</v>
      </c>
      <c r="B158" s="62">
        <f t="shared" ca="1" si="41"/>
        <v>0.48882576887182339</v>
      </c>
      <c r="C158" s="75">
        <f t="shared" ca="1" si="42"/>
        <v>38.632297873361267</v>
      </c>
      <c r="D158" s="75">
        <v>22.497128340924505</v>
      </c>
      <c r="E158" s="75">
        <f t="shared" ca="1" si="43"/>
        <v>21.012909581431039</v>
      </c>
      <c r="F158" s="75">
        <v>32.775895058377067</v>
      </c>
      <c r="AU158" s="1">
        <v>141</v>
      </c>
      <c r="AV158" s="75">
        <f t="shared" ca="1" si="48"/>
        <v>0.29925894509019013</v>
      </c>
      <c r="AW158" s="75">
        <f t="shared" ca="1" si="49"/>
        <v>31.411369552269885</v>
      </c>
      <c r="AX158" s="75">
        <f t="shared" ca="1" si="50"/>
        <v>19.886916767970746</v>
      </c>
      <c r="AY158" s="75">
        <v>31.507526610065732</v>
      </c>
      <c r="AZ158" s="75">
        <v>21.563253033337496</v>
      </c>
      <c r="BB158" s="75">
        <f t="shared" ca="1" si="46"/>
        <v>2.9199532903148473E-2</v>
      </c>
      <c r="BC158" s="75">
        <f t="shared" ca="1" si="47"/>
        <v>20.126361244863027</v>
      </c>
      <c r="BT158" s="1">
        <v>153</v>
      </c>
      <c r="BU158" s="1">
        <f t="shared" ca="1" si="44"/>
        <v>28.178626348027365</v>
      </c>
      <c r="BV158" s="1">
        <f t="shared" ca="1" si="45"/>
        <v>19.70788743789916</v>
      </c>
    </row>
    <row r="159" spans="1:74">
      <c r="A159" s="1">
        <v>106</v>
      </c>
      <c r="B159" s="62">
        <f t="shared" ca="1" si="41"/>
        <v>0.429321380634196</v>
      </c>
      <c r="C159" s="75">
        <f t="shared" ca="1" si="42"/>
        <v>37.631608782687096</v>
      </c>
      <c r="D159" s="75">
        <v>39.10644896055706</v>
      </c>
      <c r="E159" s="75">
        <f t="shared" ca="1" si="43"/>
        <v>20.116099544007657</v>
      </c>
      <c r="F159" s="75">
        <v>21.890076608936599</v>
      </c>
      <c r="AU159" s="1">
        <v>142</v>
      </c>
      <c r="AV159" s="75">
        <f t="shared" ca="1" si="48"/>
        <v>3.4618435978879702E-2</v>
      </c>
      <c r="AW159" s="75">
        <f t="shared" ca="1" si="49"/>
        <v>20.581809059882982</v>
      </c>
      <c r="AX159" s="75">
        <f t="shared" ca="1" si="50"/>
        <v>15.523850190043337</v>
      </c>
      <c r="AY159" s="75">
        <v>41.185847979129157</v>
      </c>
      <c r="AZ159" s="75">
        <v>19.219178636819631</v>
      </c>
      <c r="BB159" s="75">
        <f t="shared" ca="1" si="46"/>
        <v>0.79141717662243671</v>
      </c>
      <c r="BC159" s="75">
        <f t="shared" ca="1" si="47"/>
        <v>41.68848925960765</v>
      </c>
      <c r="BT159" s="1">
        <v>154</v>
      </c>
      <c r="BU159" s="1">
        <f t="shared" ca="1" si="44"/>
        <v>41.434769539932489</v>
      </c>
      <c r="BV159" s="1">
        <f t="shared" ca="1" si="45"/>
        <v>20.912910285811261</v>
      </c>
    </row>
    <row r="160" spans="1:74">
      <c r="A160" s="1">
        <v>107</v>
      </c>
      <c r="B160" s="62">
        <f t="shared" ca="1" si="41"/>
        <v>0.83691359937682863</v>
      </c>
      <c r="C160" s="75">
        <f t="shared" ca="1" si="42"/>
        <v>43.271453016376746</v>
      </c>
      <c r="D160" s="75">
        <v>42.868417610191258</v>
      </c>
      <c r="E160" s="75">
        <f t="shared" ca="1" si="43"/>
        <v>28.609438287145299</v>
      </c>
      <c r="F160" s="75">
        <v>21.62018679005778</v>
      </c>
      <c r="AU160" s="1">
        <v>143</v>
      </c>
      <c r="AV160" s="75">
        <f t="shared" ca="1" si="48"/>
        <v>0.49097042330940344</v>
      </c>
      <c r="AW160" s="75">
        <f t="shared" ca="1" si="49"/>
        <v>36.020784499596182</v>
      </c>
      <c r="AX160" s="75">
        <f t="shared" ca="1" si="50"/>
        <v>23.596107386236099</v>
      </c>
      <c r="AY160" s="75">
        <v>29.034607882660232</v>
      </c>
      <c r="AZ160" s="75">
        <v>17.317435288960933</v>
      </c>
      <c r="BB160" s="75">
        <f t="shared" ca="1" si="46"/>
        <v>0.41195427495793702</v>
      </c>
      <c r="BC160" s="75">
        <f t="shared" ca="1" si="47"/>
        <v>34.255099258693612</v>
      </c>
      <c r="BT160" s="1">
        <v>155</v>
      </c>
      <c r="BU160" s="1">
        <f t="shared" ca="1" si="44"/>
        <v>33.175189104749492</v>
      </c>
      <c r="BV160" s="1">
        <f t="shared" ca="1" si="45"/>
        <v>16.241342844541666</v>
      </c>
    </row>
    <row r="161" spans="1:74">
      <c r="A161" s="1">
        <v>108</v>
      </c>
      <c r="B161" s="62">
        <f t="shared" ca="1" si="41"/>
        <v>0.15063674703936702</v>
      </c>
      <c r="C161" s="75">
        <f t="shared" ca="1" si="42"/>
        <v>30.962401521125493</v>
      </c>
      <c r="D161" s="75">
        <v>44.625974911875204</v>
      </c>
      <c r="E161" s="75">
        <f t="shared" ca="1" si="43"/>
        <v>16.589050777630781</v>
      </c>
      <c r="F161" s="75">
        <v>17.011966935622784</v>
      </c>
      <c r="AU161" s="1">
        <v>144</v>
      </c>
      <c r="AV161" s="75">
        <f t="shared" ca="1" si="48"/>
        <v>0.31924978429670214</v>
      </c>
      <c r="AW161" s="75">
        <f t="shared" ca="1" si="49"/>
        <v>31.950657977407012</v>
      </c>
      <c r="AX161" s="75">
        <f t="shared" ca="1" si="50"/>
        <v>20.247723455549224</v>
      </c>
      <c r="AY161" s="75">
        <v>40.751637531729259</v>
      </c>
      <c r="AZ161" s="75">
        <v>27.261715954291677</v>
      </c>
      <c r="BB161" s="75">
        <f t="shared" ca="1" si="46"/>
        <v>8.9640832198433884E-2</v>
      </c>
      <c r="BC161" s="75">
        <f t="shared" ca="1" si="47"/>
        <v>23.982023657205012</v>
      </c>
      <c r="BT161" s="1">
        <v>156</v>
      </c>
      <c r="BU161" s="1">
        <f t="shared" ca="1" si="44"/>
        <v>41.566506371046103</v>
      </c>
      <c r="BV161" s="1">
        <f t="shared" ca="1" si="45"/>
        <v>21.273579481602077</v>
      </c>
    </row>
    <row r="162" spans="1:74">
      <c r="A162" s="1">
        <v>109</v>
      </c>
      <c r="B162" s="62">
        <f t="shared" ca="1" si="41"/>
        <v>0.92439302354539876</v>
      </c>
      <c r="C162" s="75">
        <f t="shared" ca="1" si="42"/>
        <v>44.22403242783237</v>
      </c>
      <c r="D162" s="75">
        <v>43.818766869435784</v>
      </c>
      <c r="E162" s="75">
        <f t="shared" ca="1" si="43"/>
        <v>32.314472094605385</v>
      </c>
      <c r="F162" s="75">
        <v>18.053618475780237</v>
      </c>
      <c r="AU162" s="1">
        <v>145</v>
      </c>
      <c r="AV162" s="75">
        <f t="shared" ca="1" si="48"/>
        <v>0.15273464462225661</v>
      </c>
      <c r="AW162" s="75">
        <f t="shared" ca="1" si="49"/>
        <v>26.724383999171597</v>
      </c>
      <c r="AX162" s="75">
        <f t="shared" ca="1" si="50"/>
        <v>17.385894549343643</v>
      </c>
      <c r="AY162" s="75">
        <v>42.424726093457949</v>
      </c>
      <c r="AZ162" s="75">
        <v>28.136642021475701</v>
      </c>
      <c r="BB162" s="75">
        <f t="shared" ca="1" si="46"/>
        <v>2.7394196636651991E-2</v>
      </c>
      <c r="BC162" s="75">
        <f t="shared" ca="1" si="47"/>
        <v>19.965357688322847</v>
      </c>
      <c r="BT162" s="1">
        <v>157</v>
      </c>
      <c r="BU162" s="1">
        <f t="shared" ca="1" si="44"/>
        <v>38.392377543332969</v>
      </c>
      <c r="BV162" s="1">
        <f t="shared" ca="1" si="45"/>
        <v>32.461317223844759</v>
      </c>
    </row>
    <row r="163" spans="1:74">
      <c r="A163" s="1">
        <v>110</v>
      </c>
      <c r="B163" s="62">
        <f t="shared" ca="1" si="41"/>
        <v>0.89302848165913495</v>
      </c>
      <c r="C163" s="75">
        <f t="shared" ca="1" si="42"/>
        <v>43.889699519493426</v>
      </c>
      <c r="D163" s="75">
        <v>42.408060336718428</v>
      </c>
      <c r="E163" s="75">
        <f t="shared" ca="1" si="43"/>
        <v>30.758885613023356</v>
      </c>
      <c r="F163" s="75">
        <v>23.474294608199628</v>
      </c>
      <c r="AU163" s="1">
        <v>146</v>
      </c>
      <c r="AV163" s="75">
        <f t="shared" ca="1" si="48"/>
        <v>0.77684008564102047</v>
      </c>
      <c r="AW163" s="75">
        <f t="shared" ca="1" si="49"/>
        <v>41.441559656663948</v>
      </c>
      <c r="AX163" s="75">
        <f t="shared" ca="1" si="50"/>
        <v>30.828058604302598</v>
      </c>
      <c r="AY163" s="75">
        <v>37.225794049808101</v>
      </c>
      <c r="AZ163" s="75">
        <v>15.482213500831641</v>
      </c>
      <c r="BB163" s="75">
        <f t="shared" ca="1" si="46"/>
        <v>0.34708363686288135</v>
      </c>
      <c r="BC163" s="75">
        <f t="shared" ca="1" si="47"/>
        <v>32.674141370278591</v>
      </c>
      <c r="BT163" s="1">
        <v>158</v>
      </c>
      <c r="BU163" s="1">
        <f t="shared" ca="1" si="44"/>
        <v>34.234161393009686</v>
      </c>
      <c r="BV163" s="1">
        <f t="shared" ca="1" si="45"/>
        <v>35.369930120633271</v>
      </c>
    </row>
    <row r="164" spans="1:74">
      <c r="A164" s="1">
        <v>111</v>
      </c>
      <c r="B164" s="62">
        <f t="shared" ca="1" si="41"/>
        <v>2.214804623672606E-2</v>
      </c>
      <c r="C164" s="75">
        <f t="shared" ca="1" si="42"/>
        <v>23.424931824819001</v>
      </c>
      <c r="D164" s="75">
        <v>28.68340237410812</v>
      </c>
      <c r="E164" s="75">
        <f t="shared" ca="1" si="43"/>
        <v>15.22313600346898</v>
      </c>
      <c r="F164" s="75">
        <v>17.944814817881962</v>
      </c>
      <c r="AU164" s="1">
        <v>147</v>
      </c>
      <c r="AV164" s="75">
        <f t="shared" ca="1" si="48"/>
        <v>0.29880313205090436</v>
      </c>
      <c r="AW164" s="75">
        <f t="shared" ca="1" si="49"/>
        <v>31.398866389046955</v>
      </c>
      <c r="AX164" s="75">
        <f t="shared" ca="1" si="50"/>
        <v>19.878750406196232</v>
      </c>
      <c r="AY164" s="75">
        <v>31.874222737531774</v>
      </c>
      <c r="AZ164" s="75">
        <v>15.5769495618948</v>
      </c>
      <c r="BB164" s="75">
        <f t="shared" ca="1" si="46"/>
        <v>6.5679950249976748E-2</v>
      </c>
      <c r="BC164" s="75">
        <f t="shared" ca="1" si="47"/>
        <v>22.688429958384162</v>
      </c>
      <c r="BT164" s="1">
        <v>159</v>
      </c>
      <c r="BU164" s="1">
        <f t="shared" ca="1" si="44"/>
        <v>25.531060353869883</v>
      </c>
      <c r="BV164" s="1">
        <f t="shared" ca="1" si="45"/>
        <v>15.494903174568826</v>
      </c>
    </row>
    <row r="165" spans="1:74">
      <c r="A165" s="1">
        <v>112</v>
      </c>
      <c r="B165" s="62">
        <f t="shared" ca="1" si="41"/>
        <v>0.91089017816208262</v>
      </c>
      <c r="C165" s="75">
        <f t="shared" ca="1" si="42"/>
        <v>44.081039600826358</v>
      </c>
      <c r="D165" s="75">
        <v>40.706629041661955</v>
      </c>
      <c r="E165" s="75">
        <f t="shared" ca="1" si="43"/>
        <v>31.600257691107302</v>
      </c>
      <c r="F165" s="75">
        <v>24.322793351069354</v>
      </c>
      <c r="AU165" s="1">
        <v>148</v>
      </c>
      <c r="AV165" s="75">
        <f t="shared" ca="1" si="48"/>
        <v>0.86844182443262885</v>
      </c>
      <c r="AW165" s="75">
        <f t="shared" ca="1" si="49"/>
        <v>42.957067836047578</v>
      </c>
      <c r="AX165" s="75">
        <f t="shared" ca="1" si="50"/>
        <v>34.118715240807546</v>
      </c>
      <c r="AY165" s="75">
        <v>43.318253330479692</v>
      </c>
      <c r="AZ165" s="75">
        <v>18.46379852668807</v>
      </c>
      <c r="BB165" s="75">
        <f t="shared" ca="1" si="46"/>
        <v>0.64777904803592801</v>
      </c>
      <c r="BC165" s="75">
        <f t="shared" ca="1" si="47"/>
        <v>39.145416609210436</v>
      </c>
      <c r="BT165" s="1">
        <v>160</v>
      </c>
      <c r="BU165" s="1">
        <f t="shared" ca="1" si="44"/>
        <v>37.619751125723383</v>
      </c>
      <c r="BV165" s="1">
        <f t="shared" ca="1" si="45"/>
        <v>17.866104547463269</v>
      </c>
    </row>
    <row r="166" spans="1:74">
      <c r="A166" s="1">
        <v>113</v>
      </c>
      <c r="B166" s="62">
        <f t="shared" ca="1" si="41"/>
        <v>0.71024351140854036</v>
      </c>
      <c r="C166" s="75">
        <f t="shared" ca="1" si="42"/>
        <v>41.76642357467621</v>
      </c>
      <c r="D166" s="75">
        <v>41.407128510026581</v>
      </c>
      <c r="E166" s="75">
        <f t="shared" ca="1" si="43"/>
        <v>25.148241739269295</v>
      </c>
      <c r="F166" s="75">
        <v>37.57733661998963</v>
      </c>
      <c r="AU166" s="1">
        <v>149</v>
      </c>
      <c r="AV166" s="75">
        <f t="shared" ca="1" si="48"/>
        <v>0.25969873923520392</v>
      </c>
      <c r="AW166" s="75">
        <f t="shared" ca="1" si="49"/>
        <v>30.288193657580464</v>
      </c>
      <c r="AX166" s="75">
        <f t="shared" ca="1" si="50"/>
        <v>19.18777160552936</v>
      </c>
      <c r="AY166" s="75">
        <v>42.453418098322402</v>
      </c>
      <c r="AZ166" s="75">
        <v>17.596318338092477</v>
      </c>
      <c r="BB166" s="75">
        <f t="shared" ca="1" si="46"/>
        <v>0.65226972762692981</v>
      </c>
      <c r="BC166" s="75">
        <f t="shared" ca="1" si="47"/>
        <v>39.228965204156715</v>
      </c>
      <c r="BT166" s="1">
        <v>161</v>
      </c>
      <c r="BU166" s="1">
        <f t="shared" ca="1" si="44"/>
        <v>35.281439972431571</v>
      </c>
      <c r="BV166" s="1">
        <f t="shared" ref="BV166:BV197" ca="1" si="51">b-(b-a)*SQRT(1-RAND())</f>
        <v>41.3305551155686</v>
      </c>
    </row>
    <row r="167" spans="1:74">
      <c r="A167" s="1">
        <v>114</v>
      </c>
      <c r="B167" s="62">
        <f t="shared" ca="1" si="41"/>
        <v>0.99442103553440875</v>
      </c>
      <c r="C167" s="75">
        <f t="shared" ca="1" si="42"/>
        <v>44.944106283097774</v>
      </c>
      <c r="D167" s="75">
        <v>40.427865686078121</v>
      </c>
      <c r="E167" s="75">
        <f t="shared" ca="1" si="43"/>
        <v>39.679254907591421</v>
      </c>
      <c r="F167" s="75">
        <v>15.357427703740676</v>
      </c>
      <c r="AU167" s="1">
        <v>150</v>
      </c>
      <c r="AV167" s="75">
        <f t="shared" ca="1" si="48"/>
        <v>0.34026419587669299</v>
      </c>
      <c r="AW167" s="75">
        <f t="shared" ca="1" si="49"/>
        <v>32.4996507476299</v>
      </c>
      <c r="AX167" s="75">
        <f t="shared" ca="1" si="50"/>
        <v>20.632763314011655</v>
      </c>
      <c r="AY167" s="75">
        <v>32.386006094066232</v>
      </c>
      <c r="AZ167" s="75">
        <v>31.660259018228487</v>
      </c>
      <c r="BB167" s="75">
        <f t="shared" ca="1" si="46"/>
        <v>0.81737483371958231</v>
      </c>
      <c r="BC167" s="75">
        <f t="shared" ca="1" si="47"/>
        <v>42.122635387211623</v>
      </c>
      <c r="BT167" s="1">
        <v>162</v>
      </c>
      <c r="BU167" s="1">
        <f t="shared" ca="1" si="44"/>
        <v>32.20001816136628</v>
      </c>
      <c r="BV167" s="1">
        <f t="shared" ca="1" si="51"/>
        <v>25.600665554370803</v>
      </c>
    </row>
    <row r="168" spans="1:74">
      <c r="A168" s="1">
        <v>115</v>
      </c>
      <c r="B168" s="62">
        <f t="shared" ca="1" si="41"/>
        <v>0.41769098251431402</v>
      </c>
      <c r="C168" s="75">
        <f t="shared" ca="1" si="42"/>
        <v>37.425370202531596</v>
      </c>
      <c r="D168" s="75">
        <v>38.920440403390842</v>
      </c>
      <c r="E168" s="75">
        <f t="shared" ca="1" si="43"/>
        <v>19.948190922926099</v>
      </c>
      <c r="F168" s="75">
        <v>18.050010702692429</v>
      </c>
      <c r="AU168" s="1">
        <v>151</v>
      </c>
      <c r="AV168" s="75">
        <f t="shared" ca="1" si="48"/>
        <v>0.2877672287981865</v>
      </c>
      <c r="AW168" s="75">
        <f t="shared" ca="1" si="49"/>
        <v>31.093181969963798</v>
      </c>
      <c r="AX168" s="75">
        <f t="shared" ca="1" si="50"/>
        <v>19.681834701510613</v>
      </c>
      <c r="AY168" s="75">
        <v>43.279664116332384</v>
      </c>
      <c r="AZ168" s="75">
        <v>16.496931567487124</v>
      </c>
      <c r="BB168" s="75">
        <f t="shared" ca="1" si="46"/>
        <v>0.25750694859096601</v>
      </c>
      <c r="BC168" s="75">
        <f t="shared" ca="1" si="47"/>
        <v>30.223542745756305</v>
      </c>
      <c r="BT168" s="1">
        <v>163</v>
      </c>
      <c r="BU168" s="1">
        <f t="shared" ca="1" si="44"/>
        <v>43.328428628534198</v>
      </c>
      <c r="BV168" s="1">
        <f t="shared" ca="1" si="51"/>
        <v>18.220990538821841</v>
      </c>
    </row>
    <row r="169" spans="1:74">
      <c r="A169" s="1">
        <v>116</v>
      </c>
      <c r="B169" s="62">
        <f t="shared" ca="1" si="41"/>
        <v>2.3728328732237181E-2</v>
      </c>
      <c r="C169" s="75">
        <f t="shared" ca="1" si="42"/>
        <v>23.620721959449408</v>
      </c>
      <c r="D169" s="75">
        <v>29.608418267838854</v>
      </c>
      <c r="E169" s="75">
        <f t="shared" ca="1" si="43"/>
        <v>15.239185204697304</v>
      </c>
      <c r="F169" s="75">
        <v>18.439134462955554</v>
      </c>
      <c r="AU169" s="1">
        <v>152</v>
      </c>
      <c r="AV169" s="75">
        <f t="shared" ca="1" si="48"/>
        <v>0.79233982794136093</v>
      </c>
      <c r="AW169" s="75">
        <f t="shared" ca="1" si="49"/>
        <v>41.704041738044538</v>
      </c>
      <c r="AX169" s="75">
        <f t="shared" ca="1" si="50"/>
        <v>31.329076298480224</v>
      </c>
      <c r="AY169" s="75">
        <v>24.837952677819022</v>
      </c>
      <c r="AZ169" s="75">
        <v>21.963097612470797</v>
      </c>
      <c r="BB169" s="75">
        <f t="shared" ca="1" si="46"/>
        <v>0.2422383259207761</v>
      </c>
      <c r="BC169" s="75">
        <f t="shared" ca="1" si="47"/>
        <v>29.765313858116883</v>
      </c>
      <c r="BT169" s="1">
        <v>164</v>
      </c>
      <c r="BU169" s="1">
        <f t="shared" ca="1" si="44"/>
        <v>37.557975210987067</v>
      </c>
      <c r="BV169" s="1">
        <f t="shared" ca="1" si="51"/>
        <v>18.166477709584356</v>
      </c>
    </row>
    <row r="170" spans="1:74">
      <c r="A170" s="1">
        <v>117</v>
      </c>
      <c r="B170" s="62">
        <f t="shared" ca="1" si="41"/>
        <v>0.31065249990074695</v>
      </c>
      <c r="C170" s="75">
        <f t="shared" ca="1" si="42"/>
        <v>35.317933707866089</v>
      </c>
      <c r="D170" s="75">
        <v>38.565745230473027</v>
      </c>
      <c r="E170" s="75">
        <f t="shared" ca="1" si="43"/>
        <v>18.498691175273606</v>
      </c>
      <c r="F170" s="75">
        <v>25.370558950302815</v>
      </c>
      <c r="AU170" s="1">
        <v>153</v>
      </c>
      <c r="AV170" s="75">
        <f t="shared" ca="1" si="48"/>
        <v>0.19027307224802747</v>
      </c>
      <c r="AW170" s="75">
        <f t="shared" ca="1" si="49"/>
        <v>28.08609051715694</v>
      </c>
      <c r="AX170" s="75">
        <f t="shared" ca="1" si="50"/>
        <v>18.004551587781037</v>
      </c>
      <c r="AY170" s="75">
        <v>31.64998879045676</v>
      </c>
      <c r="AZ170" s="75">
        <v>32.791483000573457</v>
      </c>
      <c r="BB170" s="75">
        <f t="shared" ca="1" si="46"/>
        <v>0.98534675151206796</v>
      </c>
      <c r="BC170" s="75">
        <f t="shared" ca="1" si="47"/>
        <v>44.779390127416335</v>
      </c>
      <c r="BT170" s="1">
        <v>165</v>
      </c>
      <c r="BU170" s="1">
        <f t="shared" ca="1" si="44"/>
        <v>42.729556984117949</v>
      </c>
      <c r="BV170" s="1">
        <f t="shared" ca="1" si="51"/>
        <v>24.722157000768938</v>
      </c>
    </row>
    <row r="171" spans="1:74">
      <c r="A171" s="1">
        <v>118</v>
      </c>
      <c r="B171" s="62">
        <f t="shared" ca="1" si="41"/>
        <v>0.35296883618362696</v>
      </c>
      <c r="C171" s="75">
        <f t="shared" ca="1" si="42"/>
        <v>36.201505898248868</v>
      </c>
      <c r="D171" s="75">
        <v>41.194600415146702</v>
      </c>
      <c r="E171" s="75">
        <f t="shared" ca="1" si="43"/>
        <v>19.052452183783704</v>
      </c>
      <c r="F171" s="75">
        <v>17.69943818206422</v>
      </c>
      <c r="AU171" s="1">
        <v>154</v>
      </c>
      <c r="AV171" s="75">
        <f t="shared" ca="1" si="48"/>
        <v>0.87671456706663253</v>
      </c>
      <c r="AW171" s="75">
        <f t="shared" ca="1" si="49"/>
        <v>43.089911184622309</v>
      </c>
      <c r="AX171" s="75">
        <f t="shared" ca="1" si="50"/>
        <v>34.4663923729792</v>
      </c>
      <c r="AY171" s="75">
        <v>44.293773944764375</v>
      </c>
      <c r="AZ171" s="75">
        <v>27.082362016496205</v>
      </c>
      <c r="BB171" s="75">
        <f t="shared" ca="1" si="46"/>
        <v>0.13329026277866007</v>
      </c>
      <c r="BC171" s="75">
        <f t="shared" ca="1" si="47"/>
        <v>25.952681703619167</v>
      </c>
      <c r="BT171" s="1">
        <v>166</v>
      </c>
      <c r="BU171" s="1">
        <f t="shared" ca="1" si="44"/>
        <v>33.694655271003931</v>
      </c>
      <c r="BV171" s="1">
        <f t="shared" ca="1" si="51"/>
        <v>23.829287768916963</v>
      </c>
    </row>
    <row r="172" spans="1:74">
      <c r="A172" s="1">
        <v>119</v>
      </c>
      <c r="B172" s="62">
        <f t="shared" ca="1" si="41"/>
        <v>0.69399230873909978</v>
      </c>
      <c r="C172" s="75">
        <f t="shared" ca="1" si="42"/>
        <v>41.560697387253768</v>
      </c>
      <c r="D172" s="75">
        <v>41.549697510798232</v>
      </c>
      <c r="E172" s="75">
        <f t="shared" ca="1" si="43"/>
        <v>24.783838323762144</v>
      </c>
      <c r="F172" s="75">
        <v>25.166816737374237</v>
      </c>
      <c r="AU172" s="1">
        <v>155</v>
      </c>
      <c r="AV172" s="75">
        <f t="shared" ca="1" si="48"/>
        <v>0.41849884524195247</v>
      </c>
      <c r="AW172" s="75">
        <f t="shared" ca="1" si="49"/>
        <v>34.407446012233478</v>
      </c>
      <c r="AX172" s="75">
        <f t="shared" ca="1" si="50"/>
        <v>22.123133097335142</v>
      </c>
      <c r="AY172" s="75">
        <v>18.725018739333159</v>
      </c>
      <c r="AZ172" s="75">
        <v>35.464907935896534</v>
      </c>
      <c r="BB172" s="75">
        <f t="shared" ca="1" si="46"/>
        <v>0.13177701774346939</v>
      </c>
      <c r="BC172" s="75">
        <f t="shared" ca="1" si="47"/>
        <v>25.890331306673936</v>
      </c>
      <c r="BT172" s="1">
        <v>167</v>
      </c>
      <c r="BU172" s="1">
        <f t="shared" ca="1" si="44"/>
        <v>27.22263394280203</v>
      </c>
      <c r="BV172" s="1">
        <f t="shared" ca="1" si="51"/>
        <v>18.850150663472828</v>
      </c>
    </row>
    <row r="173" spans="1:74">
      <c r="A173" s="1">
        <v>120</v>
      </c>
      <c r="B173" s="62">
        <f t="shared" ca="1" si="41"/>
        <v>0.49826998313668813</v>
      </c>
      <c r="C173" s="75">
        <f t="shared" ca="1" si="42"/>
        <v>38.783521739109126</v>
      </c>
      <c r="D173" s="75">
        <v>42.63409267496111</v>
      </c>
      <c r="E173" s="75">
        <f t="shared" ca="1" si="43"/>
        <v>21.161553527347078</v>
      </c>
      <c r="F173" s="75">
        <v>27.184227358581659</v>
      </c>
      <c r="AU173" s="1">
        <v>156</v>
      </c>
      <c r="AV173" s="75">
        <f t="shared" ca="1" si="48"/>
        <v>0.75912414602508083</v>
      </c>
      <c r="AW173" s="75">
        <f t="shared" ca="1" si="49"/>
        <v>41.138319215714169</v>
      </c>
      <c r="AX173" s="75">
        <f t="shared" ca="1" si="50"/>
        <v>30.276268523997484</v>
      </c>
      <c r="AY173" s="75">
        <v>42.105318694930077</v>
      </c>
      <c r="AZ173" s="75">
        <v>29.125296948424264</v>
      </c>
      <c r="BB173" s="75">
        <f t="shared" ca="1" si="46"/>
        <v>0.96996324405147605</v>
      </c>
      <c r="BC173" s="75">
        <f t="shared" ca="1" si="47"/>
        <v>44.546013599914431</v>
      </c>
      <c r="BT173" s="1">
        <v>168</v>
      </c>
      <c r="BU173" s="1">
        <f t="shared" ca="1" si="44"/>
        <v>31.716502878461299</v>
      </c>
      <c r="BV173" s="1">
        <f t="shared" ca="1" si="51"/>
        <v>18.828874138393182</v>
      </c>
    </row>
    <row r="174" spans="1:74">
      <c r="A174" s="1">
        <v>121</v>
      </c>
      <c r="B174" s="62">
        <f t="shared" ca="1" si="41"/>
        <v>0.19079502274937998</v>
      </c>
      <c r="C174" s="75">
        <f t="shared" ca="1" si="42"/>
        <v>32.270713046870441</v>
      </c>
      <c r="D174" s="75">
        <v>32.591827856961679</v>
      </c>
      <c r="E174" s="75">
        <f t="shared" ca="1" si="43"/>
        <v>17.044059776731018</v>
      </c>
      <c r="F174" s="75">
        <v>31.0589726993176</v>
      </c>
      <c r="AU174" s="1">
        <v>157</v>
      </c>
      <c r="AV174" s="75">
        <f t="shared" ca="1" si="48"/>
        <v>0.33010028157041238</v>
      </c>
      <c r="AW174" s="75">
        <f t="shared" ca="1" si="49"/>
        <v>32.236306257820182</v>
      </c>
      <c r="AX174" s="75">
        <f t="shared" ca="1" si="50"/>
        <v>20.445779454712294</v>
      </c>
      <c r="AY174" s="75">
        <v>41.86722609729884</v>
      </c>
      <c r="AZ174" s="75">
        <v>22.407628366561269</v>
      </c>
      <c r="BB174" s="75">
        <f t="shared" ca="1" si="46"/>
        <v>0.49972725490436254</v>
      </c>
      <c r="BC174" s="75">
        <f t="shared" ca="1" si="47"/>
        <v>36.207416849157426</v>
      </c>
      <c r="BT174" s="1">
        <v>169</v>
      </c>
      <c r="BU174" s="1">
        <f t="shared" ca="1" si="44"/>
        <v>42.678504109364539</v>
      </c>
      <c r="BV174" s="1">
        <f t="shared" ca="1" si="51"/>
        <v>29.108193982314962</v>
      </c>
    </row>
    <row r="175" spans="1:74">
      <c r="A175" s="1">
        <v>122</v>
      </c>
      <c r="B175" s="62">
        <f t="shared" ca="1" si="41"/>
        <v>0.66479241010618861</v>
      </c>
      <c r="C175" s="75">
        <f t="shared" ca="1" si="42"/>
        <v>41.182831181719145</v>
      </c>
      <c r="D175" s="75">
        <v>42.393376051816062</v>
      </c>
      <c r="E175" s="75">
        <f t="shared" ca="1" si="43"/>
        <v>24.160248504530735</v>
      </c>
      <c r="F175" s="75">
        <v>16.618867974127866</v>
      </c>
      <c r="AU175" s="1">
        <v>158</v>
      </c>
      <c r="AV175" s="75">
        <f t="shared" ca="1" si="48"/>
        <v>0.67800531699999311</v>
      </c>
      <c r="AW175" s="75">
        <f t="shared" ca="1" si="49"/>
        <v>39.702323479786145</v>
      </c>
      <c r="AX175" s="75">
        <f t="shared" ca="1" si="50"/>
        <v>27.976627399366301</v>
      </c>
      <c r="AY175" s="75">
        <v>35.67344135396543</v>
      </c>
      <c r="AZ175" s="75">
        <v>15.109544721607655</v>
      </c>
      <c r="BB175" s="75">
        <f t="shared" ca="1" si="46"/>
        <v>0.36479691857992158</v>
      </c>
      <c r="BC175" s="75">
        <f t="shared" ca="1" si="47"/>
        <v>33.119526117476951</v>
      </c>
      <c r="BT175" s="1">
        <v>170</v>
      </c>
      <c r="BU175" s="1">
        <f t="shared" ca="1" si="44"/>
        <v>16.869746663292084</v>
      </c>
      <c r="BV175" s="1">
        <f t="shared" ca="1" si="51"/>
        <v>28.703017235740294</v>
      </c>
    </row>
    <row r="176" spans="1:74">
      <c r="A176" s="1">
        <v>123</v>
      </c>
      <c r="B176" s="62">
        <f t="shared" ca="1" si="41"/>
        <v>0.30619990781314432</v>
      </c>
      <c r="C176" s="75">
        <f t="shared" ca="1" si="42"/>
        <v>35.220393669596525</v>
      </c>
      <c r="D176" s="75">
        <v>43.301520405736142</v>
      </c>
      <c r="E176" s="75">
        <f t="shared" ca="1" si="43"/>
        <v>18.441755030463725</v>
      </c>
      <c r="F176" s="75">
        <v>18.5312650466505</v>
      </c>
      <c r="AU176" s="1">
        <v>159</v>
      </c>
      <c r="AV176" s="75">
        <f t="shared" ca="1" si="48"/>
        <v>0.45090818631430318</v>
      </c>
      <c r="AW176" s="75">
        <f t="shared" ca="1" si="49"/>
        <v>35.14490922498468</v>
      </c>
      <c r="AX176" s="75">
        <f t="shared" ca="1" si="50"/>
        <v>22.769781100557573</v>
      </c>
      <c r="AY176" s="75">
        <v>33.599453700410663</v>
      </c>
      <c r="AZ176" s="75">
        <v>17.790053195900224</v>
      </c>
      <c r="BB176" s="75">
        <f t="shared" ca="1" si="46"/>
        <v>4.9891112766249357E-2</v>
      </c>
      <c r="BC176" s="75">
        <f t="shared" ca="1" si="47"/>
        <v>21.700895573699416</v>
      </c>
      <c r="BT176" s="1">
        <v>171</v>
      </c>
      <c r="BU176" s="1">
        <f t="shared" ca="1" si="44"/>
        <v>17.658501223400837</v>
      </c>
      <c r="BV176" s="1">
        <f t="shared" ca="1" si="51"/>
        <v>32.013995961398578</v>
      </c>
    </row>
    <row r="177" spans="1:74">
      <c r="A177" s="1">
        <v>124</v>
      </c>
      <c r="B177" s="62">
        <f t="shared" ca="1" si="41"/>
        <v>0.94832360706490726</v>
      </c>
      <c r="C177" s="75">
        <f t="shared" ca="1" si="42"/>
        <v>44.474069866237528</v>
      </c>
      <c r="D177" s="75">
        <v>43.205817487967728</v>
      </c>
      <c r="E177" s="75">
        <f t="shared" ca="1" si="43"/>
        <v>33.825743092691241</v>
      </c>
      <c r="F177" s="75">
        <v>20.942120713622721</v>
      </c>
      <c r="AU177" s="1">
        <v>160</v>
      </c>
      <c r="AV177" s="75">
        <f t="shared" ca="1" si="48"/>
        <v>0.98498278002174278</v>
      </c>
      <c r="AW177" s="75">
        <f t="shared" ca="1" si="49"/>
        <v>44.773889601789833</v>
      </c>
      <c r="AX177" s="75">
        <f t="shared" ca="1" si="50"/>
        <v>41.32365698275698</v>
      </c>
      <c r="AY177" s="75">
        <v>44.554609415070658</v>
      </c>
      <c r="AZ177" s="75">
        <v>19.67156805639797</v>
      </c>
      <c r="BB177" s="75">
        <f t="shared" ca="1" si="46"/>
        <v>0.34620448163907369</v>
      </c>
      <c r="BC177" s="75">
        <f t="shared" ca="1" si="47"/>
        <v>32.651743071865916</v>
      </c>
      <c r="BT177" s="1">
        <v>172</v>
      </c>
      <c r="BU177" s="1">
        <f t="shared" ca="1" si="44"/>
        <v>35.910872626313378</v>
      </c>
      <c r="BV177" s="1">
        <f t="shared" ca="1" si="51"/>
        <v>17.813077939449506</v>
      </c>
    </row>
    <row r="178" spans="1:74">
      <c r="A178" s="1">
        <v>125</v>
      </c>
      <c r="B178" s="62">
        <f t="shared" ca="1" si="41"/>
        <v>0.42547672359182265</v>
      </c>
      <c r="C178" s="75">
        <f t="shared" ca="1" si="42"/>
        <v>37.563849282206611</v>
      </c>
      <c r="D178" s="75">
        <v>42.311249464755448</v>
      </c>
      <c r="E178" s="75">
        <f t="shared" ca="1" si="43"/>
        <v>20.060343690302936</v>
      </c>
      <c r="F178" s="75">
        <v>22.384879648777233</v>
      </c>
      <c r="AU178" s="1">
        <v>161</v>
      </c>
      <c r="AV178" s="75">
        <f t="shared" ca="1" si="48"/>
        <v>0.34474052076909967</v>
      </c>
      <c r="AW178" s="75">
        <f t="shared" ca="1" si="49"/>
        <v>32.614382438569613</v>
      </c>
      <c r="AX178" s="75">
        <f t="shared" ca="1" si="50"/>
        <v>20.715570187714718</v>
      </c>
      <c r="AY178" s="75">
        <v>17.52160630053239</v>
      </c>
      <c r="AZ178" s="75">
        <v>28.439505716527258</v>
      </c>
      <c r="BB178" s="75">
        <f t="shared" ca="1" si="46"/>
        <v>0.16413207559352738</v>
      </c>
      <c r="BC178" s="75">
        <f t="shared" ca="1" si="47"/>
        <v>27.15396511572148</v>
      </c>
      <c r="BT178" s="1">
        <v>173</v>
      </c>
      <c r="BU178" s="1">
        <f t="shared" ca="1" si="44"/>
        <v>44.811475515834225</v>
      </c>
      <c r="BV178" s="1">
        <f t="shared" ca="1" si="51"/>
        <v>15.210654029972513</v>
      </c>
    </row>
    <row r="179" spans="1:74">
      <c r="A179" s="1">
        <v>126</v>
      </c>
      <c r="B179" s="62">
        <f t="shared" ca="1" si="41"/>
        <v>0.87815203186543433</v>
      </c>
      <c r="C179" s="75">
        <f t="shared" ca="1" si="42"/>
        <v>43.72838142323323</v>
      </c>
      <c r="D179" s="75">
        <v>39.848905520765342</v>
      </c>
      <c r="E179" s="75">
        <f t="shared" ca="1" si="43"/>
        <v>30.127156141049682</v>
      </c>
      <c r="F179" s="75">
        <v>18.379668088770575</v>
      </c>
      <c r="AU179" s="1">
        <v>162</v>
      </c>
      <c r="AV179" s="75">
        <f t="shared" ca="1" si="48"/>
        <v>0.61760976914596455</v>
      </c>
      <c r="AW179" s="75">
        <f t="shared" ca="1" si="49"/>
        <v>38.576445708192914</v>
      </c>
      <c r="AX179" s="75">
        <f t="shared" ca="1" si="50"/>
        <v>26.448687168595537</v>
      </c>
      <c r="AY179" s="75">
        <v>36.787605775848846</v>
      </c>
      <c r="AZ179" s="75">
        <v>17.901297259676156</v>
      </c>
      <c r="BB179" s="75">
        <f t="shared" ca="1" si="46"/>
        <v>0.69698267789987622</v>
      </c>
      <c r="BC179" s="75">
        <f t="shared" ca="1" si="47"/>
        <v>40.045646530083602</v>
      </c>
      <c r="BT179" s="1">
        <v>174</v>
      </c>
      <c r="BU179" s="1">
        <f t="shared" ca="1" si="44"/>
        <v>20.35435444102464</v>
      </c>
      <c r="BV179" s="1">
        <f t="shared" ca="1" si="51"/>
        <v>22.058714927723376</v>
      </c>
    </row>
    <row r="180" spans="1:74">
      <c r="A180" s="1">
        <v>127</v>
      </c>
      <c r="B180" s="62">
        <f t="shared" ca="1" si="41"/>
        <v>0.67312092948824898</v>
      </c>
      <c r="C180" s="75">
        <f t="shared" ca="1" si="42"/>
        <v>41.291717235505573</v>
      </c>
      <c r="D180" s="75">
        <v>30.935503963772806</v>
      </c>
      <c r="E180" s="75">
        <f t="shared" ca="1" si="43"/>
        <v>24.334291800634347</v>
      </c>
      <c r="F180" s="75">
        <v>20.264204611481851</v>
      </c>
      <c r="AU180" s="1">
        <v>163</v>
      </c>
      <c r="AV180" s="75">
        <f t="shared" ca="1" si="48"/>
        <v>0.95982450669641661</v>
      </c>
      <c r="AW180" s="75">
        <f t="shared" ca="1" si="49"/>
        <v>44.39119010905776</v>
      </c>
      <c r="AX180" s="75">
        <f t="shared" ca="1" si="50"/>
        <v>38.986852407164363</v>
      </c>
      <c r="AY180" s="75">
        <v>29.140756300848778</v>
      </c>
      <c r="AZ180" s="75">
        <v>27.073995931168515</v>
      </c>
      <c r="BB180" s="75">
        <f t="shared" ca="1" si="46"/>
        <v>0.68314353835661867</v>
      </c>
      <c r="BC180" s="75">
        <f t="shared" ca="1" si="47"/>
        <v>39.795749323643292</v>
      </c>
      <c r="BT180" s="1">
        <v>175</v>
      </c>
      <c r="BU180" s="1">
        <f t="shared" ca="1" si="44"/>
        <v>44.62981721707763</v>
      </c>
      <c r="BV180" s="1">
        <f t="shared" ca="1" si="51"/>
        <v>26.507224326025707</v>
      </c>
    </row>
    <row r="181" spans="1:74">
      <c r="A181" s="1">
        <v>128</v>
      </c>
      <c r="B181" s="62">
        <f t="shared" ca="1" si="41"/>
        <v>0.80794638435803012</v>
      </c>
      <c r="C181" s="75">
        <f t="shared" ca="1" si="42"/>
        <v>42.941438992175982</v>
      </c>
      <c r="D181" s="75">
        <v>43.018565415409419</v>
      </c>
      <c r="E181" s="75">
        <f t="shared" ca="1" si="43"/>
        <v>27.691394324230064</v>
      </c>
      <c r="F181" s="75">
        <v>15.812034362286692</v>
      </c>
      <c r="AU181" s="1">
        <v>164</v>
      </c>
      <c r="AV181" s="75">
        <f t="shared" ca="1" si="48"/>
        <v>0.5996521970853248</v>
      </c>
      <c r="AW181" s="75">
        <f t="shared" ca="1" si="49"/>
        <v>38.231163926432792</v>
      </c>
      <c r="AX181" s="75">
        <f t="shared" ca="1" si="50"/>
        <v>26.018086960919675</v>
      </c>
      <c r="AY181" s="75">
        <v>33.742275077230403</v>
      </c>
      <c r="AZ181" s="75">
        <v>19.206509808165841</v>
      </c>
      <c r="BB181" s="75">
        <f t="shared" ca="1" si="46"/>
        <v>0.48123791945848393</v>
      </c>
      <c r="BC181" s="75">
        <f t="shared" ca="1" si="47"/>
        <v>35.811394175130019</v>
      </c>
      <c r="BT181" s="1">
        <v>176</v>
      </c>
      <c r="BU181" s="1">
        <f t="shared" ca="1" si="44"/>
        <v>42.001776158307905</v>
      </c>
      <c r="BV181" s="1">
        <f t="shared" ca="1" si="51"/>
        <v>15.273523693059193</v>
      </c>
    </row>
    <row r="182" spans="1:74">
      <c r="A182" s="1">
        <v>129</v>
      </c>
      <c r="B182" s="62">
        <f t="shared" ca="1" si="41"/>
        <v>8.7535706778110178E-3</v>
      </c>
      <c r="C182" s="75">
        <f t="shared" ca="1" si="42"/>
        <v>21.182768737181423</v>
      </c>
      <c r="D182" s="75">
        <v>39.335123806997956</v>
      </c>
      <c r="E182" s="75">
        <f t="shared" ca="1" si="43"/>
        <v>15.087792372854423</v>
      </c>
      <c r="F182" s="75">
        <v>19.376997565392813</v>
      </c>
      <c r="AU182" s="1">
        <v>165</v>
      </c>
      <c r="AV182" s="75">
        <f t="shared" ca="1" si="48"/>
        <v>0.34918142970832022</v>
      </c>
      <c r="AW182" s="75">
        <f t="shared" ca="1" si="49"/>
        <v>32.727472655104791</v>
      </c>
      <c r="AX182" s="75">
        <f t="shared" ca="1" si="50"/>
        <v>20.798001874586639</v>
      </c>
      <c r="AY182" s="75">
        <v>31.011289986804613</v>
      </c>
      <c r="AZ182" s="75">
        <v>23.893154394653653</v>
      </c>
      <c r="BB182" s="75">
        <f t="shared" ca="1" si="46"/>
        <v>0.40399121944754168</v>
      </c>
      <c r="BC182" s="75">
        <f t="shared" ca="1" si="47"/>
        <v>34.068091081772906</v>
      </c>
      <c r="BT182" s="1">
        <v>177</v>
      </c>
      <c r="BU182" s="1">
        <f t="shared" ca="1" si="44"/>
        <v>42.36825537141798</v>
      </c>
      <c r="BV182" s="1">
        <f t="shared" ca="1" si="51"/>
        <v>15.526966553020475</v>
      </c>
    </row>
    <row r="183" spans="1:74">
      <c r="A183" s="1">
        <v>130</v>
      </c>
      <c r="B183" s="62">
        <f t="shared" ref="B183:B246" ca="1" si="52">RAND()</f>
        <v>6.7278252778391945E-2</v>
      </c>
      <c r="C183" s="75">
        <f t="shared" ref="C183:C246" ca="1" si="53">$R$2+($R$3-$R$2)*(B183)^(1/3)</f>
        <v>27.201488721439159</v>
      </c>
      <c r="D183" s="75">
        <v>44.167532936196373</v>
      </c>
      <c r="E183" s="75">
        <f t="shared" ref="E183:E246" ca="1" si="54">$R$3-($R$3-$R$2)*(1-B183)^(1/3)</f>
        <v>15.688460952914813</v>
      </c>
      <c r="F183" s="75">
        <v>24.759099121644873</v>
      </c>
      <c r="AU183" s="1">
        <v>166</v>
      </c>
      <c r="AV183" s="75">
        <f t="shared" ca="1" si="48"/>
        <v>0.31084766729181368</v>
      </c>
      <c r="AW183" s="75">
        <f t="shared" ca="1" si="49"/>
        <v>31.726114329473905</v>
      </c>
      <c r="AX183" s="75">
        <f t="shared" ca="1" si="50"/>
        <v>20.095440187841753</v>
      </c>
      <c r="AY183" s="75">
        <v>31.822219003515105</v>
      </c>
      <c r="AZ183" s="75">
        <v>38.597761340069894</v>
      </c>
      <c r="BB183" s="75">
        <f t="shared" ca="1" si="46"/>
        <v>0.65219416595698476</v>
      </c>
      <c r="BC183" s="75">
        <f t="shared" ca="1" si="47"/>
        <v>39.227561770869272</v>
      </c>
      <c r="BT183" s="1">
        <v>178</v>
      </c>
      <c r="BU183" s="1">
        <f t="shared" ca="1" si="44"/>
        <v>28.704721037315316</v>
      </c>
      <c r="BV183" s="1">
        <f t="shared" ca="1" si="51"/>
        <v>38.410038618523828</v>
      </c>
    </row>
    <row r="184" spans="1:74">
      <c r="A184" s="1">
        <v>131</v>
      </c>
      <c r="B184" s="62">
        <f t="shared" ca="1" si="52"/>
        <v>3.3949181287018959E-2</v>
      </c>
      <c r="C184" s="75">
        <f t="shared" ca="1" si="53"/>
        <v>24.713990845175907</v>
      </c>
      <c r="D184" s="75">
        <v>40.639086287030722</v>
      </c>
      <c r="E184" s="75">
        <f t="shared" ca="1" si="54"/>
        <v>15.343407777100449</v>
      </c>
      <c r="F184" s="75">
        <v>15.754017104357629</v>
      </c>
      <c r="AU184" s="1">
        <v>167</v>
      </c>
      <c r="AV184" s="75">
        <f t="shared" ca="1" si="48"/>
        <v>0.43585716373497885</v>
      </c>
      <c r="AW184" s="75">
        <f t="shared" ca="1" si="49"/>
        <v>34.805843767976185</v>
      </c>
      <c r="AX184" s="75">
        <f t="shared" ca="1" si="50"/>
        <v>22.4671672300503</v>
      </c>
      <c r="AY184" s="75">
        <v>33.683918376880293</v>
      </c>
      <c r="AZ184" s="75">
        <v>17.187070314104719</v>
      </c>
      <c r="BB184" s="75">
        <f t="shared" ca="1" si="46"/>
        <v>0.10704475054680995</v>
      </c>
      <c r="BC184" s="75">
        <f t="shared" ca="1" si="47"/>
        <v>24.815308221962717</v>
      </c>
      <c r="BT184" s="1">
        <v>179</v>
      </c>
      <c r="BU184" s="1">
        <f t="shared" ca="1" si="44"/>
        <v>19.291045606207241</v>
      </c>
      <c r="BV184" s="1">
        <f t="shared" ca="1" si="51"/>
        <v>20.504945053978435</v>
      </c>
    </row>
    <row r="185" spans="1:74">
      <c r="A185" s="1">
        <v>132</v>
      </c>
      <c r="B185" s="62">
        <f t="shared" ca="1" si="52"/>
        <v>0.89047323779299603</v>
      </c>
      <c r="C185" s="75">
        <f t="shared" ca="1" si="53"/>
        <v>43.862118933129423</v>
      </c>
      <c r="D185" s="75">
        <v>31.040989684998994</v>
      </c>
      <c r="E185" s="75">
        <f t="shared" ca="1" si="54"/>
        <v>30.646383523744547</v>
      </c>
      <c r="F185" s="75">
        <v>21.702530274707303</v>
      </c>
      <c r="AU185" s="1">
        <v>168</v>
      </c>
      <c r="AV185" s="75">
        <f t="shared" ca="1" si="48"/>
        <v>0.35393979664700503</v>
      </c>
      <c r="AW185" s="75">
        <f t="shared" ca="1" si="49"/>
        <v>32.84785188705645</v>
      </c>
      <c r="AX185" s="75">
        <f t="shared" ca="1" si="50"/>
        <v>20.886638910809314</v>
      </c>
      <c r="AY185" s="75">
        <v>30.843869790070162</v>
      </c>
      <c r="AZ185" s="75">
        <v>22.183865353359632</v>
      </c>
      <c r="BB185" s="75">
        <f t="shared" ca="1" si="46"/>
        <v>0.24456460103692645</v>
      </c>
      <c r="BC185" s="75">
        <f t="shared" ca="1" si="47"/>
        <v>29.836041956439523</v>
      </c>
      <c r="BT185" s="1">
        <v>180</v>
      </c>
      <c r="BU185" s="1">
        <f t="shared" ca="1" si="44"/>
        <v>31.873801471513332</v>
      </c>
      <c r="BV185" s="1">
        <f t="shared" ca="1" si="51"/>
        <v>29.430616415356695</v>
      </c>
    </row>
    <row r="186" spans="1:74">
      <c r="A186" s="1">
        <v>133</v>
      </c>
      <c r="B186" s="62">
        <f t="shared" ca="1" si="52"/>
        <v>0.49096387244549922</v>
      </c>
      <c r="C186" s="75">
        <f t="shared" ca="1" si="53"/>
        <v>38.666703321876021</v>
      </c>
      <c r="D186" s="75">
        <v>39.425150530101206</v>
      </c>
      <c r="E186" s="75">
        <f t="shared" ca="1" si="54"/>
        <v>21.046400156420873</v>
      </c>
      <c r="F186" s="75">
        <v>30.748731266457131</v>
      </c>
      <c r="AU186" s="1">
        <v>169</v>
      </c>
      <c r="AV186" s="75">
        <f t="shared" ca="1" si="48"/>
        <v>0.17242464573946448</v>
      </c>
      <c r="AW186" s="75">
        <f t="shared" ca="1" si="49"/>
        <v>27.457214021020832</v>
      </c>
      <c r="AX186" s="75">
        <f t="shared" ca="1" si="50"/>
        <v>17.708649376872497</v>
      </c>
      <c r="AY186" s="75">
        <v>31.704182740309452</v>
      </c>
      <c r="AZ186" s="75">
        <v>36.318461672996193</v>
      </c>
      <c r="BB186" s="75">
        <f t="shared" ca="1" si="46"/>
        <v>0.99181522523377907</v>
      </c>
      <c r="BC186" s="75">
        <f t="shared" ca="1" si="47"/>
        <v>44.876976130632784</v>
      </c>
      <c r="BT186" s="1">
        <v>181</v>
      </c>
      <c r="BU186" s="1">
        <f t="shared" ca="1" si="44"/>
        <v>40.980121531542281</v>
      </c>
      <c r="BV186" s="1">
        <f t="shared" ca="1" si="51"/>
        <v>27.77150333131609</v>
      </c>
    </row>
    <row r="187" spans="1:74">
      <c r="A187" s="1">
        <v>134</v>
      </c>
      <c r="B187" s="62">
        <f t="shared" ca="1" si="52"/>
        <v>0.12415876972459428</v>
      </c>
      <c r="C187" s="75">
        <f t="shared" ca="1" si="53"/>
        <v>29.966275020862469</v>
      </c>
      <c r="D187" s="75">
        <v>44.756053680820798</v>
      </c>
      <c r="E187" s="75">
        <f t="shared" ca="1" si="54"/>
        <v>16.296839685855407</v>
      </c>
      <c r="F187" s="75">
        <v>31.260156907563911</v>
      </c>
      <c r="AU187" s="1">
        <v>170</v>
      </c>
      <c r="AV187" s="75">
        <f t="shared" ca="1" si="48"/>
        <v>0.6028234666186405</v>
      </c>
      <c r="AW187" s="75">
        <f t="shared" ca="1" si="49"/>
        <v>38.292512100603844</v>
      </c>
      <c r="AX187" s="75">
        <f t="shared" ca="1" si="50"/>
        <v>26.0934170183181</v>
      </c>
      <c r="AY187" s="75">
        <v>25.600381547880602</v>
      </c>
      <c r="AZ187" s="75">
        <v>27.367108021967237</v>
      </c>
      <c r="BB187" s="75">
        <f t="shared" ca="1" si="46"/>
        <v>0.61010542961736802</v>
      </c>
      <c r="BC187" s="75">
        <f t="shared" ca="1" si="47"/>
        <v>38.432773772125898</v>
      </c>
      <c r="BT187" s="1">
        <v>182</v>
      </c>
      <c r="BU187" s="1">
        <f t="shared" ca="1" si="44"/>
        <v>42.77196912117877</v>
      </c>
      <c r="BV187" s="1">
        <f t="shared" ca="1" si="51"/>
        <v>19.065750154440043</v>
      </c>
    </row>
    <row r="188" spans="1:74">
      <c r="A188" s="1">
        <v>135</v>
      </c>
      <c r="B188" s="62">
        <f t="shared" ca="1" si="52"/>
        <v>0.5025797736212545</v>
      </c>
      <c r="C188" s="75">
        <f t="shared" ca="1" si="53"/>
        <v>38.851896904167575</v>
      </c>
      <c r="D188" s="75">
        <v>41.244342908359116</v>
      </c>
      <c r="E188" s="75">
        <f t="shared" ca="1" si="54"/>
        <v>21.230006206806141</v>
      </c>
      <c r="F188" s="75">
        <v>19.069542558136838</v>
      </c>
      <c r="AU188" s="1">
        <v>171</v>
      </c>
      <c r="AV188" s="75">
        <f t="shared" ca="1" si="48"/>
        <v>9.1992083983643891E-2</v>
      </c>
      <c r="AW188" s="75">
        <f t="shared" ca="1" si="49"/>
        <v>24.099059049444591</v>
      </c>
      <c r="AX188" s="75">
        <f t="shared" ca="1" si="50"/>
        <v>16.413165190691004</v>
      </c>
      <c r="AY188" s="75">
        <v>36.522666377327198</v>
      </c>
      <c r="AZ188" s="75">
        <v>37.785283906142119</v>
      </c>
      <c r="BB188" s="75">
        <f t="shared" ca="1" si="46"/>
        <v>0.85027686258824975</v>
      </c>
      <c r="BC188" s="75">
        <f t="shared" ca="1" si="47"/>
        <v>42.663137499738255</v>
      </c>
      <c r="BT188" s="1">
        <v>183</v>
      </c>
      <c r="BU188" s="1">
        <f t="shared" ca="1" si="44"/>
        <v>34.4683150581345</v>
      </c>
      <c r="BV188" s="1">
        <f t="shared" ca="1" si="51"/>
        <v>19.045757080727821</v>
      </c>
    </row>
    <row r="189" spans="1:74">
      <c r="A189" s="1">
        <v>136</v>
      </c>
      <c r="B189" s="62">
        <f t="shared" ca="1" si="52"/>
        <v>0.99875718241591582</v>
      </c>
      <c r="C189" s="75">
        <f t="shared" ca="1" si="53"/>
        <v>44.98756667194948</v>
      </c>
      <c r="D189" s="75">
        <v>24.256422790516989</v>
      </c>
      <c r="E189" s="75">
        <f t="shared" ca="1" si="54"/>
        <v>41.774549476387818</v>
      </c>
      <c r="F189" s="75">
        <v>28.142167584705465</v>
      </c>
      <c r="AU189" s="1">
        <v>172</v>
      </c>
      <c r="AV189" s="75">
        <f t="shared" ca="1" si="48"/>
        <v>0.52254518460802402</v>
      </c>
      <c r="AW189" s="75">
        <f t="shared" ca="1" si="49"/>
        <v>36.686186067338383</v>
      </c>
      <c r="AX189" s="75">
        <f t="shared" ca="1" si="50"/>
        <v>24.270568414624137</v>
      </c>
      <c r="AY189" s="75">
        <v>44.72654976763058</v>
      </c>
      <c r="AZ189" s="75">
        <v>29.964607983933966</v>
      </c>
      <c r="BB189" s="75">
        <f t="shared" ca="1" si="46"/>
        <v>9.1483824727461638E-2</v>
      </c>
      <c r="BC189" s="75">
        <f t="shared" ca="1" si="47"/>
        <v>24.073887934877501</v>
      </c>
      <c r="BT189" s="1">
        <v>184</v>
      </c>
      <c r="BU189" s="1">
        <f t="shared" ca="1" si="44"/>
        <v>34.425409649140207</v>
      </c>
      <c r="BV189" s="1">
        <f t="shared" ca="1" si="51"/>
        <v>28.799304276006083</v>
      </c>
    </row>
    <row r="190" spans="1:74">
      <c r="A190" s="1">
        <v>137</v>
      </c>
      <c r="B190" s="62">
        <f t="shared" ca="1" si="52"/>
        <v>0.22371729030212339</v>
      </c>
      <c r="C190" s="75">
        <f t="shared" ca="1" si="53"/>
        <v>33.211865665512754</v>
      </c>
      <c r="D190" s="75">
        <v>36.864280503745412</v>
      </c>
      <c r="E190" s="75">
        <f t="shared" ca="1" si="54"/>
        <v>17.428447201427968</v>
      </c>
      <c r="F190" s="75">
        <v>18.440474343186796</v>
      </c>
      <c r="AU190" s="1">
        <v>173</v>
      </c>
      <c r="AV190" s="75">
        <f t="shared" ca="1" si="48"/>
        <v>0.57116289511092866</v>
      </c>
      <c r="AW190" s="75">
        <f t="shared" ca="1" si="49"/>
        <v>37.672595916653123</v>
      </c>
      <c r="AX190" s="75">
        <f t="shared" ca="1" si="50"/>
        <v>25.354303412702205</v>
      </c>
      <c r="AY190" s="75">
        <v>41.505880148802689</v>
      </c>
      <c r="AZ190" s="75">
        <v>25.675010312516175</v>
      </c>
      <c r="BB190" s="75">
        <f t="shared" ca="1" si="46"/>
        <v>0.34188688026878822</v>
      </c>
      <c r="BC190" s="75">
        <f t="shared" ca="1" si="47"/>
        <v>32.541328120809709</v>
      </c>
      <c r="BT190" s="1">
        <v>185</v>
      </c>
      <c r="BU190" s="1">
        <f t="shared" ca="1" si="44"/>
        <v>41.892779239110439</v>
      </c>
      <c r="BV190" s="1">
        <f t="shared" ca="1" si="51"/>
        <v>21.938029940753719</v>
      </c>
    </row>
    <row r="191" spans="1:74">
      <c r="A191" s="1">
        <v>138</v>
      </c>
      <c r="B191" s="62">
        <f t="shared" ca="1" si="52"/>
        <v>0.757382243733139</v>
      </c>
      <c r="C191" s="75">
        <f t="shared" ca="1" si="53"/>
        <v>42.345946582606828</v>
      </c>
      <c r="D191" s="75">
        <v>44.45838114701867</v>
      </c>
      <c r="E191" s="75">
        <f t="shared" ca="1" si="54"/>
        <v>26.289066781082898</v>
      </c>
      <c r="F191" s="75">
        <v>22.178110094175882</v>
      </c>
      <c r="AU191" s="1">
        <v>174</v>
      </c>
      <c r="AV191" s="75">
        <f t="shared" ca="1" si="48"/>
        <v>0.19853847176878059</v>
      </c>
      <c r="AW191" s="75">
        <f t="shared" ca="1" si="49"/>
        <v>28.367296831891725</v>
      </c>
      <c r="AX191" s="75">
        <f t="shared" ca="1" si="50"/>
        <v>18.142684880872817</v>
      </c>
      <c r="AY191" s="75">
        <v>39.117090920124241</v>
      </c>
      <c r="AZ191" s="75">
        <v>15.279359943792482</v>
      </c>
      <c r="BB191" s="75">
        <f t="shared" ca="1" si="46"/>
        <v>0.51544728978765697</v>
      </c>
      <c r="BC191" s="75">
        <f t="shared" ca="1" si="47"/>
        <v>36.538397359341559</v>
      </c>
      <c r="BT191" s="1">
        <v>186</v>
      </c>
      <c r="BU191" s="1">
        <f t="shared" ca="1" si="44"/>
        <v>43.211856695882645</v>
      </c>
      <c r="BV191" s="1">
        <f t="shared" ca="1" si="51"/>
        <v>40.726321602274844</v>
      </c>
    </row>
    <row r="192" spans="1:74">
      <c r="A192" s="1">
        <v>139</v>
      </c>
      <c r="B192" s="62">
        <f t="shared" ca="1" si="52"/>
        <v>0.91449524991991216</v>
      </c>
      <c r="C192" s="75">
        <f t="shared" ca="1" si="53"/>
        <v>44.11935421926492</v>
      </c>
      <c r="D192" s="75">
        <v>23.779858420226109</v>
      </c>
      <c r="E192" s="75">
        <f t="shared" ca="1" si="54"/>
        <v>31.783453081703751</v>
      </c>
      <c r="F192" s="75">
        <v>25.365230992183932</v>
      </c>
      <c r="AU192" s="1">
        <v>175</v>
      </c>
      <c r="AV192" s="75">
        <f t="shared" ca="1" si="48"/>
        <v>0.36241078244350433</v>
      </c>
      <c r="AW192" s="75">
        <f t="shared" ca="1" si="49"/>
        <v>33.060168996971043</v>
      </c>
      <c r="AX192" s="75">
        <f t="shared" ca="1" si="50"/>
        <v>21.045244818599251</v>
      </c>
      <c r="AY192" s="75">
        <v>32.811414283992306</v>
      </c>
      <c r="AZ192" s="75">
        <v>21.912935545877748</v>
      </c>
      <c r="BB192" s="75">
        <f t="shared" ca="1" si="46"/>
        <v>0.66094105770891365</v>
      </c>
      <c r="BC192" s="75">
        <f t="shared" ca="1" si="47"/>
        <v>39.389484454125352</v>
      </c>
      <c r="BT192" s="1">
        <v>187</v>
      </c>
      <c r="BU192" s="1">
        <f t="shared" ca="1" si="44"/>
        <v>32.056217967932895</v>
      </c>
      <c r="BV192" s="1">
        <f t="shared" ca="1" si="51"/>
        <v>23.785938845964122</v>
      </c>
    </row>
    <row r="193" spans="1:74">
      <c r="A193" s="1">
        <v>140</v>
      </c>
      <c r="B193" s="62">
        <f t="shared" ca="1" si="52"/>
        <v>0.93626340928043916</v>
      </c>
      <c r="C193" s="75">
        <f t="shared" ca="1" si="53"/>
        <v>44.34859205791701</v>
      </c>
      <c r="D193" s="75">
        <v>37.64191782528632</v>
      </c>
      <c r="E193" s="75">
        <f t="shared" ca="1" si="54"/>
        <v>33.016485717897204</v>
      </c>
      <c r="F193" s="75">
        <v>31.109984576013552</v>
      </c>
      <c r="AU193" s="1">
        <v>176</v>
      </c>
      <c r="AV193" s="75">
        <f t="shared" ca="1" si="48"/>
        <v>0.72676164174923574</v>
      </c>
      <c r="AW193" s="75">
        <f t="shared" ca="1" si="49"/>
        <v>40.575094869312061</v>
      </c>
      <c r="AX193" s="75">
        <f t="shared" ca="1" si="50"/>
        <v>29.318338020933886</v>
      </c>
      <c r="AY193" s="75">
        <v>44.226508207048951</v>
      </c>
      <c r="AZ193" s="75">
        <v>22.537376931452798</v>
      </c>
      <c r="BB193" s="75">
        <f t="shared" ca="1" si="46"/>
        <v>0.88164871635994224</v>
      </c>
      <c r="BC193" s="75">
        <f t="shared" ca="1" si="47"/>
        <v>43.168845285597847</v>
      </c>
      <c r="BT193" s="1">
        <v>188</v>
      </c>
      <c r="BU193" s="1">
        <f t="shared" ca="1" si="44"/>
        <v>39.194117501363024</v>
      </c>
      <c r="BV193" s="1">
        <f t="shared" ca="1" si="51"/>
        <v>21.047600556754084</v>
      </c>
    </row>
    <row r="194" spans="1:74">
      <c r="A194" s="1">
        <v>141</v>
      </c>
      <c r="B194" s="62">
        <f t="shared" ca="1" si="52"/>
        <v>8.1696201250618827E-2</v>
      </c>
      <c r="C194" s="75">
        <f t="shared" ca="1" si="53"/>
        <v>28.017328830998217</v>
      </c>
      <c r="D194" s="75">
        <v>44.792688506439106</v>
      </c>
      <c r="E194" s="75">
        <f t="shared" ca="1" si="54"/>
        <v>15.840277835999792</v>
      </c>
      <c r="F194" s="75">
        <v>17.560052422733531</v>
      </c>
      <c r="AU194" s="1">
        <v>177</v>
      </c>
      <c r="AV194" s="75">
        <f t="shared" ca="1" si="48"/>
        <v>0.75776186914063626</v>
      </c>
      <c r="AW194" s="75">
        <f t="shared" ca="1" si="49"/>
        <v>41.11485558502234</v>
      </c>
      <c r="AX194" s="75">
        <f t="shared" ca="1" si="50"/>
        <v>30.234692086738342</v>
      </c>
      <c r="AY194" s="75">
        <v>30.036410605717453</v>
      </c>
      <c r="AZ194" s="75">
        <v>19.085885214434271</v>
      </c>
      <c r="BB194" s="75">
        <f t="shared" ca="1" si="46"/>
        <v>0.71841985648320694</v>
      </c>
      <c r="BC194" s="75">
        <f t="shared" ca="1" si="47"/>
        <v>40.427895525089887</v>
      </c>
      <c r="BT194" s="1">
        <v>189</v>
      </c>
      <c r="BU194" s="1">
        <f t="shared" ca="1" si="44"/>
        <v>37.750098339849544</v>
      </c>
      <c r="BV194" s="1">
        <f t="shared" ca="1" si="51"/>
        <v>25.987668999325855</v>
      </c>
    </row>
    <row r="195" spans="1:74">
      <c r="A195" s="1">
        <v>142</v>
      </c>
      <c r="B195" s="62">
        <f t="shared" ca="1" si="52"/>
        <v>0.77027651355224069</v>
      </c>
      <c r="C195" s="75">
        <f t="shared" ca="1" si="53"/>
        <v>42.500260434298553</v>
      </c>
      <c r="D195" s="75">
        <v>27.116872172982056</v>
      </c>
      <c r="E195" s="75">
        <f t="shared" ca="1" si="54"/>
        <v>26.626591919396198</v>
      </c>
      <c r="F195" s="75">
        <v>19.64611736948979</v>
      </c>
      <c r="AU195" s="1">
        <v>178</v>
      </c>
      <c r="AV195" s="75">
        <f t="shared" ca="1" si="48"/>
        <v>0.87666037003119546</v>
      </c>
      <c r="AW195" s="75">
        <f t="shared" ca="1" si="49"/>
        <v>43.089042935423699</v>
      </c>
      <c r="AX195" s="75">
        <f t="shared" ca="1" si="50"/>
        <v>34.464077307994138</v>
      </c>
      <c r="AY195" s="75">
        <v>41.173037033474323</v>
      </c>
      <c r="AZ195" s="75">
        <v>32.302660355653856</v>
      </c>
      <c r="BB195" s="75">
        <f t="shared" ca="1" si="46"/>
        <v>0.34044546554223221</v>
      </c>
      <c r="BC195" s="75">
        <f t="shared" ca="1" si="47"/>
        <v>32.50431143998555</v>
      </c>
      <c r="BT195" s="1">
        <v>190</v>
      </c>
      <c r="BU195" s="1">
        <f t="shared" ca="1" si="44"/>
        <v>41.865845500612529</v>
      </c>
      <c r="BV195" s="1">
        <f t="shared" ca="1" si="51"/>
        <v>19.73590609542325</v>
      </c>
    </row>
    <row r="196" spans="1:74">
      <c r="A196" s="1">
        <v>143</v>
      </c>
      <c r="B196" s="62">
        <f t="shared" ca="1" si="52"/>
        <v>0.85412105514244385</v>
      </c>
      <c r="C196" s="75">
        <f t="shared" ca="1" si="53"/>
        <v>43.463899500710632</v>
      </c>
      <c r="D196" s="75">
        <v>38.167382244325339</v>
      </c>
      <c r="E196" s="75">
        <f t="shared" ca="1" si="54"/>
        <v>29.207454898668811</v>
      </c>
      <c r="F196" s="75">
        <v>24.017393520902363</v>
      </c>
      <c r="AU196" s="1">
        <v>179</v>
      </c>
      <c r="AV196" s="75">
        <f t="shared" ca="1" si="48"/>
        <v>0.14621168044749844</v>
      </c>
      <c r="AW196" s="75">
        <f t="shared" ca="1" si="49"/>
        <v>26.471290790610645</v>
      </c>
      <c r="AX196" s="75">
        <f t="shared" ca="1" si="50"/>
        <v>17.279800007986029</v>
      </c>
      <c r="AY196" s="75">
        <v>35.1250007048897</v>
      </c>
      <c r="AZ196" s="75">
        <v>19.852354917185345</v>
      </c>
      <c r="BB196" s="75">
        <f t="shared" ca="1" si="46"/>
        <v>0.9813917949282942</v>
      </c>
      <c r="BC196" s="75">
        <f t="shared" ca="1" si="47"/>
        <v>44.719566205371585</v>
      </c>
      <c r="BT196" s="1">
        <v>191</v>
      </c>
      <c r="BU196" s="1">
        <f t="shared" ca="1" si="44"/>
        <v>37.641937065089749</v>
      </c>
      <c r="BV196" s="1">
        <f t="shared" ca="1" si="51"/>
        <v>26.889955339046764</v>
      </c>
    </row>
    <row r="197" spans="1:74">
      <c r="A197" s="1">
        <v>144</v>
      </c>
      <c r="B197" s="62">
        <f t="shared" ca="1" si="52"/>
        <v>0.65958956312173722</v>
      </c>
      <c r="C197" s="75">
        <f t="shared" ca="1" si="53"/>
        <v>41.114347549755792</v>
      </c>
      <c r="D197" s="75">
        <v>44.948164715999724</v>
      </c>
      <c r="E197" s="75">
        <f t="shared" ca="1" si="54"/>
        <v>24.052981784536197</v>
      </c>
      <c r="F197" s="75">
        <v>15.653175210433524</v>
      </c>
      <c r="AU197" s="1">
        <v>180</v>
      </c>
      <c r="AV197" s="75">
        <f t="shared" ca="1" si="48"/>
        <v>0.44270041272148042</v>
      </c>
      <c r="AW197" s="75">
        <f t="shared" ca="1" si="49"/>
        <v>34.960720714676924</v>
      </c>
      <c r="AX197" s="75">
        <f t="shared" ca="1" si="50"/>
        <v>22.604249765844688</v>
      </c>
      <c r="AY197" s="75">
        <v>33.220502720009904</v>
      </c>
      <c r="AZ197" s="75">
        <v>22.014262973004449</v>
      </c>
      <c r="BB197" s="75">
        <f t="shared" ca="1" si="46"/>
        <v>0.90378286662015594</v>
      </c>
      <c r="BC197" s="75">
        <f t="shared" ca="1" si="47"/>
        <v>43.520248595658146</v>
      </c>
      <c r="BT197" s="1">
        <v>192</v>
      </c>
      <c r="BU197" s="1">
        <f t="shared" ca="1" si="44"/>
        <v>43.116324257832943</v>
      </c>
      <c r="BV197" s="1">
        <f t="shared" ca="1" si="51"/>
        <v>27.282221385293369</v>
      </c>
    </row>
    <row r="198" spans="1:74">
      <c r="A198" s="1">
        <v>145</v>
      </c>
      <c r="B198" s="62">
        <f t="shared" ca="1" si="52"/>
        <v>0.24345492059626994</v>
      </c>
      <c r="C198" s="75">
        <f t="shared" ca="1" si="53"/>
        <v>33.732429507222768</v>
      </c>
      <c r="D198" s="75">
        <v>41.885667647155771</v>
      </c>
      <c r="E198" s="75">
        <f t="shared" ca="1" si="54"/>
        <v>17.664132648089232</v>
      </c>
      <c r="F198" s="75">
        <v>18.936389201813547</v>
      </c>
      <c r="AU198" s="1">
        <v>181</v>
      </c>
      <c r="AV198" s="75">
        <f t="shared" ca="1" si="48"/>
        <v>0.33763650910209364</v>
      </c>
      <c r="AW198" s="75">
        <f t="shared" ca="1" si="49"/>
        <v>32.431949351460503</v>
      </c>
      <c r="AX198" s="75">
        <f t="shared" ca="1" si="50"/>
        <v>20.584284941699622</v>
      </c>
      <c r="AY198" s="75">
        <v>35.263373462364086</v>
      </c>
      <c r="AZ198" s="75">
        <v>24.134332984325599</v>
      </c>
      <c r="BB198" s="75">
        <f t="shared" ca="1" si="46"/>
        <v>0.93138965063077794</v>
      </c>
      <c r="BC198" s="75">
        <f t="shared" ca="1" si="47"/>
        <v>43.952559223110143</v>
      </c>
      <c r="BT198" s="1">
        <v>193</v>
      </c>
      <c r="BU198" s="1">
        <f t="shared" ref="BU198:BU205" ca="1" si="55">a+(b-a)*SQRT(RAND())</f>
        <v>32.363116036352437</v>
      </c>
      <c r="BV198" s="1">
        <f t="shared" ref="BV198:BV205" ca="1" si="56">b-(b-a)*SQRT(1-RAND())</f>
        <v>28.294050506690386</v>
      </c>
    </row>
    <row r="199" spans="1:74">
      <c r="A199" s="1">
        <v>146</v>
      </c>
      <c r="B199" s="62">
        <f t="shared" ca="1" si="52"/>
        <v>0.56757656236714782</v>
      </c>
      <c r="C199" s="75">
        <f t="shared" ca="1" si="53"/>
        <v>39.838731095289482</v>
      </c>
      <c r="D199" s="75">
        <v>44.095623821035772</v>
      </c>
      <c r="E199" s="75">
        <f t="shared" ca="1" si="54"/>
        <v>22.314013827255643</v>
      </c>
      <c r="F199" s="75">
        <v>27.488117373385119</v>
      </c>
      <c r="AU199" s="1">
        <v>182</v>
      </c>
      <c r="AV199" s="75">
        <f t="shared" ca="1" si="48"/>
        <v>0.32311100403853921</v>
      </c>
      <c r="AW199" s="75">
        <f t="shared" ca="1" si="49"/>
        <v>32.05285617234501</v>
      </c>
      <c r="AX199" s="75">
        <f t="shared" ca="1" si="50"/>
        <v>20.318020817500987</v>
      </c>
      <c r="AY199" s="75">
        <v>30.946593775615842</v>
      </c>
      <c r="AZ199" s="75">
        <v>17.91457956971022</v>
      </c>
      <c r="BB199" s="75">
        <f t="shared" ca="1" si="46"/>
        <v>0.6728252341151415</v>
      </c>
      <c r="BC199" s="75">
        <f t="shared" ca="1" si="47"/>
        <v>39.60777744339434</v>
      </c>
      <c r="BT199" s="1">
        <v>194</v>
      </c>
      <c r="BU199" s="1">
        <f t="shared" ca="1" si="55"/>
        <v>42.989293672479981</v>
      </c>
      <c r="BV199" s="1">
        <f t="shared" ca="1" si="56"/>
        <v>26.018805943241038</v>
      </c>
    </row>
    <row r="200" spans="1:74">
      <c r="A200" s="1">
        <v>147</v>
      </c>
      <c r="B200" s="62">
        <f t="shared" ca="1" si="52"/>
        <v>0.7951245414151229</v>
      </c>
      <c r="C200" s="75">
        <f t="shared" ca="1" si="53"/>
        <v>42.792842997516964</v>
      </c>
      <c r="D200" s="75">
        <v>40.626467186383749</v>
      </c>
      <c r="E200" s="75">
        <f t="shared" ca="1" si="54"/>
        <v>27.314477262241152</v>
      </c>
      <c r="F200" s="75">
        <v>16.740830683635675</v>
      </c>
      <c r="AU200" s="1">
        <v>183</v>
      </c>
      <c r="AV200" s="75">
        <f t="shared" ca="1" si="48"/>
        <v>0.86379580111407317</v>
      </c>
      <c r="AW200" s="75">
        <f t="shared" ca="1" si="49"/>
        <v>42.882184652617624</v>
      </c>
      <c r="AX200" s="75">
        <f t="shared" ca="1" si="50"/>
        <v>33.928244086987192</v>
      </c>
      <c r="AY200" s="75">
        <v>37.784907624294128</v>
      </c>
      <c r="AZ200" s="75">
        <v>16.52374456123788</v>
      </c>
      <c r="BB200" s="75">
        <f t="shared" ref="BB200:BB263" ca="1" si="57">RAND()</f>
        <v>0.79554498067589763</v>
      </c>
      <c r="BC200" s="75">
        <f t="shared" ref="BC200:BC263" ca="1" si="58">$R$2+($R$3-$R$2)*SQRT(BB200)</f>
        <v>41.757998479114761</v>
      </c>
      <c r="BT200" s="1">
        <v>195</v>
      </c>
      <c r="BU200" s="1">
        <f t="shared" ca="1" si="55"/>
        <v>37.124918624324025</v>
      </c>
      <c r="BV200" s="1">
        <f t="shared" ca="1" si="56"/>
        <v>16.540682216436917</v>
      </c>
    </row>
    <row r="201" spans="1:74">
      <c r="A201" s="1">
        <v>148</v>
      </c>
      <c r="B201" s="62">
        <f t="shared" ca="1" si="52"/>
        <v>0.86158523034360357</v>
      </c>
      <c r="C201" s="75">
        <f t="shared" ca="1" si="53"/>
        <v>43.546574598226897</v>
      </c>
      <c r="D201" s="75">
        <v>32.78661629990215</v>
      </c>
      <c r="E201" s="75">
        <f t="shared" ca="1" si="54"/>
        <v>29.481536008746815</v>
      </c>
      <c r="F201" s="75">
        <v>17.931537496884534</v>
      </c>
      <c r="AU201" s="1">
        <v>184</v>
      </c>
      <c r="AV201" s="75">
        <f t="shared" ca="1" si="48"/>
        <v>0.66475454287570468</v>
      </c>
      <c r="AW201" s="75">
        <f t="shared" ca="1" si="49"/>
        <v>39.459744246171795</v>
      </c>
      <c r="AX201" s="75">
        <f t="shared" ca="1" si="50"/>
        <v>27.629884530842467</v>
      </c>
      <c r="AY201" s="75">
        <v>37.177851687968911</v>
      </c>
      <c r="AZ201" s="75">
        <v>35.991746871886534</v>
      </c>
      <c r="BB201" s="75">
        <f t="shared" ca="1" si="57"/>
        <v>0.25706609635475397</v>
      </c>
      <c r="BC201" s="75">
        <f t="shared" ca="1" si="58"/>
        <v>30.210505800902169</v>
      </c>
      <c r="BT201" s="1">
        <v>196</v>
      </c>
      <c r="BU201" s="1">
        <f t="shared" ca="1" si="55"/>
        <v>35.515668365891614</v>
      </c>
      <c r="BV201" s="1">
        <f t="shared" ca="1" si="56"/>
        <v>22.531065649274936</v>
      </c>
    </row>
    <row r="202" spans="1:74">
      <c r="A202" s="1">
        <v>149</v>
      </c>
      <c r="B202" s="62">
        <f t="shared" ca="1" si="52"/>
        <v>0.59359091176049006</v>
      </c>
      <c r="C202" s="75">
        <f t="shared" ca="1" si="53"/>
        <v>40.2125633466772</v>
      </c>
      <c r="D202" s="75">
        <v>42.432579550179298</v>
      </c>
      <c r="E202" s="75">
        <f t="shared" ca="1" si="54"/>
        <v>22.778379568316804</v>
      </c>
      <c r="F202" s="75">
        <v>22.112724317513866</v>
      </c>
      <c r="AU202" s="1">
        <v>185</v>
      </c>
      <c r="AV202" s="75">
        <f t="shared" ca="1" si="48"/>
        <v>0.23528494970239278</v>
      </c>
      <c r="AW202" s="75">
        <f t="shared" ca="1" si="49"/>
        <v>29.551853996386626</v>
      </c>
      <c r="AX202" s="75">
        <f t="shared" ca="1" si="50"/>
        <v>18.765603775427831</v>
      </c>
      <c r="AY202" s="75">
        <v>35.815201609769332</v>
      </c>
      <c r="AZ202" s="75">
        <v>36.922485758334417</v>
      </c>
      <c r="BB202" s="75">
        <f t="shared" ca="1" si="57"/>
        <v>0.98533532741550456</v>
      </c>
      <c r="BC202" s="75">
        <f t="shared" ca="1" si="58"/>
        <v>44.779217495998012</v>
      </c>
      <c r="BT202" s="1">
        <v>197</v>
      </c>
      <c r="BU202" s="1">
        <f t="shared" ca="1" si="55"/>
        <v>44.465194527218998</v>
      </c>
      <c r="BV202" s="1">
        <f t="shared" ca="1" si="56"/>
        <v>18.60441851063181</v>
      </c>
    </row>
    <row r="203" spans="1:74">
      <c r="A203" s="1">
        <v>150</v>
      </c>
      <c r="B203" s="62">
        <f t="shared" ca="1" si="52"/>
        <v>0.34306674581220076</v>
      </c>
      <c r="C203" s="75">
        <f t="shared" ca="1" si="53"/>
        <v>36.001362071086106</v>
      </c>
      <c r="D203" s="75">
        <v>24.458416947590393</v>
      </c>
      <c r="E203" s="75">
        <f t="shared" ca="1" si="54"/>
        <v>18.920755645287201</v>
      </c>
      <c r="F203" s="75">
        <v>23.613547045431289</v>
      </c>
      <c r="AU203" s="1">
        <v>186</v>
      </c>
      <c r="AV203" s="75">
        <f t="shared" ca="1" si="48"/>
        <v>0.74518297712392556</v>
      </c>
      <c r="AW203" s="75">
        <f t="shared" ca="1" si="49"/>
        <v>40.897194431280255</v>
      </c>
      <c r="AX203" s="75">
        <f t="shared" ca="1" si="50"/>
        <v>29.856178798319526</v>
      </c>
      <c r="AY203" s="75">
        <v>32.816361962321707</v>
      </c>
      <c r="AZ203" s="75">
        <v>20.060446859568202</v>
      </c>
      <c r="BB203" s="75">
        <f t="shared" ca="1" si="57"/>
        <v>0.81721096190540887</v>
      </c>
      <c r="BC203" s="75">
        <f t="shared" ca="1" si="58"/>
        <v>42.119916403168872</v>
      </c>
      <c r="BT203" s="1">
        <v>198</v>
      </c>
      <c r="BU203" s="1">
        <f t="shared" ca="1" si="55"/>
        <v>42.512634691263671</v>
      </c>
      <c r="BV203" s="1">
        <f t="shared" ca="1" si="56"/>
        <v>15.753931685417616</v>
      </c>
    </row>
    <row r="204" spans="1:74">
      <c r="A204" s="1">
        <v>151</v>
      </c>
      <c r="B204" s="62">
        <f t="shared" ca="1" si="52"/>
        <v>0.21370958504258986</v>
      </c>
      <c r="C204" s="75">
        <f t="shared" ca="1" si="53"/>
        <v>32.936151148089429</v>
      </c>
      <c r="D204" s="75">
        <v>42.023245319721454</v>
      </c>
      <c r="E204" s="75">
        <f t="shared" ca="1" si="54"/>
        <v>17.310470141556763</v>
      </c>
      <c r="F204" s="75">
        <v>15.721725556975962</v>
      </c>
      <c r="AU204" s="1">
        <v>187</v>
      </c>
      <c r="AV204" s="75">
        <f t="shared" ca="1" si="48"/>
        <v>0.43765146758220341</v>
      </c>
      <c r="AW204" s="75">
        <f t="shared" ca="1" si="49"/>
        <v>34.846569497623086</v>
      </c>
      <c r="AX204" s="75">
        <f t="shared" ca="1" si="50"/>
        <v>22.503029555604225</v>
      </c>
      <c r="AY204" s="75">
        <v>36.069860281668866</v>
      </c>
      <c r="AZ204" s="75">
        <v>16.45018215972436</v>
      </c>
      <c r="BB204" s="75">
        <f t="shared" ca="1" si="57"/>
        <v>7.3997827363655233E-2</v>
      </c>
      <c r="BC204" s="75">
        <f t="shared" ca="1" si="58"/>
        <v>23.160762502811224</v>
      </c>
      <c r="BT204" s="1">
        <v>199</v>
      </c>
      <c r="BU204" s="1">
        <f t="shared" ca="1" si="55"/>
        <v>39.538427689112481</v>
      </c>
      <c r="BV204" s="1">
        <f t="shared" ca="1" si="56"/>
        <v>26.519913935817009</v>
      </c>
    </row>
    <row r="205" spans="1:74">
      <c r="A205" s="1">
        <v>152</v>
      </c>
      <c r="B205" s="62">
        <f t="shared" ca="1" si="52"/>
        <v>0.71852373457114904</v>
      </c>
      <c r="C205" s="75">
        <f t="shared" ca="1" si="53"/>
        <v>41.870038841486902</v>
      </c>
      <c r="D205" s="75">
        <v>42.341517967254475</v>
      </c>
      <c r="E205" s="75">
        <f t="shared" ca="1" si="54"/>
        <v>25.339169994737112</v>
      </c>
      <c r="F205" s="75">
        <v>21.582939695146756</v>
      </c>
      <c r="AU205" s="1">
        <v>188</v>
      </c>
      <c r="AV205" s="75">
        <f t="shared" ca="1" si="48"/>
        <v>0.37318853972877264</v>
      </c>
      <c r="AW205" s="75">
        <f t="shared" ca="1" si="49"/>
        <v>33.32674782267425</v>
      </c>
      <c r="AX205" s="75">
        <f t="shared" ca="1" si="50"/>
        <v>21.248572374610728</v>
      </c>
      <c r="AY205" s="75">
        <v>40.11242205796173</v>
      </c>
      <c r="AZ205" s="75">
        <v>23.305026108194145</v>
      </c>
      <c r="BB205" s="75">
        <f t="shared" ca="1" si="57"/>
        <v>0.79814187635816136</v>
      </c>
      <c r="BC205" s="75">
        <f t="shared" ca="1" si="58"/>
        <v>41.801635933695266</v>
      </c>
      <c r="BT205" s="1">
        <v>200</v>
      </c>
      <c r="BU205" s="1">
        <f t="shared" ca="1" si="55"/>
        <v>32.323352897056836</v>
      </c>
      <c r="BV205" s="1">
        <f t="shared" ca="1" si="56"/>
        <v>23.836583401205118</v>
      </c>
    </row>
    <row r="206" spans="1:74">
      <c r="A206" s="1">
        <v>153</v>
      </c>
      <c r="B206" s="62">
        <f t="shared" ca="1" si="52"/>
        <v>0.63670791652247649</v>
      </c>
      <c r="C206" s="75">
        <f t="shared" ca="1" si="53"/>
        <v>40.808811437601832</v>
      </c>
      <c r="D206" s="75">
        <v>40.712461089006347</v>
      </c>
      <c r="E206" s="75">
        <f t="shared" ca="1" si="54"/>
        <v>23.593784192793304</v>
      </c>
      <c r="F206" s="75">
        <v>31.889096817648962</v>
      </c>
      <c r="AU206" s="1">
        <v>189</v>
      </c>
      <c r="AV206" s="75">
        <f t="shared" ca="1" si="48"/>
        <v>0.4085897635306619</v>
      </c>
      <c r="AW206" s="75">
        <f t="shared" ca="1" si="49"/>
        <v>34.176307965236575</v>
      </c>
      <c r="AX206" s="75">
        <f t="shared" ca="1" si="50"/>
        <v>21.929039620717901</v>
      </c>
      <c r="AY206" s="75">
        <v>40.958976931015158</v>
      </c>
      <c r="AZ206" s="75">
        <v>32.112542281419053</v>
      </c>
      <c r="BB206" s="75">
        <f t="shared" ca="1" si="57"/>
        <v>0.22198315520176148</v>
      </c>
      <c r="BC206" s="75">
        <f t="shared" ca="1" si="58"/>
        <v>29.13452651069661</v>
      </c>
      <c r="BT206" s="1" t="s">
        <v>174</v>
      </c>
      <c r="BU206" s="74">
        <f ca="1">MIN(BU6:BU205)</f>
        <v>16.869746663292084</v>
      </c>
      <c r="BV206" s="74">
        <f ca="1">MIN(BV6:BV205)</f>
        <v>15.013988662663639</v>
      </c>
    </row>
    <row r="207" spans="1:74">
      <c r="A207" s="1">
        <v>154</v>
      </c>
      <c r="B207" s="62">
        <f t="shared" ca="1" si="52"/>
        <v>4.9464525890492661E-2</v>
      </c>
      <c r="C207" s="75">
        <f t="shared" ca="1" si="53"/>
        <v>26.012498737966649</v>
      </c>
      <c r="D207" s="75">
        <v>32.401319621538036</v>
      </c>
      <c r="E207" s="75">
        <f t="shared" ca="1" si="54"/>
        <v>15.503032849968111</v>
      </c>
      <c r="F207" s="75">
        <v>16.611070123168489</v>
      </c>
      <c r="AU207" s="1">
        <v>190</v>
      </c>
      <c r="AV207" s="75">
        <f t="shared" ca="1" si="48"/>
        <v>9.530914113651523E-2</v>
      </c>
      <c r="AW207" s="75">
        <f t="shared" ca="1" si="49"/>
        <v>24.261653579294773</v>
      </c>
      <c r="AX207" s="75">
        <f t="shared" ca="1" si="50"/>
        <v>16.465428459899098</v>
      </c>
      <c r="AY207" s="75">
        <v>26.212048890853396</v>
      </c>
      <c r="AZ207" s="75">
        <v>16.214061062826353</v>
      </c>
      <c r="BB207" s="75">
        <f t="shared" ca="1" si="57"/>
        <v>0.10251289674792119</v>
      </c>
      <c r="BC207" s="75">
        <f t="shared" ca="1" si="58"/>
        <v>24.6052905772355</v>
      </c>
      <c r="BT207" s="1" t="s">
        <v>173</v>
      </c>
      <c r="BU207" s="74">
        <f ca="1">MAX(BU6:BU205)</f>
        <v>44.936669595956189</v>
      </c>
      <c r="BV207" s="74">
        <f ca="1">MAX(BV6:BV205)</f>
        <v>42.66273510621285</v>
      </c>
    </row>
    <row r="208" spans="1:74">
      <c r="A208" s="1">
        <v>155</v>
      </c>
      <c r="B208" s="62">
        <f t="shared" ca="1" si="52"/>
        <v>0.47595258508467131</v>
      </c>
      <c r="C208" s="75">
        <f t="shared" ca="1" si="53"/>
        <v>38.422998182962814</v>
      </c>
      <c r="D208" s="75">
        <v>32.695915523176012</v>
      </c>
      <c r="E208" s="75">
        <f t="shared" ca="1" si="54"/>
        <v>20.81321658163289</v>
      </c>
      <c r="F208" s="75">
        <v>25.018428950206683</v>
      </c>
      <c r="AU208" s="1">
        <v>191</v>
      </c>
      <c r="AV208" s="75">
        <f t="shared" ca="1" si="48"/>
        <v>0.66738176646731606</v>
      </c>
      <c r="AW208" s="75">
        <f t="shared" ca="1" si="49"/>
        <v>39.50803112901125</v>
      </c>
      <c r="AX208" s="75">
        <f t="shared" ca="1" si="50"/>
        <v>27.698080737114292</v>
      </c>
      <c r="AY208" s="75">
        <v>38.172863965527711</v>
      </c>
      <c r="AZ208" s="75">
        <v>39.495100426407568</v>
      </c>
      <c r="BB208" s="75">
        <f t="shared" ca="1" si="57"/>
        <v>0.64279563279878271</v>
      </c>
      <c r="BC208" s="75">
        <f t="shared" ca="1" si="58"/>
        <v>39.052360996769202</v>
      </c>
      <c r="BT208" s="1" t="s">
        <v>227</v>
      </c>
      <c r="BU208" s="1">
        <f>INT(SQRT($BT$205)+1)</f>
        <v>15</v>
      </c>
      <c r="BV208" s="1">
        <f>INT(SQRT($BT$205)+1)</f>
        <v>15</v>
      </c>
    </row>
    <row r="209" spans="1:76">
      <c r="A209" s="1">
        <v>156</v>
      </c>
      <c r="B209" s="62">
        <f t="shared" ca="1" si="52"/>
        <v>0.5639562908794904</v>
      </c>
      <c r="C209" s="75">
        <f t="shared" ca="1" si="53"/>
        <v>39.785807356773333</v>
      </c>
      <c r="D209" s="75">
        <v>37.625733157928025</v>
      </c>
      <c r="E209" s="75">
        <f t="shared" ca="1" si="54"/>
        <v>22.250880268328682</v>
      </c>
      <c r="F209" s="75">
        <v>38.853885982836985</v>
      </c>
      <c r="AU209" s="1">
        <v>192</v>
      </c>
      <c r="AV209" s="75">
        <f t="shared" ca="1" si="48"/>
        <v>0.23098436261780098</v>
      </c>
      <c r="AW209" s="75">
        <f t="shared" ca="1" si="49"/>
        <v>29.418249767430886</v>
      </c>
      <c r="AX209" s="75">
        <f t="shared" ca="1" si="50"/>
        <v>18.691938998778735</v>
      </c>
      <c r="AY209" s="75">
        <v>25.41305329912371</v>
      </c>
      <c r="AZ209" s="75">
        <v>22.763845572565764</v>
      </c>
      <c r="BB209" s="75">
        <f t="shared" ca="1" si="57"/>
        <v>4.1508076491252766E-2</v>
      </c>
      <c r="BC209" s="75">
        <f t="shared" ca="1" si="58"/>
        <v>21.112059296352374</v>
      </c>
      <c r="BT209" s="1" t="s">
        <v>103</v>
      </c>
      <c r="BU209" s="1">
        <f ca="1">(BU207-BU206)/(BU208-1)</f>
        <v>2.0047802094760074</v>
      </c>
      <c r="BV209" s="1">
        <f ca="1">(BV207-BV206)/(BV208-1)</f>
        <v>1.974910460253515</v>
      </c>
    </row>
    <row r="210" spans="1:76">
      <c r="A210" s="1">
        <v>157</v>
      </c>
      <c r="B210" s="62">
        <f t="shared" ca="1" si="52"/>
        <v>0.97771942855482141</v>
      </c>
      <c r="C210" s="75">
        <f t="shared" ca="1" si="53"/>
        <v>44.775518747427341</v>
      </c>
      <c r="D210" s="75">
        <v>36.071846234823667</v>
      </c>
      <c r="E210" s="75">
        <f t="shared" ca="1" si="54"/>
        <v>36.558297752528389</v>
      </c>
      <c r="F210" s="75">
        <v>15.995774828779737</v>
      </c>
      <c r="AU210" s="1">
        <v>193</v>
      </c>
      <c r="AV210" s="75">
        <f t="shared" ca="1" si="48"/>
        <v>0.11980209360790095</v>
      </c>
      <c r="AW210" s="75">
        <f t="shared" ca="1" si="49"/>
        <v>25.383731711052192</v>
      </c>
      <c r="AX210" s="75">
        <f t="shared" ca="1" si="50"/>
        <v>16.854341085117774</v>
      </c>
      <c r="AY210" s="75">
        <v>35.76411106971711</v>
      </c>
      <c r="AZ210" s="75">
        <v>35.911338027249251</v>
      </c>
      <c r="BB210" s="75">
        <f t="shared" ca="1" si="57"/>
        <v>0.64778431516608803</v>
      </c>
      <c r="BC210" s="75">
        <f t="shared" ca="1" si="58"/>
        <v>39.145514772923754</v>
      </c>
      <c r="BU210" s="169" t="s">
        <v>229</v>
      </c>
      <c r="BV210" s="169"/>
    </row>
    <row r="211" spans="1:76">
      <c r="A211" s="1">
        <v>158</v>
      </c>
      <c r="B211" s="62">
        <f t="shared" ca="1" si="52"/>
        <v>0.20091013689672144</v>
      </c>
      <c r="C211" s="75">
        <f t="shared" ca="1" si="53"/>
        <v>32.570678726867463</v>
      </c>
      <c r="D211" s="75">
        <v>31.492997547819574</v>
      </c>
      <c r="E211" s="75">
        <f t="shared" ca="1" si="54"/>
        <v>17.161032209057414</v>
      </c>
      <c r="F211" s="75">
        <v>27.706148891123188</v>
      </c>
      <c r="AU211" s="1">
        <v>194</v>
      </c>
      <c r="AV211" s="75">
        <f t="shared" ref="AV211:AV274" ca="1" si="59">RAND()</f>
        <v>0.3367984002451978</v>
      </c>
      <c r="AW211" s="75">
        <f t="shared" ref="AW211:AW274" ca="1" si="60">$R$2+($R$3-$R$2)*SQRT(AV211)</f>
        <v>32.410300405813743</v>
      </c>
      <c r="AX211" s="75">
        <f t="shared" ref="AX211:AX274" ca="1" si="61">$R$3-($R$3-$R$2)*SQRT(1-AV211)</f>
        <v>20.568842848130956</v>
      </c>
      <c r="AY211" s="75">
        <v>43.879011878686391</v>
      </c>
      <c r="AZ211" s="75">
        <v>33.369039156417102</v>
      </c>
      <c r="BB211" s="75">
        <f t="shared" ca="1" si="57"/>
        <v>0.20341371736940261</v>
      </c>
      <c r="BC211" s="75">
        <f t="shared" ca="1" si="58"/>
        <v>28.530422965763574</v>
      </c>
      <c r="BU211" s="1">
        <f ca="1">BU$206</f>
        <v>16.869746663292084</v>
      </c>
      <c r="BV211" s="1">
        <f ca="1">BV$206</f>
        <v>15.013988662663639</v>
      </c>
      <c r="BW211" s="1">
        <f t="array" aca="1" ref="BW211:BW225" ca="1">FREQUENCY(BU6:BU205,BU211:BU225)</f>
        <v>1</v>
      </c>
      <c r="BX211" s="1">
        <f t="array" aca="1" ref="BX211:BX225" ca="1">FREQUENCY(BV6:BV205,BV211:BV225)</f>
        <v>1</v>
      </c>
    </row>
    <row r="212" spans="1:76">
      <c r="A212" s="1">
        <v>159</v>
      </c>
      <c r="B212" s="62">
        <f t="shared" ca="1" si="52"/>
        <v>0.72306028925808086</v>
      </c>
      <c r="C212" s="75">
        <f t="shared" ca="1" si="53"/>
        <v>41.926470173778817</v>
      </c>
      <c r="D212" s="75">
        <v>42.441430111310581</v>
      </c>
      <c r="E212" s="75">
        <f t="shared" ca="1" si="54"/>
        <v>25.445367153876113</v>
      </c>
      <c r="F212" s="75">
        <v>30.794572826246082</v>
      </c>
      <c r="AU212" s="1">
        <v>195</v>
      </c>
      <c r="AV212" s="75">
        <f t="shared" ca="1" si="59"/>
        <v>0.62378678641829399</v>
      </c>
      <c r="AW212" s="75">
        <f t="shared" ca="1" si="60"/>
        <v>38.694052160330543</v>
      </c>
      <c r="AX212" s="75">
        <f t="shared" ca="1" si="61"/>
        <v>26.59913338389913</v>
      </c>
      <c r="AY212" s="75">
        <v>27.328083139790877</v>
      </c>
      <c r="AZ212" s="75">
        <v>15.385595864502562</v>
      </c>
      <c r="BB212" s="75">
        <f t="shared" ca="1" si="57"/>
        <v>0.15229634036628337</v>
      </c>
      <c r="BC212" s="75">
        <f t="shared" ca="1" si="58"/>
        <v>26.70754911711478</v>
      </c>
      <c r="BU212" s="1">
        <f ca="1">BU211+BU$209</f>
        <v>18.87452687276809</v>
      </c>
      <c r="BV212" s="1">
        <f ca="1">BV211+BV$209</f>
        <v>16.988899122917154</v>
      </c>
      <c r="BW212" s="1">
        <f ca="1"/>
        <v>3</v>
      </c>
      <c r="BX212" s="1">
        <f ca="1"/>
        <v>24</v>
      </c>
    </row>
    <row r="213" spans="1:76">
      <c r="A213" s="1">
        <v>160</v>
      </c>
      <c r="B213" s="62">
        <f t="shared" ca="1" si="52"/>
        <v>0.5308693126655919</v>
      </c>
      <c r="C213" s="75">
        <f t="shared" ca="1" si="53"/>
        <v>39.291283456015009</v>
      </c>
      <c r="D213" s="75">
        <v>44.774230478282895</v>
      </c>
      <c r="E213" s="75">
        <f t="shared" ca="1" si="54"/>
        <v>21.689449197427344</v>
      </c>
      <c r="F213" s="75">
        <v>17.747674386238838</v>
      </c>
      <c r="AU213" s="1">
        <v>196</v>
      </c>
      <c r="AV213" s="75">
        <f t="shared" ca="1" si="59"/>
        <v>0.68929064826798325</v>
      </c>
      <c r="AW213" s="75">
        <f t="shared" ca="1" si="60"/>
        <v>39.907058907891653</v>
      </c>
      <c r="AX213" s="75">
        <f t="shared" ca="1" si="61"/>
        <v>28.277607331520553</v>
      </c>
      <c r="AY213" s="75">
        <v>37.050614875861847</v>
      </c>
      <c r="AZ213" s="75">
        <v>22.235526905388991</v>
      </c>
      <c r="BB213" s="75">
        <f t="shared" ca="1" si="57"/>
        <v>7.3421155267789917E-3</v>
      </c>
      <c r="BC213" s="75">
        <f t="shared" ca="1" si="58"/>
        <v>17.570584364322848</v>
      </c>
      <c r="BU213" s="1">
        <f t="shared" ref="BU213:BV225" ca="1" si="62">BU212+BU$209</f>
        <v>20.879307082244097</v>
      </c>
      <c r="BV213" s="1">
        <f t="shared" ca="1" si="62"/>
        <v>18.963809583170669</v>
      </c>
      <c r="BW213" s="1">
        <f ca="1"/>
        <v>4</v>
      </c>
      <c r="BX213" s="1">
        <f ca="1"/>
        <v>31</v>
      </c>
    </row>
    <row r="214" spans="1:76">
      <c r="A214" s="1">
        <v>161</v>
      </c>
      <c r="B214" s="62">
        <f t="shared" ca="1" si="52"/>
        <v>0.43723311966727518</v>
      </c>
      <c r="C214" s="75">
        <f t="shared" ca="1" si="53"/>
        <v>37.769785456399745</v>
      </c>
      <c r="D214" s="75">
        <v>32.875044896996762</v>
      </c>
      <c r="E214" s="75">
        <f t="shared" ca="1" si="54"/>
        <v>20.231629721674594</v>
      </c>
      <c r="F214" s="75">
        <v>20.523199094399775</v>
      </c>
      <c r="AU214" s="1">
        <v>197</v>
      </c>
      <c r="AV214" s="75">
        <f t="shared" ca="1" si="59"/>
        <v>0.91448332200403426</v>
      </c>
      <c r="AW214" s="75">
        <f t="shared" ca="1" si="60"/>
        <v>43.68858640302151</v>
      </c>
      <c r="AX214" s="75">
        <f t="shared" ca="1" si="61"/>
        <v>36.227029568249463</v>
      </c>
      <c r="AY214" s="75">
        <v>41.589923278501367</v>
      </c>
      <c r="AZ214" s="75">
        <v>16.056587188912125</v>
      </c>
      <c r="BB214" s="75">
        <f t="shared" ca="1" si="57"/>
        <v>0.62119137215674591</v>
      </c>
      <c r="BC214" s="75">
        <f t="shared" ca="1" si="58"/>
        <v>38.644708391965239</v>
      </c>
      <c r="BU214" s="1">
        <f t="shared" ca="1" si="62"/>
        <v>22.884087291720103</v>
      </c>
      <c r="BV214" s="1">
        <f t="shared" ca="1" si="62"/>
        <v>20.938720043424183</v>
      </c>
      <c r="BW214" s="1">
        <f ca="1"/>
        <v>3</v>
      </c>
      <c r="BX214" s="1">
        <f ca="1"/>
        <v>25</v>
      </c>
    </row>
    <row r="215" spans="1:76">
      <c r="A215" s="1">
        <v>162</v>
      </c>
      <c r="B215" s="62">
        <f t="shared" ca="1" si="52"/>
        <v>0.19537781255877285</v>
      </c>
      <c r="C215" s="75">
        <f t="shared" ca="1" si="53"/>
        <v>32.407898095700205</v>
      </c>
      <c r="D215" s="75">
        <v>37.284615247801177</v>
      </c>
      <c r="E215" s="75">
        <f t="shared" ca="1" si="54"/>
        <v>17.096934231663081</v>
      </c>
      <c r="F215" s="75">
        <v>30.898728953839814</v>
      </c>
      <c r="AU215" s="1">
        <v>198</v>
      </c>
      <c r="AV215" s="75">
        <f t="shared" ca="1" si="59"/>
        <v>0.86370270229816271</v>
      </c>
      <c r="AW215" s="75">
        <f t="shared" ca="1" si="60"/>
        <v>42.880682058879877</v>
      </c>
      <c r="AX215" s="75">
        <f t="shared" ca="1" si="61"/>
        <v>33.924460828851103</v>
      </c>
      <c r="AY215" s="75">
        <v>24.346199620371173</v>
      </c>
      <c r="AZ215" s="75">
        <v>32.602773685880038</v>
      </c>
      <c r="BB215" s="75">
        <f t="shared" ca="1" si="57"/>
        <v>0.92053782714004129</v>
      </c>
      <c r="BC215" s="75">
        <f t="shared" ca="1" si="58"/>
        <v>43.78339876432311</v>
      </c>
      <c r="BU215" s="1">
        <f t="shared" ca="1" si="62"/>
        <v>24.88886750119611</v>
      </c>
      <c r="BV215" s="1">
        <f t="shared" ca="1" si="62"/>
        <v>22.913630503677698</v>
      </c>
      <c r="BW215" s="1">
        <f ca="1"/>
        <v>5</v>
      </c>
      <c r="BX215" s="1">
        <f ca="1"/>
        <v>20</v>
      </c>
    </row>
    <row r="216" spans="1:76">
      <c r="A216" s="1">
        <v>163</v>
      </c>
      <c r="B216" s="62">
        <f t="shared" ca="1" si="52"/>
        <v>0.3765371071560466</v>
      </c>
      <c r="C216" s="75">
        <f t="shared" ca="1" si="53"/>
        <v>36.663261821753146</v>
      </c>
      <c r="D216" s="75">
        <v>42.699804763212668</v>
      </c>
      <c r="E216" s="75">
        <f t="shared" ca="1" si="54"/>
        <v>19.371405391560369</v>
      </c>
      <c r="F216" s="75">
        <v>17.681153041077209</v>
      </c>
      <c r="AU216" s="1">
        <v>199</v>
      </c>
      <c r="AV216" s="75">
        <f t="shared" ca="1" si="59"/>
        <v>0.47839039047531617</v>
      </c>
      <c r="AW216" s="75">
        <f t="shared" ca="1" si="60"/>
        <v>35.749731357966652</v>
      </c>
      <c r="AX216" s="75">
        <f t="shared" ca="1" si="61"/>
        <v>23.33323631521737</v>
      </c>
      <c r="AY216" s="75">
        <v>33.340918658751335</v>
      </c>
      <c r="AZ216" s="75">
        <v>31.453509431901619</v>
      </c>
      <c r="BB216" s="75">
        <f t="shared" ca="1" si="57"/>
        <v>0.97240562783299911</v>
      </c>
      <c r="BC216" s="75">
        <f t="shared" ca="1" si="58"/>
        <v>44.583188892506151</v>
      </c>
      <c r="BU216" s="1">
        <f t="shared" ca="1" si="62"/>
        <v>26.893647710672116</v>
      </c>
      <c r="BV216" s="1">
        <f t="shared" ca="1" si="62"/>
        <v>24.888540963931213</v>
      </c>
      <c r="BW216" s="1">
        <f ca="1"/>
        <v>12</v>
      </c>
      <c r="BX216" s="1">
        <f ca="1"/>
        <v>14</v>
      </c>
    </row>
    <row r="217" spans="1:76">
      <c r="A217" s="1">
        <v>164</v>
      </c>
      <c r="B217" s="62">
        <f t="shared" ca="1" si="52"/>
        <v>0.74207509609994382</v>
      </c>
      <c r="C217" s="75">
        <f t="shared" ca="1" si="53"/>
        <v>42.160465378464025</v>
      </c>
      <c r="D217" s="75">
        <v>40.90302107992472</v>
      </c>
      <c r="E217" s="75">
        <f t="shared" ca="1" si="54"/>
        <v>25.903562879330526</v>
      </c>
      <c r="F217" s="75">
        <v>25.729072205057829</v>
      </c>
      <c r="AU217" s="1">
        <v>200</v>
      </c>
      <c r="AV217" s="75">
        <f t="shared" ca="1" si="59"/>
        <v>7.0275983311534951E-2</v>
      </c>
      <c r="AW217" s="75">
        <f t="shared" ca="1" si="60"/>
        <v>22.952885324231794</v>
      </c>
      <c r="AX217" s="75">
        <f t="shared" ca="1" si="61"/>
        <v>16.073340755980503</v>
      </c>
      <c r="AY217" s="75">
        <v>37.981770386664337</v>
      </c>
      <c r="AZ217" s="75">
        <v>16.965003018448257</v>
      </c>
      <c r="BB217" s="75">
        <f t="shared" ca="1" si="57"/>
        <v>0.9612142570830855</v>
      </c>
      <c r="BC217" s="75">
        <f t="shared" ca="1" si="58"/>
        <v>44.412460478082707</v>
      </c>
      <c r="BU217" s="1">
        <f t="shared" ca="1" si="62"/>
        <v>28.898427920148123</v>
      </c>
      <c r="BV217" s="1">
        <f t="shared" ca="1" si="62"/>
        <v>26.863451424184728</v>
      </c>
      <c r="BW217" s="1">
        <f ca="1"/>
        <v>16</v>
      </c>
      <c r="BX217" s="1">
        <f ca="1"/>
        <v>15</v>
      </c>
    </row>
    <row r="218" spans="1:76">
      <c r="A218" s="1">
        <v>165</v>
      </c>
      <c r="B218" s="62">
        <f t="shared" ca="1" si="52"/>
        <v>0.23645581616454225</v>
      </c>
      <c r="C218" s="75">
        <f t="shared" ca="1" si="53"/>
        <v>33.551167855063369</v>
      </c>
      <c r="D218" s="75">
        <v>42.153582102823506</v>
      </c>
      <c r="E218" s="75">
        <f t="shared" ca="1" si="54"/>
        <v>17.580092892362806</v>
      </c>
      <c r="F218" s="75">
        <v>26.356762143327625</v>
      </c>
      <c r="AU218" s="1">
        <v>201</v>
      </c>
      <c r="AV218" s="75">
        <f t="shared" ca="1" si="59"/>
        <v>0.76517096796256201</v>
      </c>
      <c r="AW218" s="75">
        <f t="shared" ca="1" si="60"/>
        <v>41.242215439369936</v>
      </c>
      <c r="AX218" s="75">
        <f t="shared" ca="1" si="61"/>
        <v>30.462251589957468</v>
      </c>
      <c r="AY218" s="75">
        <v>30.184069987906035</v>
      </c>
      <c r="AZ218" s="75">
        <v>29.643982812878669</v>
      </c>
      <c r="BB218" s="75">
        <f t="shared" ca="1" si="57"/>
        <v>0.81091938133515473</v>
      </c>
      <c r="BC218" s="75">
        <f t="shared" ca="1" si="58"/>
        <v>42.015318676662673</v>
      </c>
      <c r="BU218" s="1">
        <f t="shared" ca="1" si="62"/>
        <v>30.903208129624129</v>
      </c>
      <c r="BV218" s="1">
        <f t="shared" ca="1" si="62"/>
        <v>28.838361884438243</v>
      </c>
      <c r="BW218" s="1">
        <f ca="1"/>
        <v>10</v>
      </c>
      <c r="BX218" s="1">
        <f ca="1"/>
        <v>18</v>
      </c>
    </row>
    <row r="219" spans="1:76">
      <c r="A219" s="1">
        <v>166</v>
      </c>
      <c r="B219" s="62">
        <f t="shared" ca="1" si="52"/>
        <v>7.6520412136198424E-3</v>
      </c>
      <c r="C219" s="75">
        <f t="shared" ca="1" si="53"/>
        <v>20.911717713909187</v>
      </c>
      <c r="D219" s="75">
        <v>34.05496913726067</v>
      </c>
      <c r="E219" s="75">
        <f t="shared" ca="1" si="54"/>
        <v>15.076716425241216</v>
      </c>
      <c r="F219" s="75">
        <v>18.374012988780265</v>
      </c>
      <c r="AU219" s="1">
        <v>202</v>
      </c>
      <c r="AV219" s="75">
        <f t="shared" ca="1" si="59"/>
        <v>0.13103487606909781</v>
      </c>
      <c r="AW219" s="75">
        <f t="shared" ca="1" si="60"/>
        <v>25.859621929983938</v>
      </c>
      <c r="AX219" s="75">
        <f t="shared" ca="1" si="61"/>
        <v>17.034510346896983</v>
      </c>
      <c r="AY219" s="75">
        <v>38.592741104685523</v>
      </c>
      <c r="AZ219" s="75">
        <v>18.053965298671809</v>
      </c>
      <c r="BB219" s="75">
        <f t="shared" ca="1" si="57"/>
        <v>0.42525211801575846</v>
      </c>
      <c r="BC219" s="75">
        <f t="shared" ca="1" si="58"/>
        <v>34.563407326286047</v>
      </c>
      <c r="BU219" s="1">
        <f t="shared" ca="1" si="62"/>
        <v>32.907988339100136</v>
      </c>
      <c r="BV219" s="1">
        <f t="shared" ca="1" si="62"/>
        <v>30.813272344691757</v>
      </c>
      <c r="BW219" s="1">
        <f ca="1"/>
        <v>14</v>
      </c>
      <c r="BX219" s="1">
        <f ca="1"/>
        <v>13</v>
      </c>
    </row>
    <row r="220" spans="1:76">
      <c r="A220" s="1">
        <v>167</v>
      </c>
      <c r="B220" s="62">
        <f t="shared" ca="1" si="52"/>
        <v>0.66014785529021824</v>
      </c>
      <c r="C220" s="75">
        <f t="shared" ca="1" si="53"/>
        <v>41.121713405236576</v>
      </c>
      <c r="D220" s="75">
        <v>32.690857078033801</v>
      </c>
      <c r="E220" s="75">
        <f t="shared" ca="1" si="54"/>
        <v>24.064439477983946</v>
      </c>
      <c r="F220" s="75">
        <v>17.572383395539241</v>
      </c>
      <c r="AU220" s="1">
        <v>203</v>
      </c>
      <c r="AV220" s="75">
        <f t="shared" ca="1" si="59"/>
        <v>0.86962670244166418</v>
      </c>
      <c r="AW220" s="75">
        <f t="shared" ca="1" si="60"/>
        <v>42.976133260289885</v>
      </c>
      <c r="AX220" s="75">
        <f t="shared" ca="1" si="61"/>
        <v>34.167827189224582</v>
      </c>
      <c r="AY220" s="75">
        <v>35.722738943555186</v>
      </c>
      <c r="AZ220" s="75">
        <v>27.71650419290139</v>
      </c>
      <c r="BB220" s="75">
        <f t="shared" ca="1" si="57"/>
        <v>0.81946417824520057</v>
      </c>
      <c r="BC220" s="75">
        <f t="shared" ca="1" si="58"/>
        <v>42.157278221881526</v>
      </c>
      <c r="BU220" s="1">
        <f t="shared" ca="1" si="62"/>
        <v>34.912768548576146</v>
      </c>
      <c r="BV220" s="1">
        <f t="shared" ca="1" si="62"/>
        <v>32.788182804945272</v>
      </c>
      <c r="BW220" s="1">
        <f ca="1"/>
        <v>20</v>
      </c>
      <c r="BX220" s="1">
        <f ca="1"/>
        <v>12</v>
      </c>
    </row>
    <row r="221" spans="1:76">
      <c r="A221" s="1">
        <v>168</v>
      </c>
      <c r="B221" s="62">
        <f t="shared" ca="1" si="52"/>
        <v>0.41173966276877039</v>
      </c>
      <c r="C221" s="75">
        <f t="shared" ca="1" si="53"/>
        <v>37.318353712269527</v>
      </c>
      <c r="D221" s="75">
        <v>30.197174861584315</v>
      </c>
      <c r="E221" s="75">
        <f t="shared" ca="1" si="54"/>
        <v>19.863135124306005</v>
      </c>
      <c r="F221" s="75">
        <v>19.25984076655989</v>
      </c>
      <c r="AU221" s="1">
        <v>204</v>
      </c>
      <c r="AV221" s="75">
        <f t="shared" ca="1" si="59"/>
        <v>0.45949594167508345</v>
      </c>
      <c r="AW221" s="75">
        <f t="shared" ca="1" si="60"/>
        <v>35.33583899197609</v>
      </c>
      <c r="AX221" s="75">
        <f t="shared" ca="1" si="61"/>
        <v>22.944305667414937</v>
      </c>
      <c r="AY221" s="75">
        <v>17.441251215780632</v>
      </c>
      <c r="AZ221" s="75">
        <v>16.544144235145893</v>
      </c>
      <c r="BB221" s="75">
        <f t="shared" ca="1" si="57"/>
        <v>0.94593219098849257</v>
      </c>
      <c r="BC221" s="75">
        <f t="shared" ca="1" si="58"/>
        <v>44.177713616554044</v>
      </c>
      <c r="BU221" s="1">
        <f t="shared" ca="1" si="62"/>
        <v>36.917548758052156</v>
      </c>
      <c r="BV221" s="1">
        <f t="shared" ca="1" si="62"/>
        <v>34.763093265198791</v>
      </c>
      <c r="BW221" s="1">
        <f ca="1"/>
        <v>15</v>
      </c>
      <c r="BX221" s="1">
        <f ca="1"/>
        <v>6</v>
      </c>
    </row>
    <row r="222" spans="1:76">
      <c r="A222" s="1">
        <v>169</v>
      </c>
      <c r="B222" s="62">
        <f t="shared" ca="1" si="52"/>
        <v>0.42487720412210783</v>
      </c>
      <c r="C222" s="75">
        <f t="shared" ca="1" si="53"/>
        <v>37.553246410317342</v>
      </c>
      <c r="D222" s="75">
        <v>43.029768922293918</v>
      </c>
      <c r="E222" s="75">
        <f t="shared" ca="1" si="54"/>
        <v>20.0516717981005</v>
      </c>
      <c r="F222" s="75">
        <v>30.361927332140866</v>
      </c>
      <c r="AU222" s="1">
        <v>205</v>
      </c>
      <c r="AV222" s="75">
        <f t="shared" ca="1" si="59"/>
        <v>0.37301529282097778</v>
      </c>
      <c r="AW222" s="75">
        <f t="shared" ca="1" si="60"/>
        <v>33.322493376690851</v>
      </c>
      <c r="AX222" s="75">
        <f t="shared" ca="1" si="61"/>
        <v>21.245290225702188</v>
      </c>
      <c r="AY222" s="75">
        <v>44.884933396415661</v>
      </c>
      <c r="AZ222" s="75">
        <v>32.032934551029683</v>
      </c>
      <c r="BB222" s="75">
        <f t="shared" ca="1" si="57"/>
        <v>0.26949392173372932</v>
      </c>
      <c r="BC222" s="75">
        <f t="shared" ca="1" si="58"/>
        <v>30.573841194784169</v>
      </c>
      <c r="BU222" s="1">
        <f t="shared" ca="1" si="62"/>
        <v>38.922328967528166</v>
      </c>
      <c r="BV222" s="1">
        <f t="shared" ca="1" si="62"/>
        <v>36.738003725452309</v>
      </c>
      <c r="BW222" s="1">
        <f ca="1"/>
        <v>22</v>
      </c>
      <c r="BX222" s="1">
        <f ca="1"/>
        <v>5</v>
      </c>
    </row>
    <row r="223" spans="1:76">
      <c r="A223" s="1">
        <v>170</v>
      </c>
      <c r="B223" s="62">
        <f t="shared" ca="1" si="52"/>
        <v>0.3450087846836094</v>
      </c>
      <c r="C223" s="75">
        <f t="shared" ca="1" si="53"/>
        <v>36.040915834702702</v>
      </c>
      <c r="D223" s="75">
        <v>35.369191387063466</v>
      </c>
      <c r="E223" s="75">
        <f t="shared" ca="1" si="54"/>
        <v>18.94647966715614</v>
      </c>
      <c r="F223" s="75">
        <v>21.38006822002475</v>
      </c>
      <c r="AU223" s="1">
        <v>206</v>
      </c>
      <c r="AV223" s="75">
        <f t="shared" ca="1" si="59"/>
        <v>9.7370548850346239E-2</v>
      </c>
      <c r="AW223" s="75">
        <f t="shared" ca="1" si="60"/>
        <v>24.36127630001976</v>
      </c>
      <c r="AX223" s="75">
        <f t="shared" ca="1" si="61"/>
        <v>16.497956107768545</v>
      </c>
      <c r="AY223" s="75">
        <v>39.574906324555378</v>
      </c>
      <c r="AZ223" s="75">
        <v>21.188465828845771</v>
      </c>
      <c r="BB223" s="75">
        <f t="shared" ca="1" si="57"/>
        <v>0.98075237011009175</v>
      </c>
      <c r="BC223" s="75">
        <f t="shared" ca="1" si="58"/>
        <v>44.709882751351991</v>
      </c>
      <c r="BU223" s="1">
        <f t="shared" ca="1" si="62"/>
        <v>40.927109177004176</v>
      </c>
      <c r="BV223" s="1">
        <f t="shared" ca="1" si="62"/>
        <v>38.712914185705827</v>
      </c>
      <c r="BW223" s="1">
        <f ca="1"/>
        <v>15</v>
      </c>
      <c r="BX223" s="1">
        <f ca="1"/>
        <v>11</v>
      </c>
    </row>
    <row r="224" spans="1:76">
      <c r="A224" s="1">
        <v>171</v>
      </c>
      <c r="B224" s="62">
        <f t="shared" ca="1" si="52"/>
        <v>0.89325897274051602</v>
      </c>
      <c r="C224" s="75">
        <f t="shared" ca="1" si="53"/>
        <v>43.892184787477788</v>
      </c>
      <c r="D224" s="75">
        <v>36.942127324816411</v>
      </c>
      <c r="E224" s="75">
        <f t="shared" ca="1" si="54"/>
        <v>30.769121391333215</v>
      </c>
      <c r="F224" s="75">
        <v>24.307003756778357</v>
      </c>
      <c r="AU224" s="1">
        <v>207</v>
      </c>
      <c r="AV224" s="75">
        <f t="shared" ca="1" si="59"/>
        <v>0.71501962150686893</v>
      </c>
      <c r="AW224" s="75">
        <f t="shared" ca="1" si="60"/>
        <v>40.367649858750852</v>
      </c>
      <c r="AX224" s="75">
        <f t="shared" ca="1" si="61"/>
        <v>28.984933948190601</v>
      </c>
      <c r="AY224" s="75">
        <v>31.678722451944967</v>
      </c>
      <c r="AZ224" s="75">
        <v>17.361994796877639</v>
      </c>
      <c r="BB224" s="75">
        <f t="shared" ca="1" si="57"/>
        <v>0.59294725569296247</v>
      </c>
      <c r="BC224" s="75">
        <f t="shared" ca="1" si="58"/>
        <v>38.100920547105176</v>
      </c>
      <c r="BU224" s="1">
        <f t="shared" ca="1" si="62"/>
        <v>42.931889386480186</v>
      </c>
      <c r="BV224" s="1">
        <f t="shared" ca="1" si="62"/>
        <v>40.687824645959346</v>
      </c>
      <c r="BW224" s="1">
        <f ca="1"/>
        <v>33</v>
      </c>
      <c r="BX224" s="1">
        <f ca="1"/>
        <v>2</v>
      </c>
    </row>
    <row r="225" spans="1:76">
      <c r="A225" s="1">
        <v>172</v>
      </c>
      <c r="B225" s="62">
        <f t="shared" ca="1" si="52"/>
        <v>0.22069001632437502</v>
      </c>
      <c r="C225" s="75">
        <f t="shared" ca="1" si="53"/>
        <v>33.129346531239683</v>
      </c>
      <c r="D225" s="75">
        <v>42.804294909754987</v>
      </c>
      <c r="E225" s="75">
        <f t="shared" ca="1" si="54"/>
        <v>17.392653377313877</v>
      </c>
      <c r="F225" s="75">
        <v>29.164576338257326</v>
      </c>
      <c r="AU225" s="1">
        <v>208</v>
      </c>
      <c r="AV225" s="75">
        <f t="shared" ca="1" si="59"/>
        <v>0.70526076081434041</v>
      </c>
      <c r="AW225" s="75">
        <f t="shared" ca="1" si="60"/>
        <v>40.193941429099702</v>
      </c>
      <c r="AX225" s="75">
        <f t="shared" ca="1" si="61"/>
        <v>28.713032348927147</v>
      </c>
      <c r="AY225" s="75">
        <v>27.030641862436418</v>
      </c>
      <c r="AZ225" s="75">
        <v>27.700896119851976</v>
      </c>
      <c r="BB225" s="75">
        <f t="shared" ca="1" si="57"/>
        <v>0.54741342319617292</v>
      </c>
      <c r="BC225" s="75">
        <f t="shared" ca="1" si="58"/>
        <v>37.196217715560358</v>
      </c>
      <c r="BU225" s="1">
        <f t="shared" ca="1" si="62"/>
        <v>44.936669595956197</v>
      </c>
      <c r="BV225" s="1">
        <f t="shared" ca="1" si="62"/>
        <v>42.662735106212864</v>
      </c>
      <c r="BW225" s="1">
        <f ca="1"/>
        <v>27</v>
      </c>
      <c r="BX225" s="1">
        <f ca="1"/>
        <v>3</v>
      </c>
    </row>
    <row r="226" spans="1:76">
      <c r="A226" s="1">
        <v>173</v>
      </c>
      <c r="B226" s="62">
        <f t="shared" ca="1" si="52"/>
        <v>0.85351389359069962</v>
      </c>
      <c r="C226" s="75">
        <f t="shared" ca="1" si="53"/>
        <v>43.457153274289894</v>
      </c>
      <c r="D226" s="75">
        <v>41.082717411746003</v>
      </c>
      <c r="E226" s="75">
        <f t="shared" ca="1" si="54"/>
        <v>29.185575218545488</v>
      </c>
      <c r="F226" s="75">
        <v>18.550786305685794</v>
      </c>
      <c r="AU226" s="1">
        <v>209</v>
      </c>
      <c r="AV226" s="75">
        <f t="shared" ca="1" si="59"/>
        <v>0.90493605037148761</v>
      </c>
      <c r="AW226" s="75">
        <f t="shared" ca="1" si="60"/>
        <v>43.538438032491172</v>
      </c>
      <c r="AX226" s="75">
        <f t="shared" ca="1" si="61"/>
        <v>35.75026731923235</v>
      </c>
      <c r="AY226" s="75">
        <v>35.411790846205534</v>
      </c>
      <c r="AZ226" s="75">
        <v>23.407619282348698</v>
      </c>
      <c r="BB226" s="75">
        <f t="shared" ca="1" si="57"/>
        <v>0.40072272750369642</v>
      </c>
      <c r="BC226" s="75">
        <f t="shared" ca="1" si="58"/>
        <v>33.990799213127573</v>
      </c>
    </row>
    <row r="227" spans="1:76">
      <c r="A227" s="1">
        <v>174</v>
      </c>
      <c r="B227" s="62">
        <f t="shared" ca="1" si="52"/>
        <v>0.4241656497655637</v>
      </c>
      <c r="C227" s="75">
        <f t="shared" ca="1" si="53"/>
        <v>37.540649180235832</v>
      </c>
      <c r="D227" s="75">
        <v>41.092266139860939</v>
      </c>
      <c r="E227" s="75">
        <f t="shared" ca="1" si="54"/>
        <v>20.041387168055579</v>
      </c>
      <c r="F227" s="75">
        <v>32.130963303797358</v>
      </c>
      <c r="AU227" s="1">
        <v>210</v>
      </c>
      <c r="AV227" s="75">
        <f t="shared" ca="1" si="59"/>
        <v>0.60006197825770879</v>
      </c>
      <c r="AW227" s="75">
        <f t="shared" ca="1" si="60"/>
        <v>38.239100250051379</v>
      </c>
      <c r="AX227" s="75">
        <f t="shared" ca="1" si="61"/>
        <v>26.027804039382733</v>
      </c>
      <c r="AY227" s="75">
        <v>35.303036906312684</v>
      </c>
      <c r="AZ227" s="75">
        <v>17.185648861885813</v>
      </c>
      <c r="BB227" s="75">
        <f t="shared" ca="1" si="57"/>
        <v>0.28245578193414844</v>
      </c>
      <c r="BC227" s="75">
        <f t="shared" ca="1" si="58"/>
        <v>30.943970764547132</v>
      </c>
    </row>
    <row r="228" spans="1:76">
      <c r="A228" s="1">
        <v>175</v>
      </c>
      <c r="B228" s="62">
        <f t="shared" ca="1" si="52"/>
        <v>0.68897549192991936</v>
      </c>
      <c r="C228" s="75">
        <f t="shared" ca="1" si="53"/>
        <v>41.496540800212273</v>
      </c>
      <c r="D228" s="75">
        <v>44.902205908996123</v>
      </c>
      <c r="E228" s="75">
        <f t="shared" ca="1" si="54"/>
        <v>24.673959246221951</v>
      </c>
      <c r="F228" s="75">
        <v>22.130454654832345</v>
      </c>
      <c r="AU228" s="1">
        <v>211</v>
      </c>
      <c r="AV228" s="75">
        <f t="shared" ca="1" si="59"/>
        <v>0.85318892976825289</v>
      </c>
      <c r="AW228" s="75">
        <f t="shared" ca="1" si="60"/>
        <v>42.710468000223806</v>
      </c>
      <c r="AX228" s="75">
        <f t="shared" ca="1" si="61"/>
        <v>33.505220175724446</v>
      </c>
      <c r="AY228" s="75">
        <v>36.1754893634821</v>
      </c>
      <c r="AZ228" s="75">
        <v>25.522884776111976</v>
      </c>
      <c r="BB228" s="75">
        <f t="shared" ca="1" si="57"/>
        <v>0.20417066484408797</v>
      </c>
      <c r="BC228" s="75">
        <f t="shared" ca="1" si="58"/>
        <v>28.555574438572464</v>
      </c>
    </row>
    <row r="229" spans="1:76">
      <c r="A229" s="1">
        <v>176</v>
      </c>
      <c r="B229" s="62">
        <f t="shared" ca="1" si="52"/>
        <v>0.53840075207148264</v>
      </c>
      <c r="C229" s="75">
        <f t="shared" ca="1" si="53"/>
        <v>39.405617886943965</v>
      </c>
      <c r="D229" s="75">
        <v>38.0193669501719</v>
      </c>
      <c r="E229" s="75">
        <f t="shared" ca="1" si="54"/>
        <v>21.814865539009109</v>
      </c>
      <c r="F229" s="75">
        <v>19.920121421424575</v>
      </c>
      <c r="AU229" s="1">
        <v>212</v>
      </c>
      <c r="AV229" s="75">
        <f t="shared" ca="1" si="59"/>
        <v>0.39739749336642749</v>
      </c>
      <c r="AW229" s="75">
        <f t="shared" ca="1" si="60"/>
        <v>33.911841370680563</v>
      </c>
      <c r="AX229" s="75">
        <f t="shared" ca="1" si="61"/>
        <v>21.711757130040588</v>
      </c>
      <c r="AY229" s="75">
        <v>38.315832196501077</v>
      </c>
      <c r="AZ229" s="75">
        <v>25.345104512851822</v>
      </c>
      <c r="BB229" s="75">
        <f t="shared" ca="1" si="57"/>
        <v>0.65842087109064185</v>
      </c>
      <c r="BC229" s="75">
        <f t="shared" ca="1" si="58"/>
        <v>39.342941153064842</v>
      </c>
    </row>
    <row r="230" spans="1:76">
      <c r="A230" s="1">
        <v>177</v>
      </c>
      <c r="B230" s="62">
        <f t="shared" ca="1" si="52"/>
        <v>0.63975725241029213</v>
      </c>
      <c r="C230" s="75">
        <f t="shared" ca="1" si="53"/>
        <v>40.849947218110657</v>
      </c>
      <c r="D230" s="75">
        <v>40.94485559309463</v>
      </c>
      <c r="E230" s="75">
        <f t="shared" ca="1" si="54"/>
        <v>23.653844432616079</v>
      </c>
      <c r="F230" s="75">
        <v>32.426249534030688</v>
      </c>
      <c r="AU230" s="1">
        <v>213</v>
      </c>
      <c r="AV230" s="75">
        <f t="shared" ca="1" si="59"/>
        <v>0.877804728939509</v>
      </c>
      <c r="AW230" s="75">
        <f t="shared" ca="1" si="60"/>
        <v>43.107370137484551</v>
      </c>
      <c r="AX230" s="75">
        <f t="shared" ca="1" si="61"/>
        <v>34.513067943652828</v>
      </c>
      <c r="AY230" s="75">
        <v>41.325107820404178</v>
      </c>
      <c r="AZ230" s="75">
        <v>18.230961390983897</v>
      </c>
      <c r="BB230" s="75">
        <f t="shared" ca="1" si="57"/>
        <v>0.16070085899814579</v>
      </c>
      <c r="BC230" s="75">
        <f t="shared" ca="1" si="58"/>
        <v>27.026253493849662</v>
      </c>
    </row>
    <row r="231" spans="1:76">
      <c r="A231" s="1">
        <v>178</v>
      </c>
      <c r="B231" s="62">
        <f t="shared" ca="1" si="52"/>
        <v>0.27112742073606055</v>
      </c>
      <c r="C231" s="75">
        <f t="shared" ca="1" si="53"/>
        <v>34.416863114267649</v>
      </c>
      <c r="D231" s="75">
        <v>42.649148390479425</v>
      </c>
      <c r="E231" s="75">
        <f t="shared" ca="1" si="54"/>
        <v>18.001573187168766</v>
      </c>
      <c r="F231" s="75">
        <v>25.854922379416198</v>
      </c>
      <c r="AU231" s="1">
        <v>214</v>
      </c>
      <c r="AV231" s="75">
        <f t="shared" ca="1" si="59"/>
        <v>0.6560572599063681</v>
      </c>
      <c r="AW231" s="75">
        <f t="shared" ca="1" si="60"/>
        <v>39.299208503894349</v>
      </c>
      <c r="AX231" s="75">
        <f t="shared" ca="1" si="61"/>
        <v>27.406010512556605</v>
      </c>
      <c r="AY231" s="75">
        <v>30.372732576790561</v>
      </c>
      <c r="AZ231" s="75">
        <v>33.697432310108354</v>
      </c>
      <c r="BB231" s="75">
        <f t="shared" ca="1" si="57"/>
        <v>7.3981679086001728E-2</v>
      </c>
      <c r="BC231" s="75">
        <f t="shared" ca="1" si="58"/>
        <v>23.159872007415409</v>
      </c>
    </row>
    <row r="232" spans="1:76">
      <c r="A232" s="1">
        <v>179</v>
      </c>
      <c r="B232" s="62">
        <f t="shared" ca="1" si="52"/>
        <v>0.73933589266432787</v>
      </c>
      <c r="C232" s="75">
        <f t="shared" ca="1" si="53"/>
        <v>42.127005256583587</v>
      </c>
      <c r="D232" s="75">
        <v>36.083278705123938</v>
      </c>
      <c r="E232" s="75">
        <f t="shared" ca="1" si="54"/>
        <v>25.836198395143178</v>
      </c>
      <c r="F232" s="75">
        <v>35.230493626200115</v>
      </c>
      <c r="AU232" s="1">
        <v>215</v>
      </c>
      <c r="AV232" s="75">
        <f t="shared" ca="1" si="59"/>
        <v>0.66322319778572858</v>
      </c>
      <c r="AW232" s="75">
        <f t="shared" ca="1" si="60"/>
        <v>39.431554964986482</v>
      </c>
      <c r="AX232" s="75">
        <f t="shared" ca="1" si="61"/>
        <v>27.590257842436486</v>
      </c>
      <c r="AY232" s="75">
        <v>38.268948447636163</v>
      </c>
      <c r="AZ232" s="75">
        <v>22.761073810837278</v>
      </c>
      <c r="BB232" s="75">
        <f t="shared" ca="1" si="57"/>
        <v>0.84876946751130822</v>
      </c>
      <c r="BC232" s="75">
        <f t="shared" ca="1" si="58"/>
        <v>42.638605622573962</v>
      </c>
    </row>
    <row r="233" spans="1:76">
      <c r="A233" s="1">
        <v>180</v>
      </c>
      <c r="B233" s="62">
        <f t="shared" ca="1" si="52"/>
        <v>0.11671700625847525</v>
      </c>
      <c r="C233" s="75">
        <f t="shared" ca="1" si="53"/>
        <v>29.661080147532772</v>
      </c>
      <c r="D233" s="75">
        <v>36.929429181306361</v>
      </c>
      <c r="E233" s="75">
        <f t="shared" ca="1" si="54"/>
        <v>16.215774765749117</v>
      </c>
      <c r="F233" s="75">
        <v>18.777563261254951</v>
      </c>
      <c r="AU233" s="1">
        <v>216</v>
      </c>
      <c r="AV233" s="75">
        <f t="shared" ca="1" si="59"/>
        <v>0.70715419084593245</v>
      </c>
      <c r="AW233" s="75">
        <f t="shared" ca="1" si="60"/>
        <v>40.227738142000348</v>
      </c>
      <c r="AX233" s="75">
        <f t="shared" ca="1" si="61"/>
        <v>28.765431073211065</v>
      </c>
      <c r="AY233" s="75">
        <v>41.122876318258932</v>
      </c>
      <c r="AZ233" s="75">
        <v>17.146128018591572</v>
      </c>
      <c r="BB233" s="75">
        <f t="shared" ca="1" si="57"/>
        <v>0.49625969580049789</v>
      </c>
      <c r="BC233" s="75">
        <f t="shared" ca="1" si="58"/>
        <v>36.133710659050109</v>
      </c>
    </row>
    <row r="234" spans="1:76">
      <c r="A234" s="1">
        <v>181</v>
      </c>
      <c r="B234" s="62">
        <f t="shared" ca="1" si="52"/>
        <v>7.8662116152919737E-2</v>
      </c>
      <c r="C234" s="75">
        <f t="shared" ca="1" si="53"/>
        <v>27.854143084359109</v>
      </c>
      <c r="D234" s="75">
        <v>40.565722449903646</v>
      </c>
      <c r="E234" s="75">
        <f t="shared" ca="1" si="54"/>
        <v>15.808198467348515</v>
      </c>
      <c r="F234" s="75">
        <v>22.727134020598676</v>
      </c>
      <c r="AU234" s="1">
        <v>217</v>
      </c>
      <c r="AV234" s="75">
        <f t="shared" ca="1" si="59"/>
        <v>0.28938802835858368</v>
      </c>
      <c r="AW234" s="75">
        <f t="shared" ca="1" si="60"/>
        <v>31.1384393769263</v>
      </c>
      <c r="AX234" s="75">
        <f t="shared" ca="1" si="61"/>
        <v>19.710658876173252</v>
      </c>
      <c r="AY234" s="75">
        <v>29.715409039403056</v>
      </c>
      <c r="AZ234" s="75">
        <v>34.291706636951204</v>
      </c>
      <c r="BB234" s="75">
        <f t="shared" ca="1" si="57"/>
        <v>0.42103706906719651</v>
      </c>
      <c r="BC234" s="75">
        <f t="shared" ca="1" si="58"/>
        <v>34.466210780747161</v>
      </c>
    </row>
    <row r="235" spans="1:76">
      <c r="A235" s="1">
        <v>182</v>
      </c>
      <c r="B235" s="62">
        <f t="shared" ca="1" si="52"/>
        <v>0.3802451649927816</v>
      </c>
      <c r="C235" s="75">
        <f t="shared" ca="1" si="53"/>
        <v>36.734141400437196</v>
      </c>
      <c r="D235" s="75">
        <v>27.089744332885108</v>
      </c>
      <c r="E235" s="75">
        <f t="shared" ca="1" si="54"/>
        <v>19.422315311701226</v>
      </c>
      <c r="F235" s="75">
        <v>21.57085844924573</v>
      </c>
      <c r="AU235" s="1">
        <v>218</v>
      </c>
      <c r="AV235" s="75">
        <f t="shared" ca="1" si="59"/>
        <v>0.81097314034275847</v>
      </c>
      <c r="AW235" s="75">
        <f t="shared" ca="1" si="60"/>
        <v>42.016214137226598</v>
      </c>
      <c r="AX235" s="75">
        <f t="shared" ca="1" si="61"/>
        <v>31.956834215133298</v>
      </c>
      <c r="AY235" s="75">
        <v>41.562885618215674</v>
      </c>
      <c r="AZ235" s="75">
        <v>18.539735408990005</v>
      </c>
      <c r="BB235" s="75">
        <f t="shared" ca="1" si="57"/>
        <v>0.24671006284859009</v>
      </c>
      <c r="BC235" s="75">
        <f t="shared" ca="1" si="58"/>
        <v>29.900975020572684</v>
      </c>
    </row>
    <row r="236" spans="1:76">
      <c r="A236" s="1">
        <v>183</v>
      </c>
      <c r="B236" s="62">
        <f t="shared" ca="1" si="52"/>
        <v>0.43488181732269404</v>
      </c>
      <c r="C236" s="75">
        <f t="shared" ca="1" si="53"/>
        <v>37.728895820627997</v>
      </c>
      <c r="D236" s="75">
        <v>44.51151302973215</v>
      </c>
      <c r="E236" s="75">
        <f t="shared" ca="1" si="54"/>
        <v>20.19718265385481</v>
      </c>
      <c r="F236" s="75">
        <v>28.481269574278329</v>
      </c>
      <c r="AU236" s="1">
        <v>219</v>
      </c>
      <c r="AV236" s="75">
        <f t="shared" ca="1" si="59"/>
        <v>0.49079366225771826</v>
      </c>
      <c r="AW236" s="75">
        <f t="shared" ca="1" si="60"/>
        <v>36.017000167291869</v>
      </c>
      <c r="AX236" s="75">
        <f t="shared" ca="1" si="61"/>
        <v>23.592391446776368</v>
      </c>
      <c r="AY236" s="75">
        <v>40.189016930689363</v>
      </c>
      <c r="AZ236" s="75">
        <v>20.306242516590462</v>
      </c>
      <c r="BB236" s="75">
        <f t="shared" ca="1" si="57"/>
        <v>0.73682643207930365</v>
      </c>
      <c r="BC236" s="75">
        <f t="shared" ca="1" si="58"/>
        <v>40.751578376312651</v>
      </c>
    </row>
    <row r="237" spans="1:76">
      <c r="A237" s="1">
        <v>184</v>
      </c>
      <c r="B237" s="62">
        <f t="shared" ca="1" si="52"/>
        <v>0.53808701998290909</v>
      </c>
      <c r="C237" s="75">
        <f t="shared" ca="1" si="53"/>
        <v>39.40087649114426</v>
      </c>
      <c r="D237" s="75">
        <v>25.293017719303577</v>
      </c>
      <c r="E237" s="75">
        <f t="shared" ca="1" si="54"/>
        <v>21.809614033239527</v>
      </c>
      <c r="F237" s="75">
        <v>31.684798873704697</v>
      </c>
      <c r="AU237" s="1">
        <v>220</v>
      </c>
      <c r="AV237" s="75">
        <f t="shared" ca="1" si="59"/>
        <v>0.77663267971363137</v>
      </c>
      <c r="AW237" s="75">
        <f t="shared" ca="1" si="60"/>
        <v>41.438029649394608</v>
      </c>
      <c r="AX237" s="75">
        <f t="shared" ca="1" si="61"/>
        <v>30.821474397606366</v>
      </c>
      <c r="AY237" s="75">
        <v>43.656261152891361</v>
      </c>
      <c r="AZ237" s="75">
        <v>28.710081273908663</v>
      </c>
      <c r="BB237" s="75">
        <f t="shared" ca="1" si="57"/>
        <v>0.46495847978693128</v>
      </c>
      <c r="BC237" s="75">
        <f t="shared" ca="1" si="58"/>
        <v>35.456359202170802</v>
      </c>
    </row>
    <row r="238" spans="1:76">
      <c r="A238" s="1">
        <v>185</v>
      </c>
      <c r="B238" s="62">
        <f t="shared" ca="1" si="52"/>
        <v>0.9108419466163522</v>
      </c>
      <c r="C238" s="75">
        <f t="shared" ca="1" si="53"/>
        <v>44.08052631236707</v>
      </c>
      <c r="D238" s="75">
        <v>43.42541669619709</v>
      </c>
      <c r="E238" s="75">
        <f t="shared" ca="1" si="54"/>
        <v>31.597840547474632</v>
      </c>
      <c r="F238" s="75">
        <v>24.461856107236251</v>
      </c>
      <c r="AU238" s="1">
        <v>221</v>
      </c>
      <c r="AV238" s="75">
        <f t="shared" ca="1" si="59"/>
        <v>0.70240607566625979</v>
      </c>
      <c r="AW238" s="75">
        <f t="shared" ca="1" si="60"/>
        <v>40.142900948371761</v>
      </c>
      <c r="AX238" s="75">
        <f t="shared" ca="1" si="61"/>
        <v>28.634349023018785</v>
      </c>
      <c r="AY238" s="75">
        <v>44.560498784822904</v>
      </c>
      <c r="AZ238" s="75">
        <v>39.415668638428691</v>
      </c>
      <c r="BB238" s="75">
        <f t="shared" ca="1" si="57"/>
        <v>0.62850938708190363</v>
      </c>
      <c r="BC238" s="75">
        <f t="shared" ca="1" si="58"/>
        <v>38.783575180651738</v>
      </c>
    </row>
    <row r="239" spans="1:76">
      <c r="A239" s="1">
        <v>186</v>
      </c>
      <c r="B239" s="62">
        <f t="shared" ca="1" si="52"/>
        <v>0.51587160004061072</v>
      </c>
      <c r="C239" s="75">
        <f t="shared" ca="1" si="53"/>
        <v>39.060341909069152</v>
      </c>
      <c r="D239" s="75">
        <v>36.565754332552075</v>
      </c>
      <c r="E239" s="75">
        <f t="shared" ca="1" si="54"/>
        <v>21.443644054660691</v>
      </c>
      <c r="F239" s="75">
        <v>17.585817525010469</v>
      </c>
      <c r="AU239" s="1">
        <v>222</v>
      </c>
      <c r="AV239" s="75">
        <f t="shared" ca="1" si="59"/>
        <v>6.0196801784686116E-2</v>
      </c>
      <c r="AW239" s="75">
        <f t="shared" ca="1" si="60"/>
        <v>22.360510960946769</v>
      </c>
      <c r="AX239" s="75">
        <f t="shared" ca="1" si="61"/>
        <v>15.916965798015806</v>
      </c>
      <c r="AY239" s="75">
        <v>43.442585773316893</v>
      </c>
      <c r="AZ239" s="75">
        <v>15.368064678129873</v>
      </c>
      <c r="BB239" s="75">
        <f t="shared" ca="1" si="57"/>
        <v>0.40037465012297968</v>
      </c>
      <c r="BC239" s="75">
        <f t="shared" ca="1" si="58"/>
        <v>33.982549489219878</v>
      </c>
    </row>
    <row r="240" spans="1:76">
      <c r="A240" s="1">
        <v>187</v>
      </c>
      <c r="B240" s="62">
        <f t="shared" ca="1" si="52"/>
        <v>0.76643807238128026</v>
      </c>
      <c r="C240" s="75">
        <f t="shared" ca="1" si="53"/>
        <v>42.454504589439523</v>
      </c>
      <c r="D240" s="75">
        <v>37.984722424111787</v>
      </c>
      <c r="E240" s="75">
        <f t="shared" ca="1" si="54"/>
        <v>26.524823118958277</v>
      </c>
      <c r="F240" s="75">
        <v>19.652356062631647</v>
      </c>
      <c r="AU240" s="1">
        <v>223</v>
      </c>
      <c r="AV240" s="75">
        <f t="shared" ca="1" si="59"/>
        <v>0.45121015901926409</v>
      </c>
      <c r="AW240" s="75">
        <f t="shared" ca="1" si="60"/>
        <v>35.151653607516621</v>
      </c>
      <c r="AX240" s="75">
        <f t="shared" ca="1" si="61"/>
        <v>22.775894688814528</v>
      </c>
      <c r="AY240" s="75">
        <v>37.102214475948543</v>
      </c>
      <c r="AZ240" s="75">
        <v>31.18905957426259</v>
      </c>
      <c r="BB240" s="75">
        <f t="shared" ca="1" si="57"/>
        <v>0.43677829167978643</v>
      </c>
      <c r="BC240" s="75">
        <f t="shared" ca="1" si="58"/>
        <v>34.826761271367744</v>
      </c>
    </row>
    <row r="241" spans="1:55">
      <c r="A241" s="1">
        <v>188</v>
      </c>
      <c r="B241" s="62">
        <f t="shared" ca="1" si="52"/>
        <v>0.59069903364506615</v>
      </c>
      <c r="C241" s="75">
        <f t="shared" ca="1" si="53"/>
        <v>40.171552843305747</v>
      </c>
      <c r="D241" s="75">
        <v>41.21994081048156</v>
      </c>
      <c r="E241" s="75">
        <f t="shared" ca="1" si="54"/>
        <v>22.725796759355447</v>
      </c>
      <c r="F241" s="75">
        <v>24.945489259937204</v>
      </c>
      <c r="AU241" s="1">
        <v>224</v>
      </c>
      <c r="AV241" s="75">
        <f t="shared" ca="1" si="59"/>
        <v>0.22725298099689462</v>
      </c>
      <c r="AW241" s="75">
        <f t="shared" ca="1" si="60"/>
        <v>29.301317523123707</v>
      </c>
      <c r="AX241" s="75">
        <f t="shared" ca="1" si="61"/>
        <v>18.628190864053433</v>
      </c>
      <c r="AY241" s="75">
        <v>26.433443288070485</v>
      </c>
      <c r="AZ241" s="75">
        <v>31.65386655416253</v>
      </c>
      <c r="BB241" s="75">
        <f t="shared" ca="1" si="57"/>
        <v>0.50150425991342296</v>
      </c>
      <c r="BC241" s="75">
        <f t="shared" ca="1" si="58"/>
        <v>36.245089642599311</v>
      </c>
    </row>
    <row r="242" spans="1:55">
      <c r="A242" s="1">
        <v>189</v>
      </c>
      <c r="B242" s="62">
        <f t="shared" ca="1" si="52"/>
        <v>0.27120037979501488</v>
      </c>
      <c r="C242" s="75">
        <f t="shared" ca="1" si="53"/>
        <v>34.418604618939597</v>
      </c>
      <c r="D242" s="75">
        <v>37.17903850274557</v>
      </c>
      <c r="E242" s="75">
        <f t="shared" ca="1" si="54"/>
        <v>18.002474051323997</v>
      </c>
      <c r="F242" s="75">
        <v>31.653893454260398</v>
      </c>
      <c r="AU242" s="1">
        <v>225</v>
      </c>
      <c r="AV242" s="75">
        <f t="shared" ca="1" si="59"/>
        <v>0.17414080391405928</v>
      </c>
      <c r="AW242" s="75">
        <f t="shared" ca="1" si="60"/>
        <v>27.519054418072212</v>
      </c>
      <c r="AX242" s="75">
        <f t="shared" ca="1" si="61"/>
        <v>17.736961349157234</v>
      </c>
      <c r="AY242" s="75">
        <v>28.395055004703238</v>
      </c>
      <c r="AZ242" s="75">
        <v>17.462739394679158</v>
      </c>
      <c r="BB242" s="75">
        <f t="shared" ca="1" si="57"/>
        <v>0.90886808501556882</v>
      </c>
      <c r="BC242" s="75">
        <f t="shared" ca="1" si="58"/>
        <v>43.600371964609337</v>
      </c>
    </row>
    <row r="243" spans="1:55">
      <c r="A243" s="1">
        <v>190</v>
      </c>
      <c r="B243" s="62">
        <f t="shared" ca="1" si="52"/>
        <v>3.1296268936817917E-3</v>
      </c>
      <c r="C243" s="75">
        <f t="shared" ca="1" si="53"/>
        <v>19.388190198933223</v>
      </c>
      <c r="D243" s="75">
        <v>34.630263815106339</v>
      </c>
      <c r="E243" s="75">
        <f t="shared" ca="1" si="54"/>
        <v>15.03132897436927</v>
      </c>
      <c r="F243" s="75">
        <v>17.953311344505682</v>
      </c>
      <c r="AU243" s="1">
        <v>226</v>
      </c>
      <c r="AV243" s="75">
        <f t="shared" ca="1" si="59"/>
        <v>0.69324759239628819</v>
      </c>
      <c r="AW243" s="75">
        <f t="shared" ca="1" si="60"/>
        <v>39.978447372818422</v>
      </c>
      <c r="AX243" s="75">
        <f t="shared" ca="1" si="61"/>
        <v>28.384429987408176</v>
      </c>
      <c r="AY243" s="75">
        <v>40.265821226132971</v>
      </c>
      <c r="AZ243" s="75">
        <v>29.252561777553687</v>
      </c>
      <c r="BB243" s="75">
        <f t="shared" ca="1" si="57"/>
        <v>0.92639629833862802</v>
      </c>
      <c r="BC243" s="75">
        <f t="shared" ca="1" si="58"/>
        <v>43.874844908756913</v>
      </c>
    </row>
    <row r="244" spans="1:55">
      <c r="A244" s="1">
        <v>191</v>
      </c>
      <c r="B244" s="62">
        <f t="shared" ca="1" si="52"/>
        <v>0.85176264137334634</v>
      </c>
      <c r="C244" s="75">
        <f t="shared" ca="1" si="53"/>
        <v>43.437677014029276</v>
      </c>
      <c r="D244" s="75">
        <v>43.548589790675564</v>
      </c>
      <c r="E244" s="75">
        <f t="shared" ca="1" si="54"/>
        <v>29.1228038315002</v>
      </c>
      <c r="F244" s="75">
        <v>19.772303674668272</v>
      </c>
      <c r="AU244" s="1">
        <v>227</v>
      </c>
      <c r="AV244" s="75">
        <f t="shared" ca="1" si="59"/>
        <v>0.11893042962877076</v>
      </c>
      <c r="AW244" s="75">
        <f t="shared" ca="1" si="60"/>
        <v>25.345887427663886</v>
      </c>
      <c r="AX244" s="75">
        <f t="shared" ca="1" si="61"/>
        <v>16.84040814688348</v>
      </c>
      <c r="AY244" s="75">
        <v>39.54881355211765</v>
      </c>
      <c r="AZ244" s="75">
        <v>25.784507655392101</v>
      </c>
      <c r="BB244" s="75">
        <f t="shared" ca="1" si="57"/>
        <v>0.39373500758916125</v>
      </c>
      <c r="BC244" s="75">
        <f t="shared" ca="1" si="58"/>
        <v>33.824492206438002</v>
      </c>
    </row>
    <row r="245" spans="1:55">
      <c r="A245" s="1">
        <v>192</v>
      </c>
      <c r="B245" s="62">
        <f t="shared" ca="1" si="52"/>
        <v>0.57008921453314532</v>
      </c>
      <c r="C245" s="75">
        <f t="shared" ca="1" si="53"/>
        <v>39.875330691909994</v>
      </c>
      <c r="D245" s="75">
        <v>30.440290824312306</v>
      </c>
      <c r="E245" s="75">
        <f t="shared" ca="1" si="54"/>
        <v>22.358039159005852</v>
      </c>
      <c r="F245" s="75">
        <v>19.521516887044935</v>
      </c>
      <c r="AU245" s="1">
        <v>228</v>
      </c>
      <c r="AV245" s="75">
        <f t="shared" ca="1" si="59"/>
        <v>0.61185885561324893</v>
      </c>
      <c r="AW245" s="75">
        <f t="shared" ca="1" si="60"/>
        <v>38.466422182597924</v>
      </c>
      <c r="AX245" s="75">
        <f t="shared" ca="1" si="61"/>
        <v>26.309707601322124</v>
      </c>
      <c r="AY245" s="75">
        <v>31.891434931502452</v>
      </c>
      <c r="AZ245" s="75">
        <v>20.198720129798275</v>
      </c>
      <c r="BB245" s="75">
        <f t="shared" ca="1" si="57"/>
        <v>0.58859468574196017</v>
      </c>
      <c r="BC245" s="75">
        <f t="shared" ca="1" si="58"/>
        <v>38.015977432378669</v>
      </c>
    </row>
    <row r="246" spans="1:55">
      <c r="A246" s="1">
        <v>193</v>
      </c>
      <c r="B246" s="62">
        <f t="shared" ca="1" si="52"/>
        <v>6.5570307788187954E-2</v>
      </c>
      <c r="C246" s="75">
        <f t="shared" ca="1" si="53"/>
        <v>27.097352311607636</v>
      </c>
      <c r="D246" s="75">
        <v>32.042251652343566</v>
      </c>
      <c r="E246" s="75">
        <f t="shared" ca="1" si="54"/>
        <v>15.670580675720608</v>
      </c>
      <c r="F246" s="75">
        <v>25.310366076860717</v>
      </c>
      <c r="AU246" s="1">
        <v>229</v>
      </c>
      <c r="AV246" s="75">
        <f t="shared" ca="1" si="59"/>
        <v>0.83803774837028211</v>
      </c>
      <c r="AW246" s="75">
        <f t="shared" ca="1" si="60"/>
        <v>42.463320511789064</v>
      </c>
      <c r="AX246" s="75">
        <f t="shared" ca="1" si="61"/>
        <v>32.926639802161702</v>
      </c>
      <c r="AY246" s="75">
        <v>44.016904750327811</v>
      </c>
      <c r="AZ246" s="75">
        <v>18.720002965143451</v>
      </c>
      <c r="BB246" s="75">
        <f t="shared" ca="1" si="57"/>
        <v>0.73697617193408704</v>
      </c>
      <c r="BC246" s="75">
        <f t="shared" ca="1" si="58"/>
        <v>40.754194895990793</v>
      </c>
    </row>
    <row r="247" spans="1:55">
      <c r="A247" s="1">
        <v>194</v>
      </c>
      <c r="B247" s="62">
        <f t="shared" ref="B247:B310" ca="1" si="63">RAND()</f>
        <v>8.4488287795510431E-2</v>
      </c>
      <c r="C247" s="75">
        <f t="shared" ref="C247:C310" ca="1" si="64">$R$2+($R$3-$R$2)*(B247)^(1/3)</f>
        <v>28.163966175352531</v>
      </c>
      <c r="D247" s="75">
        <v>35.505779135131718</v>
      </c>
      <c r="E247" s="75">
        <f t="shared" ref="E247:E310" ca="1" si="65">$R$3-($R$3-$R$2)*(1-B247)^(1/3)</f>
        <v>15.869861046114931</v>
      </c>
      <c r="F247" s="75">
        <v>21.691778176632049</v>
      </c>
      <c r="AU247" s="1">
        <v>230</v>
      </c>
      <c r="AV247" s="75">
        <f t="shared" ca="1" si="59"/>
        <v>0.19418035911979903</v>
      </c>
      <c r="AW247" s="75">
        <f t="shared" ca="1" si="60"/>
        <v>28.219770164712365</v>
      </c>
      <c r="AX247" s="75">
        <f t="shared" ca="1" si="61"/>
        <v>18.069762778761476</v>
      </c>
      <c r="AY247" s="75">
        <v>36.134072229206893</v>
      </c>
      <c r="AZ247" s="75">
        <v>23.677927393894567</v>
      </c>
      <c r="BB247" s="75">
        <f t="shared" ca="1" si="57"/>
        <v>0.47497128244957243</v>
      </c>
      <c r="BC247" s="75">
        <f t="shared" ca="1" si="58"/>
        <v>35.67544810166433</v>
      </c>
    </row>
    <row r="248" spans="1:55">
      <c r="A248" s="1">
        <v>195</v>
      </c>
      <c r="B248" s="62">
        <f t="shared" ca="1" si="63"/>
        <v>0.77469854342672173</v>
      </c>
      <c r="C248" s="75">
        <f t="shared" ca="1" si="64"/>
        <v>42.552784864129976</v>
      </c>
      <c r="D248" s="75">
        <v>40.230997467042066</v>
      </c>
      <c r="E248" s="75">
        <f t="shared" ca="1" si="65"/>
        <v>26.745248673162788</v>
      </c>
      <c r="F248" s="75">
        <v>40.909468415926852</v>
      </c>
      <c r="AU248" s="1">
        <v>231</v>
      </c>
      <c r="AV248" s="75">
        <f t="shared" ca="1" si="59"/>
        <v>3.4137358274905605E-2</v>
      </c>
      <c r="AW248" s="75">
        <f t="shared" ca="1" si="60"/>
        <v>20.542889359117233</v>
      </c>
      <c r="AX248" s="75">
        <f t="shared" ca="1" si="61"/>
        <v>15.516506693531294</v>
      </c>
      <c r="AY248" s="75">
        <v>41.375876457332012</v>
      </c>
      <c r="AZ248" s="75">
        <v>22.989844011272847</v>
      </c>
      <c r="BB248" s="75">
        <f t="shared" ca="1" si="57"/>
        <v>0.32332727611022349</v>
      </c>
      <c r="BC248" s="75">
        <f t="shared" ca="1" si="58"/>
        <v>32.0585623221654</v>
      </c>
    </row>
    <row r="249" spans="1:55">
      <c r="A249" s="1">
        <v>196</v>
      </c>
      <c r="B249" s="62">
        <f t="shared" ca="1" si="63"/>
        <v>0.18232161624053767</v>
      </c>
      <c r="C249" s="75">
        <f t="shared" ca="1" si="64"/>
        <v>32.011161803028514</v>
      </c>
      <c r="D249" s="75">
        <v>40.831443569214507</v>
      </c>
      <c r="E249" s="75">
        <f t="shared" ca="1" si="65"/>
        <v>16.946820300869284</v>
      </c>
      <c r="F249" s="75">
        <v>19.203269885595617</v>
      </c>
      <c r="AU249" s="1">
        <v>232</v>
      </c>
      <c r="AV249" s="75">
        <f t="shared" ca="1" si="59"/>
        <v>0.16611066170743016</v>
      </c>
      <c r="AW249" s="75">
        <f t="shared" ca="1" si="60"/>
        <v>27.227002720891459</v>
      </c>
      <c r="AX249" s="75">
        <f t="shared" ca="1" si="61"/>
        <v>17.604737554399797</v>
      </c>
      <c r="AY249" s="75">
        <v>40.751087577777554</v>
      </c>
      <c r="AZ249" s="75">
        <v>19.723960857075753</v>
      </c>
      <c r="BB249" s="75">
        <f t="shared" ca="1" si="57"/>
        <v>0.63321396484306103</v>
      </c>
      <c r="BC249" s="75">
        <f t="shared" ca="1" si="58"/>
        <v>38.872422758462434</v>
      </c>
    </row>
    <row r="250" spans="1:55">
      <c r="A250" s="1">
        <v>197</v>
      </c>
      <c r="B250" s="62">
        <f t="shared" ca="1" si="63"/>
        <v>0.77235548449956948</v>
      </c>
      <c r="C250" s="75">
        <f t="shared" ca="1" si="64"/>
        <v>42.524979212832505</v>
      </c>
      <c r="D250" s="75">
        <v>41.301500847369709</v>
      </c>
      <c r="E250" s="75">
        <f t="shared" ca="1" si="65"/>
        <v>26.682185702382661</v>
      </c>
      <c r="F250" s="75">
        <v>26.452973615238452</v>
      </c>
      <c r="AU250" s="1">
        <v>233</v>
      </c>
      <c r="AV250" s="75">
        <f t="shared" ca="1" si="59"/>
        <v>0.25856836873406852</v>
      </c>
      <c r="AW250" s="75">
        <f t="shared" ca="1" si="60"/>
        <v>30.254885507949957</v>
      </c>
      <c r="AX250" s="75">
        <f t="shared" ca="1" si="61"/>
        <v>19.168072697931766</v>
      </c>
      <c r="AY250" s="75">
        <v>35.532849968008861</v>
      </c>
      <c r="AZ250" s="75">
        <v>24.366774898611606</v>
      </c>
      <c r="BB250" s="75">
        <f t="shared" ca="1" si="57"/>
        <v>0.21571057136483773</v>
      </c>
      <c r="BC250" s="75">
        <f t="shared" ca="1" si="58"/>
        <v>28.933395646013714</v>
      </c>
    </row>
    <row r="251" spans="1:55">
      <c r="A251" s="1">
        <v>198</v>
      </c>
      <c r="B251" s="62">
        <f t="shared" ca="1" si="63"/>
        <v>0.89644836012597851</v>
      </c>
      <c r="C251" s="75">
        <f t="shared" ca="1" si="64"/>
        <v>43.926530524980265</v>
      </c>
      <c r="D251" s="75">
        <v>29.37344751255668</v>
      </c>
      <c r="E251" s="75">
        <f t="shared" ca="1" si="65"/>
        <v>30.912295015213513</v>
      </c>
      <c r="F251" s="75">
        <v>26.748918460576878</v>
      </c>
      <c r="AU251" s="1">
        <v>234</v>
      </c>
      <c r="AV251" s="75">
        <f t="shared" ca="1" si="59"/>
        <v>0.67841519064735434</v>
      </c>
      <c r="AW251" s="75">
        <f t="shared" ca="1" si="60"/>
        <v>39.709788982964199</v>
      </c>
      <c r="AX251" s="75">
        <f t="shared" ca="1" si="61"/>
        <v>27.987465549854686</v>
      </c>
      <c r="AY251" s="75">
        <v>30.966724640569119</v>
      </c>
      <c r="AZ251" s="75">
        <v>19.284639806716683</v>
      </c>
      <c r="BB251" s="75">
        <f t="shared" ca="1" si="57"/>
        <v>0.53306619929080767</v>
      </c>
      <c r="BC251" s="75">
        <f t="shared" ca="1" si="58"/>
        <v>36.903414787692967</v>
      </c>
    </row>
    <row r="252" spans="1:55">
      <c r="A252" s="1">
        <v>199</v>
      </c>
      <c r="B252" s="62">
        <f t="shared" ca="1" si="63"/>
        <v>0.58132184068806225</v>
      </c>
      <c r="C252" s="75">
        <f t="shared" ca="1" si="64"/>
        <v>40.037644459909004</v>
      </c>
      <c r="D252" s="75">
        <v>27.319317207899665</v>
      </c>
      <c r="E252" s="75">
        <f t="shared" ca="1" si="65"/>
        <v>22.556976884458845</v>
      </c>
      <c r="F252" s="75">
        <v>23.492697427521414</v>
      </c>
      <c r="AU252" s="1">
        <v>235</v>
      </c>
      <c r="AV252" s="75">
        <f t="shared" ca="1" si="59"/>
        <v>0.4868148615579222</v>
      </c>
      <c r="AW252" s="75">
        <f t="shared" ca="1" si="60"/>
        <v>35.93163575552876</v>
      </c>
      <c r="AX252" s="75">
        <f t="shared" ca="1" si="61"/>
        <v>23.508917556394</v>
      </c>
      <c r="AY252" s="75">
        <v>34.395337505811554</v>
      </c>
      <c r="AZ252" s="75">
        <v>16.041922970632182</v>
      </c>
      <c r="BB252" s="75">
        <f t="shared" ca="1" si="57"/>
        <v>0.69061609458732764</v>
      </c>
      <c r="BC252" s="75">
        <f t="shared" ca="1" si="58"/>
        <v>39.930994467301034</v>
      </c>
    </row>
    <row r="253" spans="1:55">
      <c r="A253" s="1">
        <v>200</v>
      </c>
      <c r="B253" s="62">
        <f t="shared" ca="1" si="63"/>
        <v>0.64200068765524332</v>
      </c>
      <c r="C253" s="75">
        <f t="shared" ca="1" si="64"/>
        <v>40.880127950257332</v>
      </c>
      <c r="D253" s="75">
        <v>44.764167562443532</v>
      </c>
      <c r="E253" s="75">
        <f t="shared" ca="1" si="65"/>
        <v>23.698248262601819</v>
      </c>
      <c r="F253" s="75">
        <v>27.962158295670282</v>
      </c>
      <c r="AU253" s="1">
        <v>236</v>
      </c>
      <c r="AV253" s="75">
        <f t="shared" ca="1" si="59"/>
        <v>0.59587432880642588</v>
      </c>
      <c r="AW253" s="75">
        <f t="shared" ca="1" si="60"/>
        <v>38.157868984986145</v>
      </c>
      <c r="AX253" s="75">
        <f t="shared" ca="1" si="61"/>
        <v>25.928736169980326</v>
      </c>
      <c r="AY253" s="75">
        <v>43.317753222351996</v>
      </c>
      <c r="AZ253" s="75">
        <v>33.668564852561246</v>
      </c>
      <c r="BB253" s="75">
        <f t="shared" ca="1" si="57"/>
        <v>0.16780935596911117</v>
      </c>
      <c r="BC253" s="75">
        <f t="shared" ca="1" si="58"/>
        <v>27.289362081580968</v>
      </c>
    </row>
    <row r="254" spans="1:55">
      <c r="A254" s="1">
        <v>201</v>
      </c>
      <c r="B254" s="62">
        <f t="shared" ca="1" si="63"/>
        <v>0.32251718093147064</v>
      </c>
      <c r="C254" s="75">
        <f t="shared" ca="1" si="64"/>
        <v>35.573374881542179</v>
      </c>
      <c r="D254" s="75">
        <v>36.93343754068205</v>
      </c>
      <c r="E254" s="75">
        <f t="shared" ca="1" si="65"/>
        <v>18.651614027140301</v>
      </c>
      <c r="F254" s="75">
        <v>33.487135044272947</v>
      </c>
      <c r="AU254" s="1">
        <v>237</v>
      </c>
      <c r="AV254" s="75">
        <f t="shared" ca="1" si="59"/>
        <v>0.27963638026266757</v>
      </c>
      <c r="AW254" s="75">
        <f t="shared" ca="1" si="60"/>
        <v>30.864196867046275</v>
      </c>
      <c r="AX254" s="75">
        <f t="shared" ca="1" si="61"/>
        <v>19.537728739101077</v>
      </c>
      <c r="AY254" s="75">
        <v>44.071117784663898</v>
      </c>
      <c r="AZ254" s="75">
        <v>18.096169477513349</v>
      </c>
      <c r="BB254" s="75">
        <f t="shared" ca="1" si="57"/>
        <v>0.91225973350000933</v>
      </c>
      <c r="BC254" s="75">
        <f t="shared" ca="1" si="58"/>
        <v>43.653686676412306</v>
      </c>
    </row>
    <row r="255" spans="1:55">
      <c r="A255" s="1">
        <v>202</v>
      </c>
      <c r="B255" s="62">
        <f t="shared" ca="1" si="63"/>
        <v>8.8529816154464314E-2</v>
      </c>
      <c r="C255" s="75">
        <f t="shared" ca="1" si="64"/>
        <v>28.370606537732389</v>
      </c>
      <c r="D255" s="75">
        <v>30.699114609234993</v>
      </c>
      <c r="E255" s="75">
        <f t="shared" ca="1" si="65"/>
        <v>15.912789296851475</v>
      </c>
      <c r="F255" s="75">
        <v>15.572981483754337</v>
      </c>
      <c r="AU255" s="1">
        <v>238</v>
      </c>
      <c r="AV255" s="75">
        <f t="shared" ca="1" si="59"/>
        <v>0.47644428070445599</v>
      </c>
      <c r="AW255" s="75">
        <f t="shared" ca="1" si="60"/>
        <v>35.707483010593307</v>
      </c>
      <c r="AX255" s="75">
        <f t="shared" ca="1" si="61"/>
        <v>23.292854923643468</v>
      </c>
      <c r="AY255" s="75">
        <v>22.951325833229312</v>
      </c>
      <c r="AZ255" s="75">
        <v>15.539370008084198</v>
      </c>
      <c r="BB255" s="75">
        <f t="shared" ca="1" si="57"/>
        <v>0.68745577396602653</v>
      </c>
      <c r="BC255" s="75">
        <f t="shared" ca="1" si="58"/>
        <v>39.873885835739941</v>
      </c>
    </row>
    <row r="256" spans="1:55">
      <c r="A256" s="1">
        <v>203</v>
      </c>
      <c r="B256" s="62">
        <f t="shared" ca="1" si="63"/>
        <v>0.42548256177633537</v>
      </c>
      <c r="C256" s="75">
        <f t="shared" ca="1" si="64"/>
        <v>37.563952485120424</v>
      </c>
      <c r="D256" s="75">
        <v>38.885693917456962</v>
      </c>
      <c r="E256" s="75">
        <f t="shared" ca="1" si="65"/>
        <v>20.060428167767061</v>
      </c>
      <c r="F256" s="75">
        <v>22.352030389819511</v>
      </c>
      <c r="AU256" s="1">
        <v>239</v>
      </c>
      <c r="AV256" s="75">
        <f t="shared" ca="1" si="59"/>
        <v>0.47159165415184257</v>
      </c>
      <c r="AW256" s="75">
        <f t="shared" ca="1" si="60"/>
        <v>35.601759360225969</v>
      </c>
      <c r="AX256" s="75">
        <f t="shared" ca="1" si="61"/>
        <v>23.192489567505838</v>
      </c>
      <c r="AY256" s="75">
        <v>37.143068419714233</v>
      </c>
      <c r="AZ256" s="75">
        <v>34.180420717919894</v>
      </c>
      <c r="BB256" s="75">
        <f t="shared" ca="1" si="57"/>
        <v>0.36331503029239998</v>
      </c>
      <c r="BC256" s="75">
        <f t="shared" ca="1" si="58"/>
        <v>33.082685842074454</v>
      </c>
    </row>
    <row r="257" spans="1:55">
      <c r="A257" s="1">
        <v>204</v>
      </c>
      <c r="B257" s="62">
        <f t="shared" ca="1" si="63"/>
        <v>0.88110813984198821</v>
      </c>
      <c r="C257" s="75">
        <f t="shared" ca="1" si="64"/>
        <v>43.760581269904648</v>
      </c>
      <c r="D257" s="75">
        <v>41.993448180638325</v>
      </c>
      <c r="E257" s="75">
        <f t="shared" ca="1" si="65"/>
        <v>30.248416947820431</v>
      </c>
      <c r="F257" s="75">
        <v>29.298371856869441</v>
      </c>
      <c r="AU257" s="1">
        <v>240</v>
      </c>
      <c r="AV257" s="75">
        <f t="shared" ca="1" si="59"/>
        <v>0.65169852889382174</v>
      </c>
      <c r="AW257" s="75">
        <f t="shared" ca="1" si="60"/>
        <v>39.218354114275385</v>
      </c>
      <c r="AX257" s="75">
        <f t="shared" ca="1" si="61"/>
        <v>27.294878594159247</v>
      </c>
      <c r="AY257" s="75">
        <v>32.34320717039428</v>
      </c>
      <c r="AZ257" s="75">
        <v>30.321534683245126</v>
      </c>
      <c r="BB257" s="75">
        <f t="shared" ca="1" si="57"/>
        <v>5.2305478865992239E-2</v>
      </c>
      <c r="BC257" s="75">
        <f t="shared" ca="1" si="58"/>
        <v>21.861117327330369</v>
      </c>
    </row>
    <row r="258" spans="1:55">
      <c r="A258" s="1">
        <v>205</v>
      </c>
      <c r="B258" s="62">
        <f t="shared" ca="1" si="63"/>
        <v>0.76661103253914775</v>
      </c>
      <c r="C258" s="75">
        <f t="shared" ca="1" si="64"/>
        <v>42.456569630511609</v>
      </c>
      <c r="D258" s="75">
        <v>37.044110437552007</v>
      </c>
      <c r="E258" s="75">
        <f t="shared" ca="1" si="65"/>
        <v>26.52938473373008</v>
      </c>
      <c r="F258" s="75">
        <v>20.560238394612188</v>
      </c>
      <c r="AU258" s="1">
        <v>241</v>
      </c>
      <c r="AV258" s="75">
        <f t="shared" ca="1" si="59"/>
        <v>0.67802297853031335</v>
      </c>
      <c r="AW258" s="75">
        <f t="shared" ca="1" si="60"/>
        <v>39.702645216196629</v>
      </c>
      <c r="AX258" s="75">
        <f t="shared" ca="1" si="61"/>
        <v>27.977094274985895</v>
      </c>
      <c r="AY258" s="75">
        <v>40.075424262819027</v>
      </c>
      <c r="AZ258" s="75">
        <v>18.177716926230943</v>
      </c>
      <c r="BB258" s="75">
        <f t="shared" ca="1" si="57"/>
        <v>0.7370249728106506</v>
      </c>
      <c r="BC258" s="75">
        <f t="shared" ca="1" si="58"/>
        <v>40.755047573817166</v>
      </c>
    </row>
    <row r="259" spans="1:55">
      <c r="A259" s="1">
        <v>206</v>
      </c>
      <c r="B259" s="62">
        <f t="shared" ca="1" si="63"/>
        <v>6.9261911663997644E-2</v>
      </c>
      <c r="C259" s="75">
        <f t="shared" ca="1" si="64"/>
        <v>27.320246942715524</v>
      </c>
      <c r="D259" s="75">
        <v>32.546047401292036</v>
      </c>
      <c r="E259" s="75">
        <f t="shared" ca="1" si="65"/>
        <v>15.709255065412645</v>
      </c>
      <c r="F259" s="75">
        <v>17.95408575416824</v>
      </c>
      <c r="AU259" s="1">
        <v>242</v>
      </c>
      <c r="AV259" s="75">
        <f t="shared" ca="1" si="59"/>
        <v>0.96147114837440029</v>
      </c>
      <c r="AW259" s="75">
        <f t="shared" ca="1" si="60"/>
        <v>44.416390559294662</v>
      </c>
      <c r="AX259" s="75">
        <f t="shared" ca="1" si="61"/>
        <v>39.111369729466816</v>
      </c>
      <c r="AY259" s="75">
        <v>43.153234614598063</v>
      </c>
      <c r="AZ259" s="75">
        <v>29.577323864813948</v>
      </c>
      <c r="BB259" s="75">
        <f t="shared" ca="1" si="57"/>
        <v>0.11573106011236334</v>
      </c>
      <c r="BC259" s="75">
        <f t="shared" ca="1" si="58"/>
        <v>25.205780425872732</v>
      </c>
    </row>
    <row r="260" spans="1:55">
      <c r="A260" s="1">
        <v>207</v>
      </c>
      <c r="B260" s="62">
        <f t="shared" ca="1" si="63"/>
        <v>0.99018244126472821</v>
      </c>
      <c r="C260" s="75">
        <f t="shared" ca="1" si="64"/>
        <v>44.901501367229741</v>
      </c>
      <c r="D260" s="75">
        <v>39.314623499363741</v>
      </c>
      <c r="E260" s="75">
        <f t="shared" ca="1" si="65"/>
        <v>38.57624319468588</v>
      </c>
      <c r="F260" s="75">
        <v>31.225627692473509</v>
      </c>
      <c r="AU260" s="1">
        <v>243</v>
      </c>
      <c r="AV260" s="75">
        <f t="shared" ca="1" si="59"/>
        <v>0.33067742092768393</v>
      </c>
      <c r="AW260" s="75">
        <f t="shared" ca="1" si="60"/>
        <v>32.251367448260893</v>
      </c>
      <c r="AX260" s="75">
        <f t="shared" ca="1" si="61"/>
        <v>20.456358844599187</v>
      </c>
      <c r="AY260" s="75">
        <v>39.15280710633759</v>
      </c>
      <c r="AZ260" s="75">
        <v>29.759425324364109</v>
      </c>
      <c r="BB260" s="75">
        <f t="shared" ca="1" si="57"/>
        <v>0.20960130867352778</v>
      </c>
      <c r="BC260" s="75">
        <f t="shared" ca="1" si="58"/>
        <v>28.734670647895967</v>
      </c>
    </row>
    <row r="261" spans="1:55">
      <c r="A261" s="1">
        <v>208</v>
      </c>
      <c r="B261" s="62">
        <f t="shared" ca="1" si="63"/>
        <v>0.9526035122633898</v>
      </c>
      <c r="C261" s="75">
        <f t="shared" ca="1" si="64"/>
        <v>44.518343405692697</v>
      </c>
      <c r="D261" s="75">
        <v>32.286553230242028</v>
      </c>
      <c r="E261" s="75">
        <f t="shared" ca="1" si="65"/>
        <v>34.143163238012754</v>
      </c>
      <c r="F261" s="75">
        <v>22.188476176677767</v>
      </c>
      <c r="AU261" s="1">
        <v>244</v>
      </c>
      <c r="AV261" s="75">
        <f t="shared" ca="1" si="59"/>
        <v>0.64685884806631222</v>
      </c>
      <c r="AW261" s="75">
        <f t="shared" ca="1" si="60"/>
        <v>39.128260676221174</v>
      </c>
      <c r="AX261" s="75">
        <f t="shared" ca="1" si="61"/>
        <v>27.172295808480584</v>
      </c>
      <c r="AY261" s="75">
        <v>37.263168601010001</v>
      </c>
      <c r="AZ261" s="75">
        <v>38.520321995999922</v>
      </c>
      <c r="BB261" s="75">
        <f t="shared" ca="1" si="57"/>
        <v>0.31946398292277678</v>
      </c>
      <c r="BC261" s="75">
        <f t="shared" ca="1" si="58"/>
        <v>31.9563434923482</v>
      </c>
    </row>
    <row r="262" spans="1:55">
      <c r="A262" s="1">
        <v>209</v>
      </c>
      <c r="B262" s="62">
        <f t="shared" ca="1" si="63"/>
        <v>0.90243096679741641</v>
      </c>
      <c r="C262" s="75">
        <f t="shared" ca="1" si="64"/>
        <v>43.99073667813343</v>
      </c>
      <c r="D262" s="75">
        <v>37.663171105936954</v>
      </c>
      <c r="E262" s="75">
        <f t="shared" ca="1" si="65"/>
        <v>31.188995865765094</v>
      </c>
      <c r="F262" s="75">
        <v>26.083169102985927</v>
      </c>
      <c r="AU262" s="1">
        <v>245</v>
      </c>
      <c r="AV262" s="75">
        <f t="shared" ca="1" si="59"/>
        <v>0.34811399026965262</v>
      </c>
      <c r="AW262" s="75">
        <f t="shared" ca="1" si="60"/>
        <v>32.70035568124797</v>
      </c>
      <c r="AX262" s="75">
        <f t="shared" ca="1" si="61"/>
        <v>20.778162564385983</v>
      </c>
      <c r="AY262" s="75">
        <v>27.341347714144227</v>
      </c>
      <c r="AZ262" s="75">
        <v>34.159290245213725</v>
      </c>
      <c r="BB262" s="75">
        <f t="shared" ca="1" si="57"/>
        <v>0.30249281430376218</v>
      </c>
      <c r="BC262" s="75">
        <f t="shared" ca="1" si="58"/>
        <v>31.499804025302421</v>
      </c>
    </row>
    <row r="263" spans="1:55">
      <c r="A263" s="1">
        <v>210</v>
      </c>
      <c r="B263" s="62">
        <f t="shared" ca="1" si="63"/>
        <v>0.94631905882466327</v>
      </c>
      <c r="C263" s="75">
        <f t="shared" ca="1" si="64"/>
        <v>44.453287975494021</v>
      </c>
      <c r="D263" s="75">
        <v>34.986733091913351</v>
      </c>
      <c r="E263" s="75">
        <f t="shared" ca="1" si="65"/>
        <v>33.683087398457218</v>
      </c>
      <c r="F263" s="75">
        <v>16.854249796461133</v>
      </c>
      <c r="AU263" s="1">
        <v>246</v>
      </c>
      <c r="AV263" s="75">
        <f t="shared" ca="1" si="59"/>
        <v>0.85775099541590105</v>
      </c>
      <c r="AW263" s="75">
        <f t="shared" ca="1" si="60"/>
        <v>42.784454212280487</v>
      </c>
      <c r="AX263" s="75">
        <f t="shared" ca="1" si="61"/>
        <v>33.685226289240731</v>
      </c>
      <c r="AY263" s="75">
        <v>35.672756306033563</v>
      </c>
      <c r="AZ263" s="75">
        <v>27.176679584937574</v>
      </c>
      <c r="BB263" s="75">
        <f t="shared" ca="1" si="57"/>
        <v>0.68530334621047095</v>
      </c>
      <c r="BC263" s="75">
        <f t="shared" ca="1" si="58"/>
        <v>39.834915171778299</v>
      </c>
    </row>
    <row r="264" spans="1:55">
      <c r="A264" s="1">
        <v>211</v>
      </c>
      <c r="B264" s="62">
        <f t="shared" ca="1" si="63"/>
        <v>0.8997812039283446</v>
      </c>
      <c r="C264" s="75">
        <f t="shared" ca="1" si="64"/>
        <v>43.962334178110297</v>
      </c>
      <c r="D264" s="75">
        <v>20.670592325506902</v>
      </c>
      <c r="E264" s="75">
        <f t="shared" ca="1" si="65"/>
        <v>31.065085282836197</v>
      </c>
      <c r="F264" s="75">
        <v>21.796067951624703</v>
      </c>
      <c r="AU264" s="1">
        <v>247</v>
      </c>
      <c r="AV264" s="75">
        <f t="shared" ca="1" si="59"/>
        <v>0.2330290115895341</v>
      </c>
      <c r="AW264" s="75">
        <f t="shared" ca="1" si="60"/>
        <v>29.481923574946137</v>
      </c>
      <c r="AX264" s="75">
        <f t="shared" ca="1" si="61"/>
        <v>18.726936045268356</v>
      </c>
      <c r="AY264" s="75">
        <v>41.00770468902931</v>
      </c>
      <c r="AZ264" s="75">
        <v>26.358998496699513</v>
      </c>
      <c r="BB264" s="75">
        <f t="shared" ref="BB264:BB270" ca="1" si="66">RAND()</f>
        <v>0.62754299879636299</v>
      </c>
      <c r="BC264" s="75">
        <f t="shared" ref="BC264:BC270" ca="1" si="67">$R$2+($R$3-$R$2)*SQRT(BB264)</f>
        <v>38.765283480672529</v>
      </c>
    </row>
    <row r="265" spans="1:55">
      <c r="A265" s="1">
        <v>212</v>
      </c>
      <c r="B265" s="62">
        <f t="shared" ca="1" si="63"/>
        <v>0.73024834577919706</v>
      </c>
      <c r="C265" s="75">
        <f t="shared" ca="1" si="64"/>
        <v>42.015402887617419</v>
      </c>
      <c r="D265" s="75">
        <v>43.758004717280912</v>
      </c>
      <c r="E265" s="75">
        <f t="shared" ca="1" si="65"/>
        <v>25.616034555160621</v>
      </c>
      <c r="F265" s="75">
        <v>36.183212549851419</v>
      </c>
      <c r="AU265" s="1">
        <v>248</v>
      </c>
      <c r="AV265" s="75">
        <f t="shared" ca="1" si="59"/>
        <v>0.12521800517361203</v>
      </c>
      <c r="AW265" s="75">
        <f t="shared" ca="1" si="60"/>
        <v>25.615846864770177</v>
      </c>
      <c r="AX265" s="75">
        <f t="shared" ca="1" si="61"/>
        <v>16.941065676976446</v>
      </c>
      <c r="AY265" s="75">
        <v>44.55413022828089</v>
      </c>
      <c r="AZ265" s="75">
        <v>36.890690621878591</v>
      </c>
      <c r="BB265" s="75">
        <f t="shared" ca="1" si="66"/>
        <v>0.66609560720835725</v>
      </c>
      <c r="BC265" s="75">
        <f t="shared" ca="1" si="67"/>
        <v>39.484404148100509</v>
      </c>
    </row>
    <row r="266" spans="1:55">
      <c r="A266" s="1">
        <v>213</v>
      </c>
      <c r="B266" s="62">
        <f t="shared" ca="1" si="63"/>
        <v>1.3475724563933422E-2</v>
      </c>
      <c r="C266" s="75">
        <f t="shared" ca="1" si="64"/>
        <v>22.13902051459128</v>
      </c>
      <c r="D266" s="75">
        <v>31.667275520440626</v>
      </c>
      <c r="E266" s="75">
        <f t="shared" ca="1" si="65"/>
        <v>15.135367135648387</v>
      </c>
      <c r="F266" s="75">
        <v>29.376345656251864</v>
      </c>
      <c r="AU266" s="1">
        <v>249</v>
      </c>
      <c r="AV266" s="75">
        <f t="shared" ca="1" si="59"/>
        <v>0.90246850939863532</v>
      </c>
      <c r="AW266" s="75">
        <f t="shared" ca="1" si="60"/>
        <v>43.499502775641048</v>
      </c>
      <c r="AX266" s="75">
        <f t="shared" ca="1" si="61"/>
        <v>35.63099036497303</v>
      </c>
      <c r="AY266" s="75">
        <v>38.996683621751842</v>
      </c>
      <c r="AZ266" s="75">
        <v>24.613555810646172</v>
      </c>
      <c r="BB266" s="75">
        <f t="shared" ca="1" si="66"/>
        <v>0.40881833522135524</v>
      </c>
      <c r="BC266" s="75">
        <f t="shared" ca="1" si="67"/>
        <v>34.181670982977991</v>
      </c>
    </row>
    <row r="267" spans="1:55">
      <c r="A267" s="1">
        <v>214</v>
      </c>
      <c r="B267" s="62">
        <f t="shared" ca="1" si="63"/>
        <v>0.5265604293082955</v>
      </c>
      <c r="C267" s="75">
        <f t="shared" ca="1" si="64"/>
        <v>39.22538351043184</v>
      </c>
      <c r="D267" s="75">
        <v>37.373246499885553</v>
      </c>
      <c r="E267" s="75">
        <f t="shared" ca="1" si="65"/>
        <v>21.61829881134533</v>
      </c>
      <c r="F267" s="75">
        <v>15.108526875889517</v>
      </c>
      <c r="AU267" s="1">
        <v>250</v>
      </c>
      <c r="AV267" s="75">
        <f t="shared" ca="1" si="59"/>
        <v>0.63785696542777548</v>
      </c>
      <c r="AW267" s="75">
        <f t="shared" ca="1" si="60"/>
        <v>38.959784408149375</v>
      </c>
      <c r="AX267" s="75">
        <f t="shared" ca="1" si="61"/>
        <v>26.94650363184455</v>
      </c>
      <c r="AY267" s="75">
        <v>30.350900300864225</v>
      </c>
      <c r="AZ267" s="75">
        <v>22.101971258026389</v>
      </c>
      <c r="BB267" s="75">
        <f t="shared" ca="1" si="66"/>
        <v>0.32793797288813953</v>
      </c>
      <c r="BC267" s="75">
        <f t="shared" ca="1" si="67"/>
        <v>32.179760638592313</v>
      </c>
    </row>
    <row r="268" spans="1:55">
      <c r="A268" s="1">
        <v>215</v>
      </c>
      <c r="B268" s="62">
        <f t="shared" ca="1" si="63"/>
        <v>0.42300354541076524</v>
      </c>
      <c r="C268" s="75">
        <f t="shared" ca="1" si="64"/>
        <v>37.520045166057798</v>
      </c>
      <c r="D268" s="75">
        <v>37.856135056379095</v>
      </c>
      <c r="E268" s="75">
        <f t="shared" ca="1" si="65"/>
        <v>20.024608602633261</v>
      </c>
      <c r="F268" s="75">
        <v>20.806057597824477</v>
      </c>
      <c r="AU268" s="1">
        <v>251</v>
      </c>
      <c r="AV268" s="75">
        <f t="shared" ca="1" si="59"/>
        <v>0.82244533945628984</v>
      </c>
      <c r="AW268" s="75">
        <f t="shared" ca="1" si="60"/>
        <v>42.206631645807619</v>
      </c>
      <c r="AX268" s="75">
        <f t="shared" ca="1" si="61"/>
        <v>32.358829386115417</v>
      </c>
      <c r="AY268" s="75">
        <v>38.030892600983393</v>
      </c>
      <c r="AZ268" s="75">
        <v>16.217238599469397</v>
      </c>
      <c r="BB268" s="75">
        <f t="shared" ca="1" si="66"/>
        <v>0.53457170867349202</v>
      </c>
      <c r="BC268" s="75">
        <f t="shared" ca="1" si="67"/>
        <v>36.93432328124446</v>
      </c>
    </row>
    <row r="269" spans="1:55">
      <c r="A269" s="1">
        <v>216</v>
      </c>
      <c r="B269" s="62">
        <f t="shared" ca="1" si="63"/>
        <v>0.76446021302322076</v>
      </c>
      <c r="C269" s="75">
        <f t="shared" ca="1" si="64"/>
        <v>42.430868008978393</v>
      </c>
      <c r="D269" s="75">
        <v>34.659182434524801</v>
      </c>
      <c r="E269" s="75">
        <f t="shared" ca="1" si="65"/>
        <v>26.472818871071805</v>
      </c>
      <c r="F269" s="75">
        <v>15.537557446549773</v>
      </c>
      <c r="AU269" s="1">
        <v>252</v>
      </c>
      <c r="AV269" s="75">
        <f t="shared" ca="1" si="59"/>
        <v>0.91201985159812105</v>
      </c>
      <c r="AW269" s="75">
        <f t="shared" ca="1" si="60"/>
        <v>43.649919134934905</v>
      </c>
      <c r="AX269" s="75">
        <f t="shared" ca="1" si="61"/>
        <v>36.101565667956464</v>
      </c>
      <c r="AY269" s="75">
        <v>25.5935475490434</v>
      </c>
      <c r="AZ269" s="75">
        <v>23.662611070328698</v>
      </c>
      <c r="BB269" s="75">
        <f t="shared" ca="1" si="66"/>
        <v>0.12524219392619518</v>
      </c>
      <c r="BC269" s="75">
        <f t="shared" ca="1" si="67"/>
        <v>25.616872163381061</v>
      </c>
    </row>
    <row r="270" spans="1:55">
      <c r="A270" s="1">
        <v>217</v>
      </c>
      <c r="B270" s="62">
        <f t="shared" ca="1" si="63"/>
        <v>0.3953354638225659</v>
      </c>
      <c r="C270" s="75">
        <f t="shared" ca="1" si="64"/>
        <v>37.017931333528999</v>
      </c>
      <c r="D270" s="75">
        <v>41.655687535935641</v>
      </c>
      <c r="E270" s="75">
        <f t="shared" ca="1" si="65"/>
        <v>19.631618860813866</v>
      </c>
      <c r="F270" s="75">
        <v>16.715002898276719</v>
      </c>
      <c r="AU270" s="1">
        <v>253</v>
      </c>
      <c r="AV270" s="75">
        <f t="shared" ca="1" si="59"/>
        <v>0.67804234479289249</v>
      </c>
      <c r="AW270" s="75">
        <f t="shared" ca="1" si="60"/>
        <v>39.702998002542188</v>
      </c>
      <c r="AX270" s="75">
        <f t="shared" ca="1" si="61"/>
        <v>27.977606229252103</v>
      </c>
      <c r="AY270" s="75">
        <v>25.732804795741561</v>
      </c>
      <c r="AZ270" s="75">
        <v>17.410977493144877</v>
      </c>
      <c r="BB270" s="75">
        <f t="shared" ca="1" si="66"/>
        <v>0.123344963770736</v>
      </c>
      <c r="BC270" s="75">
        <f t="shared" ca="1" si="67"/>
        <v>25.536150501661524</v>
      </c>
    </row>
    <row r="271" spans="1:55">
      <c r="A271" s="1">
        <v>218</v>
      </c>
      <c r="B271" s="62">
        <f t="shared" ca="1" si="63"/>
        <v>0.54259180519234729</v>
      </c>
      <c r="C271" s="75">
        <f t="shared" ca="1" si="64"/>
        <v>39.468780860737695</v>
      </c>
      <c r="D271" s="75">
        <v>34.175904527526491</v>
      </c>
      <c r="E271" s="75">
        <f t="shared" ca="1" si="65"/>
        <v>21.885248167657434</v>
      </c>
      <c r="F271" s="75">
        <v>19.917409657261672</v>
      </c>
      <c r="AU271" s="1">
        <v>254</v>
      </c>
      <c r="AV271" s="75">
        <f t="shared" ca="1" si="59"/>
        <v>0.45451633245568512</v>
      </c>
      <c r="AW271" s="75">
        <f t="shared" ca="1" si="60"/>
        <v>35.225347937924738</v>
      </c>
      <c r="AX271" s="75">
        <f t="shared" ca="1" si="61"/>
        <v>22.842940159175374</v>
      </c>
      <c r="AY271" s="75">
        <v>23.064191019903745</v>
      </c>
      <c r="AZ271" s="75">
        <v>16.817559723854323</v>
      </c>
      <c r="BB271" t="s">
        <v>218</v>
      </c>
      <c r="BC271" s="87">
        <f ca="1">MIN(BC71:BC270)</f>
        <v>17.192989640559276</v>
      </c>
    </row>
    <row r="272" spans="1:55">
      <c r="A272" s="1">
        <v>219</v>
      </c>
      <c r="B272" s="62">
        <f t="shared" ca="1" si="63"/>
        <v>0.72736900196686061</v>
      </c>
      <c r="C272" s="75">
        <f t="shared" ca="1" si="64"/>
        <v>41.979849186469785</v>
      </c>
      <c r="D272" s="75">
        <v>42.755746608469579</v>
      </c>
      <c r="E272" s="75">
        <f t="shared" ca="1" si="65"/>
        <v>25.547310001344353</v>
      </c>
      <c r="F272" s="75">
        <v>29.365619727507749</v>
      </c>
      <c r="AU272" s="1">
        <v>255</v>
      </c>
      <c r="AV272" s="75">
        <f t="shared" ca="1" si="59"/>
        <v>0.63535521823407581</v>
      </c>
      <c r="AW272" s="75">
        <f t="shared" ca="1" si="60"/>
        <v>38.912751753210429</v>
      </c>
      <c r="AX272" s="75">
        <f t="shared" ca="1" si="61"/>
        <v>26.884252607487269</v>
      </c>
      <c r="AY272" s="75">
        <v>41.469672856912347</v>
      </c>
      <c r="AZ272" s="75">
        <v>23.929972955008665</v>
      </c>
      <c r="BB272" t="s">
        <v>226</v>
      </c>
      <c r="BC272" s="87">
        <f ca="1">MAX(BC71:BC270)</f>
        <v>44.976099582024759</v>
      </c>
    </row>
    <row r="273" spans="1:56">
      <c r="A273" s="1">
        <v>220</v>
      </c>
      <c r="B273" s="62">
        <f t="shared" ca="1" si="63"/>
        <v>0.98368073682195067</v>
      </c>
      <c r="C273" s="75">
        <f t="shared" ca="1" si="64"/>
        <v>44.835911503391259</v>
      </c>
      <c r="D273" s="75">
        <v>42.258213224589099</v>
      </c>
      <c r="E273" s="75">
        <f t="shared" ca="1" si="65"/>
        <v>37.390523675555045</v>
      </c>
      <c r="F273" s="75">
        <v>25.826799104288501</v>
      </c>
      <c r="AU273" s="1">
        <v>256</v>
      </c>
      <c r="AV273" s="75">
        <f t="shared" ca="1" si="59"/>
        <v>0.4442350116151339</v>
      </c>
      <c r="AW273" s="75">
        <f t="shared" ca="1" si="60"/>
        <v>34.995287206079851</v>
      </c>
      <c r="AX273" s="75">
        <f t="shared" ca="1" si="61"/>
        <v>22.635105867758295</v>
      </c>
      <c r="AY273" s="75">
        <v>37.607851226222976</v>
      </c>
      <c r="AZ273" s="75">
        <v>21.711803678888632</v>
      </c>
      <c r="BB273" t="s">
        <v>227</v>
      </c>
      <c r="BC273">
        <f>INT(SQRT(200)+1)</f>
        <v>15</v>
      </c>
    </row>
    <row r="274" spans="1:56">
      <c r="A274" s="1">
        <v>221</v>
      </c>
      <c r="B274" s="62">
        <f t="shared" ca="1" si="63"/>
        <v>0.70672938601254742</v>
      </c>
      <c r="C274" s="75">
        <f t="shared" ca="1" si="64"/>
        <v>41.722205816799843</v>
      </c>
      <c r="D274" s="75">
        <v>41.730787794536532</v>
      </c>
      <c r="E274" s="75">
        <f t="shared" ca="1" si="65"/>
        <v>25.068310905300944</v>
      </c>
      <c r="F274" s="75">
        <v>24.432038831229363</v>
      </c>
      <c r="AU274" s="1">
        <v>257</v>
      </c>
      <c r="AV274" s="75">
        <f t="shared" ca="1" si="59"/>
        <v>0.22344589547143268</v>
      </c>
      <c r="AW274" s="75">
        <f t="shared" ca="1" si="60"/>
        <v>29.181019213169744</v>
      </c>
      <c r="AX274" s="75">
        <f t="shared" ca="1" si="61"/>
        <v>18.563307807599859</v>
      </c>
      <c r="AY274" s="75">
        <v>34.247582834999257</v>
      </c>
      <c r="AZ274" s="75">
        <v>38.055690395816612</v>
      </c>
      <c r="BB274" t="s">
        <v>103</v>
      </c>
      <c r="BC274">
        <f ca="1">(BC272-BC271)/(BC273-1)</f>
        <v>1.9845078529618203</v>
      </c>
    </row>
    <row r="275" spans="1:56">
      <c r="A275" s="1">
        <v>222</v>
      </c>
      <c r="B275" s="62">
        <f t="shared" ca="1" si="63"/>
        <v>0.43104370573245898</v>
      </c>
      <c r="C275" s="75">
        <f t="shared" ca="1" si="64"/>
        <v>37.661832434041017</v>
      </c>
      <c r="D275" s="75">
        <v>38.980133730634201</v>
      </c>
      <c r="E275" s="75">
        <f t="shared" ca="1" si="65"/>
        <v>20.141158221531164</v>
      </c>
      <c r="F275" s="75">
        <v>20.963735657117457</v>
      </c>
      <c r="AU275" s="1">
        <v>258</v>
      </c>
      <c r="AV275" s="75">
        <f t="shared" ref="AV275:AV338" ca="1" si="68">RAND()</f>
        <v>0.55147568287805804</v>
      </c>
      <c r="AW275" s="75">
        <f t="shared" ref="AW275:AW338" ca="1" si="69">$R$2+($R$3-$R$2)*SQRT(AV275)</f>
        <v>37.278422623477013</v>
      </c>
      <c r="AX275" s="75">
        <f t="shared" ref="AX275:AX338" ca="1" si="70">$R$3-($R$3-$R$2)*SQRT(1-AV275)</f>
        <v>24.908412571184233</v>
      </c>
      <c r="AY275" s="75">
        <v>42.808604128289488</v>
      </c>
      <c r="AZ275" s="75">
        <v>34.955155074925912</v>
      </c>
      <c r="BC275" t="s">
        <v>229</v>
      </c>
    </row>
    <row r="276" spans="1:56">
      <c r="A276" s="1">
        <v>223</v>
      </c>
      <c r="B276" s="62">
        <f t="shared" ca="1" si="63"/>
        <v>1.5625226931377689E-2</v>
      </c>
      <c r="C276" s="75">
        <f t="shared" ca="1" si="64"/>
        <v>22.500036308844656</v>
      </c>
      <c r="D276" s="75">
        <v>43.274732442634033</v>
      </c>
      <c r="E276" s="75">
        <f t="shared" ca="1" si="65"/>
        <v>15.157073234041832</v>
      </c>
      <c r="F276" s="75">
        <v>16.461927400944873</v>
      </c>
      <c r="AU276" s="1">
        <v>259</v>
      </c>
      <c r="AV276" s="75">
        <f t="shared" ca="1" si="68"/>
        <v>0.51772077461558474</v>
      </c>
      <c r="AW276" s="75">
        <f t="shared" ca="1" si="69"/>
        <v>36.585844832992436</v>
      </c>
      <c r="AX276" s="75">
        <f t="shared" ca="1" si="70"/>
        <v>24.166102072680356</v>
      </c>
      <c r="AY276" s="75">
        <v>43.172436764109847</v>
      </c>
      <c r="AZ276" s="75">
        <v>21.353481011381756</v>
      </c>
      <c r="BC276" s="88">
        <f ca="1">$BC$271</f>
        <v>17.192989640559276</v>
      </c>
      <c r="BD276" s="1">
        <f t="array" aca="1" ref="BD276:BD290" ca="1">FREQUENCY(BC71:BC270,BC276:BC290)</f>
        <v>1</v>
      </c>
    </row>
    <row r="277" spans="1:56">
      <c r="A277" s="1">
        <v>224</v>
      </c>
      <c r="B277" s="62">
        <f t="shared" ca="1" si="63"/>
        <v>0.28992168418981734</v>
      </c>
      <c r="C277" s="75">
        <f t="shared" ca="1" si="64"/>
        <v>34.855530163679774</v>
      </c>
      <c r="D277" s="75">
        <v>38.842463536777615</v>
      </c>
      <c r="E277" s="75">
        <f t="shared" ca="1" si="65"/>
        <v>18.235651787808983</v>
      </c>
      <c r="F277" s="75">
        <v>26.855578592696894</v>
      </c>
      <c r="AU277" s="1">
        <v>260</v>
      </c>
      <c r="AV277" s="75">
        <f t="shared" ca="1" si="68"/>
        <v>0.53651380741573984</v>
      </c>
      <c r="AW277" s="75">
        <f t="shared" ca="1" si="69"/>
        <v>36.974130851393554</v>
      </c>
      <c r="AX277" s="75">
        <f t="shared" ca="1" si="70"/>
        <v>24.57605392374348</v>
      </c>
      <c r="AY277" s="75">
        <v>40.389331139096385</v>
      </c>
      <c r="AZ277" s="75">
        <v>40.9946232216436</v>
      </c>
      <c r="BC277" s="88">
        <f ca="1">BC276+$BC$274</f>
        <v>19.177497493521095</v>
      </c>
      <c r="BD277" s="1">
        <f ca="1"/>
        <v>4</v>
      </c>
    </row>
    <row r="278" spans="1:56">
      <c r="A278" s="1">
        <v>225</v>
      </c>
      <c r="B278" s="62">
        <f t="shared" ca="1" si="63"/>
        <v>0.34594985877006823</v>
      </c>
      <c r="C278" s="75">
        <f t="shared" ca="1" si="64"/>
        <v>36.060029439047582</v>
      </c>
      <c r="D278" s="75">
        <v>42.085211604144085</v>
      </c>
      <c r="E278" s="75">
        <f t="shared" ca="1" si="65"/>
        <v>18.958963317860903</v>
      </c>
      <c r="F278" s="75">
        <v>37.644937570931134</v>
      </c>
      <c r="AU278" s="1">
        <v>261</v>
      </c>
      <c r="AV278" s="75">
        <f t="shared" ca="1" si="68"/>
        <v>0.72588317787991752</v>
      </c>
      <c r="AW278" s="75">
        <f t="shared" ca="1" si="69"/>
        <v>40.559633410749967</v>
      </c>
      <c r="AX278" s="75">
        <f t="shared" ca="1" si="70"/>
        <v>29.293149904959485</v>
      </c>
      <c r="AY278" s="75">
        <v>26.533547056336545</v>
      </c>
      <c r="AZ278" s="75">
        <v>15.325752606250187</v>
      </c>
      <c r="BC278" s="88">
        <f t="shared" ref="BC278:BC288" ca="1" si="71">BC277+$BC$274</f>
        <v>21.162005346482914</v>
      </c>
      <c r="BD278" s="1">
        <f ca="1"/>
        <v>7</v>
      </c>
    </row>
    <row r="279" spans="1:56">
      <c r="A279" s="1">
        <v>226</v>
      </c>
      <c r="B279" s="62">
        <f t="shared" ca="1" si="63"/>
        <v>0.44977641991954531</v>
      </c>
      <c r="C279" s="75">
        <f t="shared" ca="1" si="64"/>
        <v>37.985474973863674</v>
      </c>
      <c r="D279" s="75">
        <v>40.392213134144498</v>
      </c>
      <c r="E279" s="75">
        <f t="shared" ca="1" si="65"/>
        <v>20.417031716540283</v>
      </c>
      <c r="F279" s="75">
        <v>19.593438875021295</v>
      </c>
      <c r="AU279" s="1">
        <v>262</v>
      </c>
      <c r="AV279" s="75">
        <f t="shared" ca="1" si="68"/>
        <v>0.69175512667874361</v>
      </c>
      <c r="AW279" s="75">
        <f t="shared" ca="1" si="69"/>
        <v>39.951545323103119</v>
      </c>
      <c r="AX279" s="75">
        <f t="shared" ca="1" si="70"/>
        <v>28.34405853789313</v>
      </c>
      <c r="AY279" s="75">
        <v>39.116503691918979</v>
      </c>
      <c r="AZ279" s="75">
        <v>27.462956941974078</v>
      </c>
      <c r="BC279" s="88">
        <f t="shared" ca="1" si="71"/>
        <v>23.146513199444733</v>
      </c>
      <c r="BD279" s="1">
        <f ca="1"/>
        <v>5</v>
      </c>
    </row>
    <row r="280" spans="1:56">
      <c r="A280" s="1">
        <v>227</v>
      </c>
      <c r="B280" s="62">
        <f t="shared" ca="1" si="63"/>
        <v>0.72732778048074387</v>
      </c>
      <c r="C280" s="75">
        <f t="shared" ca="1" si="64"/>
        <v>41.97933950913243</v>
      </c>
      <c r="D280" s="75">
        <v>35.337639002796259</v>
      </c>
      <c r="E280" s="75">
        <f t="shared" ca="1" si="65"/>
        <v>25.546329642805986</v>
      </c>
      <c r="F280" s="75">
        <v>26.706376386263681</v>
      </c>
      <c r="AU280" s="1">
        <v>263</v>
      </c>
      <c r="AV280" s="75">
        <f t="shared" ca="1" si="68"/>
        <v>0.22215612909707438</v>
      </c>
      <c r="AW280" s="75">
        <f t="shared" ca="1" si="69"/>
        <v>29.140032396970206</v>
      </c>
      <c r="AX280" s="75">
        <f t="shared" ca="1" si="70"/>
        <v>18.541362774839801</v>
      </c>
      <c r="AY280" s="75">
        <v>40.450098310891498</v>
      </c>
      <c r="AZ280" s="75">
        <v>33.16284337043281</v>
      </c>
      <c r="BC280" s="88">
        <f t="shared" ca="1" si="71"/>
        <v>25.131021052406552</v>
      </c>
      <c r="BD280" s="1">
        <f ca="1"/>
        <v>11</v>
      </c>
    </row>
    <row r="281" spans="1:56">
      <c r="A281" s="1">
        <v>228</v>
      </c>
      <c r="B281" s="62">
        <f t="shared" ca="1" si="63"/>
        <v>0.64284182759640007</v>
      </c>
      <c r="C281" s="75">
        <f t="shared" ca="1" si="64"/>
        <v>40.891425606461709</v>
      </c>
      <c r="D281" s="75">
        <v>43.991667082455145</v>
      </c>
      <c r="E281" s="75">
        <f t="shared" ca="1" si="65"/>
        <v>23.714944575379938</v>
      </c>
      <c r="F281" s="75">
        <v>29.309903739561193</v>
      </c>
      <c r="AU281" s="1">
        <v>264</v>
      </c>
      <c r="AV281" s="75">
        <f t="shared" ca="1" si="68"/>
        <v>7.0797439441450116E-3</v>
      </c>
      <c r="AW281" s="75">
        <f t="shared" ca="1" si="69"/>
        <v>17.524236429047505</v>
      </c>
      <c r="AX281" s="75">
        <f t="shared" ca="1" si="70"/>
        <v>15.10638478788038</v>
      </c>
      <c r="AY281" s="75">
        <v>26.064179729373414</v>
      </c>
      <c r="AZ281" s="75">
        <v>38.689872054295407</v>
      </c>
      <c r="BC281" s="88">
        <f t="shared" ca="1" si="71"/>
        <v>27.115528905368372</v>
      </c>
      <c r="BD281" s="1">
        <f ca="1"/>
        <v>10</v>
      </c>
    </row>
    <row r="282" spans="1:56">
      <c r="A282" s="1">
        <v>229</v>
      </c>
      <c r="B282" s="62">
        <f t="shared" ca="1" si="63"/>
        <v>0.95979692854489462</v>
      </c>
      <c r="C282" s="75">
        <f t="shared" ca="1" si="64"/>
        <v>44.592458006166595</v>
      </c>
      <c r="D282" s="75">
        <v>38.136697947968401</v>
      </c>
      <c r="E282" s="75">
        <f t="shared" ca="1" si="65"/>
        <v>34.722811253838771</v>
      </c>
      <c r="F282" s="75">
        <v>16.55372861030472</v>
      </c>
      <c r="AU282" s="1">
        <v>265</v>
      </c>
      <c r="AV282" s="75">
        <f t="shared" ca="1" si="68"/>
        <v>0.46775766235978278</v>
      </c>
      <c r="AW282" s="75">
        <f t="shared" ca="1" si="69"/>
        <v>35.517843359471399</v>
      </c>
      <c r="AX282" s="75">
        <f t="shared" ca="1" si="70"/>
        <v>23.113517782060189</v>
      </c>
      <c r="AY282" s="75">
        <v>38.591410918844375</v>
      </c>
      <c r="AZ282" s="75">
        <v>28.307274725690007</v>
      </c>
      <c r="BC282" s="88">
        <f t="shared" ca="1" si="71"/>
        <v>29.100036758330191</v>
      </c>
      <c r="BD282" s="1">
        <f ca="1"/>
        <v>8</v>
      </c>
    </row>
    <row r="283" spans="1:56">
      <c r="A283" s="1">
        <v>230</v>
      </c>
      <c r="B283" s="62">
        <f t="shared" ca="1" si="63"/>
        <v>0.51612819808399935</v>
      </c>
      <c r="C283" s="75">
        <f t="shared" ca="1" si="64"/>
        <v>39.064330507073841</v>
      </c>
      <c r="D283" s="75">
        <v>41.956082053874972</v>
      </c>
      <c r="E283" s="75">
        <f t="shared" ca="1" si="65"/>
        <v>21.447806575089761</v>
      </c>
      <c r="F283" s="75">
        <v>17.493682820343388</v>
      </c>
      <c r="AU283" s="1">
        <v>266</v>
      </c>
      <c r="AV283" s="75">
        <f t="shared" ca="1" si="68"/>
        <v>0.84890114990086296</v>
      </c>
      <c r="AW283" s="75">
        <f t="shared" ca="1" si="69"/>
        <v>42.640749535979964</v>
      </c>
      <c r="AX283" s="75">
        <f t="shared" ca="1" si="70"/>
        <v>33.338569337803214</v>
      </c>
      <c r="AY283" s="75">
        <v>36.118196943841809</v>
      </c>
      <c r="AZ283" s="75">
        <v>15.824625724702369</v>
      </c>
      <c r="BC283" s="88">
        <f t="shared" ca="1" si="71"/>
        <v>31.08454461129201</v>
      </c>
      <c r="BD283" s="1">
        <f ca="1"/>
        <v>15</v>
      </c>
    </row>
    <row r="284" spans="1:56">
      <c r="A284" s="1">
        <v>231</v>
      </c>
      <c r="B284" s="62">
        <f t="shared" ca="1" si="63"/>
        <v>0.62441070207039662</v>
      </c>
      <c r="C284" s="75">
        <f t="shared" ca="1" si="64"/>
        <v>40.641575182880814</v>
      </c>
      <c r="D284" s="75">
        <v>42.291768724484584</v>
      </c>
      <c r="E284" s="75">
        <f t="shared" ca="1" si="65"/>
        <v>23.354930180437023</v>
      </c>
      <c r="F284" s="75">
        <v>24.781543060791613</v>
      </c>
      <c r="AU284" s="1">
        <v>267</v>
      </c>
      <c r="AV284" s="75">
        <f t="shared" ca="1" si="68"/>
        <v>5.5382425410506642E-2</v>
      </c>
      <c r="AW284" s="75">
        <f t="shared" ca="1" si="69"/>
        <v>22.060041279585832</v>
      </c>
      <c r="AX284" s="75">
        <f t="shared" ca="1" si="70"/>
        <v>15.842568406484361</v>
      </c>
      <c r="AY284" s="75">
        <v>42.505825357728284</v>
      </c>
      <c r="AZ284" s="75">
        <v>27.599108207470415</v>
      </c>
      <c r="BC284" s="88">
        <f t="shared" ca="1" si="71"/>
        <v>33.069052464253829</v>
      </c>
      <c r="BD284" s="1">
        <f ca="1"/>
        <v>19</v>
      </c>
    </row>
    <row r="285" spans="1:56">
      <c r="A285" s="1">
        <v>232</v>
      </c>
      <c r="B285" s="62">
        <f t="shared" ca="1" si="63"/>
        <v>0.76633521570199936</v>
      </c>
      <c r="C285" s="75">
        <f t="shared" ca="1" si="64"/>
        <v>42.453276394752557</v>
      </c>
      <c r="D285" s="75">
        <v>40.190993547144814</v>
      </c>
      <c r="E285" s="75">
        <f t="shared" ca="1" si="65"/>
        <v>26.522111466309827</v>
      </c>
      <c r="F285" s="75">
        <v>18.002459809022525</v>
      </c>
      <c r="AU285" s="1">
        <v>268</v>
      </c>
      <c r="AV285" s="75">
        <f t="shared" ca="1" si="68"/>
        <v>0.95261345702564126</v>
      </c>
      <c r="AW285" s="75">
        <f t="shared" ca="1" si="69"/>
        <v>44.280575665841631</v>
      </c>
      <c r="AX285" s="75">
        <f t="shared" ca="1" si="70"/>
        <v>38.469464901179776</v>
      </c>
      <c r="AY285" s="75">
        <v>25.678522555726509</v>
      </c>
      <c r="AZ285" s="75">
        <v>25.465277408317036</v>
      </c>
      <c r="BC285" s="88">
        <f ca="1">BC284+$BC$274</f>
        <v>35.053560317215648</v>
      </c>
      <c r="BD285" s="1">
        <f ca="1"/>
        <v>15</v>
      </c>
    </row>
    <row r="286" spans="1:56">
      <c r="A286" s="1">
        <v>233</v>
      </c>
      <c r="B286" s="62">
        <f t="shared" ca="1" si="63"/>
        <v>0.10228090338150775</v>
      </c>
      <c r="C286" s="75">
        <f t="shared" ca="1" si="64"/>
        <v>29.02984177280053</v>
      </c>
      <c r="D286" s="75">
        <v>21.892630145403537</v>
      </c>
      <c r="E286" s="75">
        <f t="shared" ca="1" si="65"/>
        <v>16.05980791725511</v>
      </c>
      <c r="F286" s="75">
        <v>19.422848907851286</v>
      </c>
      <c r="AU286" s="1">
        <v>269</v>
      </c>
      <c r="AV286" s="75">
        <f t="shared" ca="1" si="68"/>
        <v>3.297257505065776E-2</v>
      </c>
      <c r="AW286" s="75">
        <f t="shared" ca="1" si="69"/>
        <v>20.447505626026647</v>
      </c>
      <c r="AX286" s="75">
        <f t="shared" ca="1" si="70"/>
        <v>15.49873422284379</v>
      </c>
      <c r="AY286" s="75">
        <v>25.058845887218347</v>
      </c>
      <c r="AZ286" s="75">
        <v>19.701493210434183</v>
      </c>
      <c r="BC286" s="88">
        <f t="shared" ca="1" si="71"/>
        <v>37.038068170177468</v>
      </c>
      <c r="BD286" s="1">
        <f ca="1"/>
        <v>19</v>
      </c>
    </row>
    <row r="287" spans="1:56">
      <c r="A287" s="1">
        <v>234</v>
      </c>
      <c r="B287" s="62">
        <f t="shared" ca="1" si="63"/>
        <v>0.227079304973417</v>
      </c>
      <c r="C287" s="75">
        <f t="shared" ca="1" si="64"/>
        <v>33.302641515316886</v>
      </c>
      <c r="D287" s="75">
        <v>39.900500944948327</v>
      </c>
      <c r="E287" s="75">
        <f t="shared" ca="1" si="65"/>
        <v>17.468308155102115</v>
      </c>
      <c r="F287" s="75">
        <v>23.539612688693357</v>
      </c>
      <c r="AU287" s="1">
        <v>270</v>
      </c>
      <c r="AV287" s="75">
        <f t="shared" ca="1" si="68"/>
        <v>0.25490431381199574</v>
      </c>
      <c r="AW287" s="75">
        <f t="shared" ca="1" si="69"/>
        <v>30.14641483753816</v>
      </c>
      <c r="AX287" s="75">
        <f t="shared" ca="1" si="70"/>
        <v>19.104322415329545</v>
      </c>
      <c r="AY287" s="75">
        <v>31.593953082894764</v>
      </c>
      <c r="AZ287" s="75">
        <v>30.129469284723989</v>
      </c>
      <c r="BC287" s="88">
        <f ca="1">BC286+$BC$274</f>
        <v>39.022576023139287</v>
      </c>
      <c r="BD287" s="1">
        <f ca="1"/>
        <v>19</v>
      </c>
    </row>
    <row r="288" spans="1:56">
      <c r="A288" s="1">
        <v>235</v>
      </c>
      <c r="B288" s="62">
        <f t="shared" ca="1" si="63"/>
        <v>0.40465837660444492</v>
      </c>
      <c r="C288" s="75">
        <f t="shared" ca="1" si="64"/>
        <v>37.189666056044622</v>
      </c>
      <c r="D288" s="75">
        <v>43.27275149777887</v>
      </c>
      <c r="E288" s="75">
        <f t="shared" ca="1" si="65"/>
        <v>19.762674030172473</v>
      </c>
      <c r="F288" s="75">
        <v>24.278659547032333</v>
      </c>
      <c r="AU288" s="1">
        <v>271</v>
      </c>
      <c r="AV288" s="75">
        <f t="shared" ca="1" si="68"/>
        <v>0.71030762755080379</v>
      </c>
      <c r="AW288" s="75">
        <f t="shared" ca="1" si="69"/>
        <v>40.283925027489765</v>
      </c>
      <c r="AX288" s="75">
        <f t="shared" ca="1" si="70"/>
        <v>28.853076602514133</v>
      </c>
      <c r="AY288" s="75">
        <v>44.148122421275332</v>
      </c>
      <c r="AZ288" s="75">
        <v>24.554881859530855</v>
      </c>
      <c r="BC288" s="88">
        <f t="shared" ca="1" si="71"/>
        <v>41.007083876101106</v>
      </c>
      <c r="BD288" s="1">
        <f ca="1"/>
        <v>28</v>
      </c>
    </row>
    <row r="289" spans="1:56">
      <c r="A289" s="1">
        <v>236</v>
      </c>
      <c r="B289" s="62">
        <f t="shared" ca="1" si="63"/>
        <v>0.82348042341057148</v>
      </c>
      <c r="C289" s="75">
        <f t="shared" ca="1" si="64"/>
        <v>43.119376137445727</v>
      </c>
      <c r="D289" s="75">
        <v>26.403307855927665</v>
      </c>
      <c r="E289" s="75">
        <f t="shared" ca="1" si="65"/>
        <v>28.171236246339831</v>
      </c>
      <c r="F289" s="75">
        <v>36.219911938382928</v>
      </c>
      <c r="AU289" s="1">
        <v>272</v>
      </c>
      <c r="AV289" s="75">
        <f t="shared" ca="1" si="68"/>
        <v>0.40609516817277069</v>
      </c>
      <c r="AW289" s="75">
        <f t="shared" ca="1" si="69"/>
        <v>34.117679026374873</v>
      </c>
      <c r="AX289" s="75">
        <f t="shared" ca="1" si="70"/>
        <v>21.880433640647446</v>
      </c>
      <c r="AY289" s="75">
        <v>37.177213110901654</v>
      </c>
      <c r="AZ289" s="75">
        <v>24.865947792643077</v>
      </c>
      <c r="BC289" s="88">
        <f ca="1">BC288+$BC$274</f>
        <v>42.991591729062925</v>
      </c>
      <c r="BD289" s="1">
        <f ca="1"/>
        <v>15</v>
      </c>
    </row>
    <row r="290" spans="1:56">
      <c r="A290" s="1">
        <v>237</v>
      </c>
      <c r="B290" s="62">
        <f t="shared" ca="1" si="63"/>
        <v>0.76301498680055513</v>
      </c>
      <c r="C290" s="75">
        <f t="shared" ca="1" si="64"/>
        <v>42.413570915854862</v>
      </c>
      <c r="D290" s="75">
        <v>42.749074137346085</v>
      </c>
      <c r="E290" s="75">
        <f t="shared" ca="1" si="65"/>
        <v>26.435003052039306</v>
      </c>
      <c r="F290" s="75">
        <v>16.984509226021302</v>
      </c>
      <c r="AU290" s="1">
        <v>273</v>
      </c>
      <c r="AV290" s="75">
        <f t="shared" ca="1" si="68"/>
        <v>9.3071466892214127E-2</v>
      </c>
      <c r="AW290" s="75">
        <f t="shared" ca="1" si="69"/>
        <v>24.152284971688367</v>
      </c>
      <c r="AX290" s="75">
        <f t="shared" ca="1" si="70"/>
        <v>16.430161362076138</v>
      </c>
      <c r="AY290" s="75">
        <v>37.906600403024655</v>
      </c>
      <c r="AZ290" s="75">
        <v>38.82743453013029</v>
      </c>
      <c r="BC290" s="88">
        <f ca="1">BC289+$BC$274</f>
        <v>44.976099582024744</v>
      </c>
      <c r="BD290" s="1">
        <f ca="1"/>
        <v>23</v>
      </c>
    </row>
    <row r="291" spans="1:56">
      <c r="A291" s="1">
        <v>238</v>
      </c>
      <c r="B291" s="62">
        <f t="shared" ca="1" si="63"/>
        <v>0.4979732891020916</v>
      </c>
      <c r="C291" s="75">
        <f t="shared" ca="1" si="64"/>
        <v>38.778800182320168</v>
      </c>
      <c r="D291" s="75">
        <v>41.521184481145866</v>
      </c>
      <c r="E291" s="75">
        <f t="shared" ca="1" si="65"/>
        <v>21.156855561675279</v>
      </c>
      <c r="F291" s="75">
        <v>20.73047595495629</v>
      </c>
      <c r="AU291" s="1">
        <v>274</v>
      </c>
      <c r="AV291" s="75">
        <f t="shared" ca="1" si="68"/>
        <v>0.38111708068736072</v>
      </c>
      <c r="AW291" s="75">
        <f t="shared" ca="1" si="69"/>
        <v>33.520404223953228</v>
      </c>
      <c r="AX291" s="75">
        <f t="shared" ca="1" si="70"/>
        <v>21.399266380441151</v>
      </c>
      <c r="AY291" s="75">
        <v>23.852859886823886</v>
      </c>
      <c r="AZ291" s="75">
        <v>24.703169190628902</v>
      </c>
    </row>
    <row r="292" spans="1:56">
      <c r="A292" s="1">
        <v>239</v>
      </c>
      <c r="B292" s="62">
        <f t="shared" ca="1" si="63"/>
        <v>0.2351663914388995</v>
      </c>
      <c r="C292" s="75">
        <f t="shared" ca="1" si="64"/>
        <v>33.51738571997501</v>
      </c>
      <c r="D292" s="75">
        <v>23.560474422351597</v>
      </c>
      <c r="E292" s="75">
        <f t="shared" ca="1" si="65"/>
        <v>17.564666575924296</v>
      </c>
      <c r="F292" s="75">
        <v>16.105073191422775</v>
      </c>
      <c r="AU292" s="1">
        <v>275</v>
      </c>
      <c r="AV292" s="75">
        <f t="shared" ca="1" si="68"/>
        <v>0.34078150980748223</v>
      </c>
      <c r="AW292" s="75">
        <f t="shared" ca="1" si="69"/>
        <v>32.512948319079058</v>
      </c>
      <c r="AX292" s="75">
        <f t="shared" ca="1" si="70"/>
        <v>20.642318641273221</v>
      </c>
      <c r="AY292" s="75">
        <v>21.53112951651239</v>
      </c>
      <c r="AZ292" s="75">
        <v>21.908558373714353</v>
      </c>
    </row>
    <row r="293" spans="1:56">
      <c r="A293" s="1">
        <v>240</v>
      </c>
      <c r="B293" s="62">
        <f t="shared" ca="1" si="63"/>
        <v>0.26521567835976634</v>
      </c>
      <c r="C293" s="75">
        <f t="shared" ca="1" si="64"/>
        <v>34.274701132031531</v>
      </c>
      <c r="D293" s="75">
        <v>39.691154559563074</v>
      </c>
      <c r="E293" s="75">
        <f t="shared" ca="1" si="65"/>
        <v>17.928776667045504</v>
      </c>
      <c r="F293" s="75">
        <v>21.389745231534278</v>
      </c>
      <c r="AU293" s="1">
        <v>276</v>
      </c>
      <c r="AV293" s="75">
        <f t="shared" ca="1" si="68"/>
        <v>0.52453454683685363</v>
      </c>
      <c r="AW293" s="75">
        <f t="shared" ca="1" si="69"/>
        <v>36.727427186695813</v>
      </c>
      <c r="AX293" s="75">
        <f t="shared" ca="1" si="70"/>
        <v>24.313799095850595</v>
      </c>
      <c r="AY293" s="75">
        <v>40.11185810508664</v>
      </c>
      <c r="AZ293" s="75">
        <v>16.805970028487486</v>
      </c>
    </row>
    <row r="294" spans="1:56">
      <c r="A294" s="1">
        <v>241</v>
      </c>
      <c r="B294" s="62">
        <f t="shared" ca="1" si="63"/>
        <v>0.92350974168937494</v>
      </c>
      <c r="C294" s="75">
        <f t="shared" ca="1" si="64"/>
        <v>44.21472135090653</v>
      </c>
      <c r="D294" s="75">
        <v>42.818394808769078</v>
      </c>
      <c r="E294" s="75">
        <f t="shared" ca="1" si="65"/>
        <v>32.265263479801263</v>
      </c>
      <c r="F294" s="75">
        <v>24.949803774347934</v>
      </c>
      <c r="AU294" s="1">
        <v>277</v>
      </c>
      <c r="AV294" s="75">
        <f t="shared" ca="1" si="68"/>
        <v>0.19354701295046262</v>
      </c>
      <c r="AW294" s="75">
        <f t="shared" ca="1" si="69"/>
        <v>28.198193499695947</v>
      </c>
      <c r="AX294" s="75">
        <f t="shared" ca="1" si="70"/>
        <v>18.059181743224954</v>
      </c>
      <c r="AY294" s="75">
        <v>33.529727731743549</v>
      </c>
      <c r="AZ294" s="75">
        <v>27.465927392048457</v>
      </c>
    </row>
    <row r="295" spans="1:56">
      <c r="A295" s="1">
        <v>242</v>
      </c>
      <c r="B295" s="62">
        <f t="shared" ca="1" si="63"/>
        <v>0.51069415323268785</v>
      </c>
      <c r="C295" s="75">
        <f t="shared" ca="1" si="64"/>
        <v>38.979578773084569</v>
      </c>
      <c r="D295" s="75">
        <v>41.940900795335409</v>
      </c>
      <c r="E295" s="75">
        <f t="shared" ca="1" si="65"/>
        <v>21.359968197379224</v>
      </c>
      <c r="F295" s="75">
        <v>26.150003240960238</v>
      </c>
      <c r="AU295" s="1">
        <v>278</v>
      </c>
      <c r="AV295" s="75">
        <f t="shared" ca="1" si="68"/>
        <v>0.1772423216941279</v>
      </c>
      <c r="AW295" s="75">
        <f t="shared" ca="1" si="69"/>
        <v>27.630047091151923</v>
      </c>
      <c r="AX295" s="75">
        <f t="shared" ca="1" si="70"/>
        <v>17.788202733459794</v>
      </c>
      <c r="AY295" s="75">
        <v>43.047467175025957</v>
      </c>
      <c r="AZ295" s="75">
        <v>20.128122094331026</v>
      </c>
    </row>
    <row r="296" spans="1:56">
      <c r="A296" s="1">
        <v>243</v>
      </c>
      <c r="B296" s="62">
        <f t="shared" ca="1" si="63"/>
        <v>3.8034592359469599E-2</v>
      </c>
      <c r="C296" s="75">
        <f t="shared" ca="1" si="64"/>
        <v>25.088985783285501</v>
      </c>
      <c r="D296" s="75">
        <v>39.726292259405845</v>
      </c>
      <c r="E296" s="75">
        <f t="shared" ca="1" si="65"/>
        <v>15.385272574780245</v>
      </c>
      <c r="F296" s="75">
        <v>19.22928988425544</v>
      </c>
      <c r="AU296" s="1">
        <v>279</v>
      </c>
      <c r="AV296" s="75">
        <f t="shared" ca="1" si="68"/>
        <v>0.31493832648166187</v>
      </c>
      <c r="AW296" s="75">
        <f t="shared" ca="1" si="69"/>
        <v>31.835809865684979</v>
      </c>
      <c r="AX296" s="75">
        <f t="shared" ca="1" si="70"/>
        <v>20.169464239237524</v>
      </c>
      <c r="AY296" s="75">
        <v>40.068333577111957</v>
      </c>
      <c r="AZ296" s="75">
        <v>43.222854122235397</v>
      </c>
    </row>
    <row r="297" spans="1:56">
      <c r="A297" s="1">
        <v>244</v>
      </c>
      <c r="B297" s="62">
        <f t="shared" ca="1" si="63"/>
        <v>0.46208178929796695</v>
      </c>
      <c r="C297" s="75">
        <f t="shared" ca="1" si="64"/>
        <v>38.193210651461811</v>
      </c>
      <c r="D297" s="75">
        <v>28.069789732637894</v>
      </c>
      <c r="E297" s="75">
        <f t="shared" ca="1" si="65"/>
        <v>20.601675466119364</v>
      </c>
      <c r="F297" s="75">
        <v>28.775556357862129</v>
      </c>
      <c r="AU297" s="1">
        <v>280</v>
      </c>
      <c r="AV297" s="75">
        <f t="shared" ca="1" si="68"/>
        <v>0.70754139262473048</v>
      </c>
      <c r="AW297" s="75">
        <f t="shared" ca="1" si="69"/>
        <v>40.234643911936971</v>
      </c>
      <c r="AX297" s="75">
        <f t="shared" ca="1" si="70"/>
        <v>28.776167325883119</v>
      </c>
      <c r="AY297" s="75">
        <v>42.73773699517794</v>
      </c>
      <c r="AZ297" s="75">
        <v>28.135048361156873</v>
      </c>
    </row>
    <row r="298" spans="1:56">
      <c r="A298" s="1">
        <v>245</v>
      </c>
      <c r="B298" s="62">
        <f t="shared" ca="1" si="63"/>
        <v>0.37121992644665003</v>
      </c>
      <c r="C298" s="75">
        <f t="shared" ca="1" si="64"/>
        <v>36.560807138957344</v>
      </c>
      <c r="D298" s="75">
        <v>39.969171065726186</v>
      </c>
      <c r="E298" s="75">
        <f t="shared" ca="1" si="65"/>
        <v>19.298754022900205</v>
      </c>
      <c r="F298" s="75">
        <v>21.297356526042275</v>
      </c>
      <c r="AU298" s="1">
        <v>281</v>
      </c>
      <c r="AV298" s="75">
        <f t="shared" ca="1" si="68"/>
        <v>0.65735138322798137</v>
      </c>
      <c r="AW298" s="75">
        <f t="shared" ca="1" si="69"/>
        <v>39.323162724143899</v>
      </c>
      <c r="AX298" s="75">
        <f t="shared" ca="1" si="70"/>
        <v>27.439141390728736</v>
      </c>
      <c r="AY298" s="75">
        <v>42.97683119571596</v>
      </c>
      <c r="AZ298" s="75">
        <v>19.446316147783371</v>
      </c>
    </row>
    <row r="299" spans="1:56">
      <c r="A299" s="1">
        <v>246</v>
      </c>
      <c r="B299" s="62">
        <f t="shared" ca="1" si="63"/>
        <v>0.17904929535462788</v>
      </c>
      <c r="C299" s="75">
        <f t="shared" ca="1" si="64"/>
        <v>31.908774284985277</v>
      </c>
      <c r="D299" s="75">
        <v>21.994568078359688</v>
      </c>
      <c r="E299" s="75">
        <f t="shared" ca="1" si="65"/>
        <v>16.909447490083299</v>
      </c>
      <c r="F299" s="75">
        <v>21.477042441881618</v>
      </c>
      <c r="AU299" s="1">
        <v>282</v>
      </c>
      <c r="AV299" s="75">
        <f t="shared" ca="1" si="68"/>
        <v>0.83481131352003057</v>
      </c>
      <c r="AW299" s="75">
        <f t="shared" ca="1" si="69"/>
        <v>42.410402809299015</v>
      </c>
      <c r="AX299" s="75">
        <f t="shared" ca="1" si="70"/>
        <v>32.806976673852688</v>
      </c>
      <c r="AY299" s="75">
        <v>39.820182346078383</v>
      </c>
      <c r="AZ299" s="75">
        <v>15.191603025241815</v>
      </c>
    </row>
    <row r="300" spans="1:56">
      <c r="A300" s="1">
        <v>247</v>
      </c>
      <c r="B300" s="62">
        <f t="shared" ca="1" si="63"/>
        <v>0.97475710194965193</v>
      </c>
      <c r="C300" s="75">
        <f t="shared" ca="1" si="64"/>
        <v>44.745416708952447</v>
      </c>
      <c r="D300" s="75">
        <v>32.011335800933509</v>
      </c>
      <c r="E300" s="75">
        <f t="shared" ca="1" si="65"/>
        <v>36.19962877186142</v>
      </c>
      <c r="F300" s="75">
        <v>16.931323384668872</v>
      </c>
      <c r="AU300" s="1">
        <v>283</v>
      </c>
      <c r="AV300" s="75">
        <f t="shared" ca="1" si="68"/>
        <v>0.8355550555503175</v>
      </c>
      <c r="AW300" s="75">
        <f t="shared" ca="1" si="69"/>
        <v>42.422610196611224</v>
      </c>
      <c r="AX300" s="75">
        <f t="shared" ca="1" si="70"/>
        <v>32.834456444337796</v>
      </c>
      <c r="AY300" s="75">
        <v>42.249912117457633</v>
      </c>
      <c r="AZ300" s="75">
        <v>31.52219164428902</v>
      </c>
    </row>
    <row r="301" spans="1:56">
      <c r="A301" s="1">
        <v>248</v>
      </c>
      <c r="B301" s="62">
        <f t="shared" ca="1" si="63"/>
        <v>0.1560908135829262</v>
      </c>
      <c r="C301" s="75">
        <f t="shared" ca="1" si="64"/>
        <v>31.15277100288062</v>
      </c>
      <c r="D301" s="75">
        <v>24.040456107214112</v>
      </c>
      <c r="E301" s="75">
        <f t="shared" ca="1" si="65"/>
        <v>16.649993713312064</v>
      </c>
      <c r="F301" s="75">
        <v>25.869657056460397</v>
      </c>
      <c r="AU301" s="1">
        <v>284</v>
      </c>
      <c r="AV301" s="75">
        <f t="shared" ca="1" si="68"/>
        <v>2.3319107249035964E-2</v>
      </c>
      <c r="AW301" s="75">
        <f t="shared" ca="1" si="69"/>
        <v>19.581178508215146</v>
      </c>
      <c r="AX301" s="75">
        <f t="shared" ca="1" si="70"/>
        <v>15.351849914777691</v>
      </c>
      <c r="AY301" s="75">
        <v>31.379064106561497</v>
      </c>
      <c r="AZ301" s="75">
        <v>25.726118311687109</v>
      </c>
    </row>
    <row r="302" spans="1:56">
      <c r="A302" s="1">
        <v>249</v>
      </c>
      <c r="B302" s="62">
        <f t="shared" ca="1" si="63"/>
        <v>7.7776927282448227E-2</v>
      </c>
      <c r="C302" s="75">
        <f t="shared" ca="1" si="64"/>
        <v>27.805744972850565</v>
      </c>
      <c r="D302" s="75">
        <v>39.818626528786432</v>
      </c>
      <c r="E302" s="75">
        <f t="shared" ca="1" si="65"/>
        <v>15.798852642751438</v>
      </c>
      <c r="F302" s="75">
        <v>16.234723897905056</v>
      </c>
      <c r="AU302" s="1">
        <v>285</v>
      </c>
      <c r="AV302" s="75">
        <f t="shared" ca="1" si="68"/>
        <v>0.73925951579906624</v>
      </c>
      <c r="AW302" s="75">
        <f t="shared" ca="1" si="69"/>
        <v>40.794060638433017</v>
      </c>
      <c r="AX302" s="75">
        <f t="shared" ca="1" si="70"/>
        <v>29.681173811912338</v>
      </c>
      <c r="AY302" s="75">
        <v>32.499572714630091</v>
      </c>
      <c r="AZ302" s="75">
        <v>37.853191123504352</v>
      </c>
    </row>
    <row r="303" spans="1:56">
      <c r="A303" s="1">
        <v>250</v>
      </c>
      <c r="B303" s="62">
        <f t="shared" ca="1" si="63"/>
        <v>0.37666612109086661</v>
      </c>
      <c r="C303" s="75">
        <f t="shared" ca="1" si="64"/>
        <v>36.66573572003346</v>
      </c>
      <c r="D303" s="75">
        <v>35.491950745102528</v>
      </c>
      <c r="E303" s="75">
        <f t="shared" ca="1" si="65"/>
        <v>19.373173298930357</v>
      </c>
      <c r="F303" s="75">
        <v>17.517191279435007</v>
      </c>
      <c r="AU303" s="1">
        <v>286</v>
      </c>
      <c r="AV303" s="75">
        <f t="shared" ca="1" si="68"/>
        <v>0.22397880919245461</v>
      </c>
      <c r="AW303" s="75">
        <f t="shared" ca="1" si="69"/>
        <v>29.197919857261105</v>
      </c>
      <c r="AX303" s="75">
        <f t="shared" ca="1" si="70"/>
        <v>18.572380513432716</v>
      </c>
      <c r="AY303" s="75">
        <v>35.599241210564145</v>
      </c>
      <c r="AZ303" s="75">
        <v>31.028976420639701</v>
      </c>
    </row>
    <row r="304" spans="1:56">
      <c r="A304" s="1">
        <v>251</v>
      </c>
      <c r="B304" s="62">
        <f t="shared" ca="1" si="63"/>
        <v>0.68273641529359375</v>
      </c>
      <c r="C304" s="75">
        <f t="shared" ca="1" si="64"/>
        <v>41.416317589003839</v>
      </c>
      <c r="D304" s="75">
        <v>35.828041215955061</v>
      </c>
      <c r="E304" s="75">
        <f t="shared" ca="1" si="65"/>
        <v>24.53894621258204</v>
      </c>
      <c r="F304" s="75">
        <v>26.500722323063908</v>
      </c>
      <c r="AU304" s="1">
        <v>287</v>
      </c>
      <c r="AV304" s="75">
        <f t="shared" ca="1" si="68"/>
        <v>0.92724626628348639</v>
      </c>
      <c r="AW304" s="75">
        <f t="shared" ca="1" si="69"/>
        <v>43.88808819661034</v>
      </c>
      <c r="AX304" s="75">
        <f t="shared" ca="1" si="70"/>
        <v>36.908129984678311</v>
      </c>
      <c r="AY304" s="75">
        <v>43.906752195377642</v>
      </c>
      <c r="AZ304" s="75">
        <v>27.770283267688651</v>
      </c>
    </row>
    <row r="305" spans="1:52">
      <c r="A305" s="1">
        <v>252</v>
      </c>
      <c r="B305" s="62">
        <f t="shared" ca="1" si="63"/>
        <v>0.97187466586877203</v>
      </c>
      <c r="C305" s="75">
        <f t="shared" ca="1" si="64"/>
        <v>44.716067888286062</v>
      </c>
      <c r="D305" s="75">
        <v>42.128821061488161</v>
      </c>
      <c r="E305" s="75">
        <f t="shared" ca="1" si="65"/>
        <v>35.8766608778297</v>
      </c>
      <c r="F305" s="75">
        <v>33.704845919502318</v>
      </c>
      <c r="AU305" s="1">
        <v>288</v>
      </c>
      <c r="AV305" s="75">
        <f t="shared" ca="1" si="68"/>
        <v>0.43446123859618258</v>
      </c>
      <c r="AW305" s="75">
        <f t="shared" ca="1" si="69"/>
        <v>34.774102122133492</v>
      </c>
      <c r="AX305" s="75">
        <f t="shared" ca="1" si="70"/>
        <v>22.439306631589631</v>
      </c>
      <c r="AY305" s="75">
        <v>36.397713539269404</v>
      </c>
      <c r="AZ305" s="75">
        <v>31.502182183203477</v>
      </c>
    </row>
    <row r="306" spans="1:52">
      <c r="A306" s="1">
        <v>253</v>
      </c>
      <c r="B306" s="62">
        <f t="shared" ca="1" si="63"/>
        <v>0.95973463747592724</v>
      </c>
      <c r="C306" s="75">
        <f t="shared" ca="1" si="64"/>
        <v>44.591817806256572</v>
      </c>
      <c r="D306" s="75">
        <v>37.35230559418634</v>
      </c>
      <c r="E306" s="75">
        <f t="shared" ca="1" si="65"/>
        <v>34.717506130774559</v>
      </c>
      <c r="F306" s="75">
        <v>21.704216499855356</v>
      </c>
      <c r="AU306" s="1">
        <v>289</v>
      </c>
      <c r="AV306" s="75">
        <f t="shared" ca="1" si="68"/>
        <v>1.4028035324526344E-2</v>
      </c>
      <c r="AW306" s="75">
        <f t="shared" ca="1" si="69"/>
        <v>18.553200218405053</v>
      </c>
      <c r="AX306" s="75">
        <f t="shared" ca="1" si="70"/>
        <v>15.211163698326075</v>
      </c>
      <c r="AY306" s="75">
        <v>42.014200092463703</v>
      </c>
      <c r="AZ306" s="75">
        <v>26.314096333993447</v>
      </c>
    </row>
    <row r="307" spans="1:52">
      <c r="A307" s="1">
        <v>254</v>
      </c>
      <c r="B307" s="62">
        <f t="shared" ca="1" si="63"/>
        <v>0.43780837615938073</v>
      </c>
      <c r="C307" s="75">
        <f t="shared" ca="1" si="64"/>
        <v>37.779766956026933</v>
      </c>
      <c r="D307" s="75">
        <v>38.434606088005538</v>
      </c>
      <c r="E307" s="75">
        <f t="shared" ca="1" si="65"/>
        <v>20.240071952286289</v>
      </c>
      <c r="F307" s="75">
        <v>26.451966259269728</v>
      </c>
      <c r="AU307" s="1">
        <v>290</v>
      </c>
      <c r="AV307" s="75">
        <f t="shared" ca="1" si="68"/>
        <v>0.35119850677689168</v>
      </c>
      <c r="AW307" s="75">
        <f t="shared" ca="1" si="69"/>
        <v>32.77860107261543</v>
      </c>
      <c r="AX307" s="75">
        <f t="shared" ca="1" si="70"/>
        <v>20.835535513883254</v>
      </c>
      <c r="AY307" s="75">
        <v>23.022493999689367</v>
      </c>
      <c r="AZ307" s="75">
        <v>27.946506991170839</v>
      </c>
    </row>
    <row r="308" spans="1:52">
      <c r="A308" s="1">
        <v>255</v>
      </c>
      <c r="B308" s="62">
        <f t="shared" ca="1" si="63"/>
        <v>0.61970992667740799</v>
      </c>
      <c r="C308" s="75">
        <f t="shared" ca="1" si="64"/>
        <v>40.577066874726746</v>
      </c>
      <c r="D308" s="75">
        <v>43.653598208351099</v>
      </c>
      <c r="E308" s="75">
        <f t="shared" ca="1" si="65"/>
        <v>23.265003006331771</v>
      </c>
      <c r="F308" s="75">
        <v>15.253577149807732</v>
      </c>
      <c r="AU308" s="1">
        <v>291</v>
      </c>
      <c r="AV308" s="75">
        <f t="shared" ca="1" si="68"/>
        <v>0.66287113775374196</v>
      </c>
      <c r="AW308" s="75">
        <f t="shared" ca="1" si="69"/>
        <v>39.425069579806063</v>
      </c>
      <c r="AX308" s="75">
        <f t="shared" ca="1" si="70"/>
        <v>27.581160313567604</v>
      </c>
      <c r="AY308" s="75">
        <v>41.260647998311931</v>
      </c>
      <c r="AZ308" s="75">
        <v>17.110511738837644</v>
      </c>
    </row>
    <row r="309" spans="1:52">
      <c r="A309" s="1">
        <v>256</v>
      </c>
      <c r="B309" s="62">
        <f t="shared" ca="1" si="63"/>
        <v>0.19338915233899301</v>
      </c>
      <c r="C309" s="75">
        <f t="shared" ca="1" si="64"/>
        <v>32.348634256097981</v>
      </c>
      <c r="D309" s="75">
        <v>37.626579824476224</v>
      </c>
      <c r="E309" s="75">
        <f t="shared" ca="1" si="65"/>
        <v>17.073965246832287</v>
      </c>
      <c r="F309" s="75">
        <v>19.158714291303625</v>
      </c>
      <c r="AU309" s="1">
        <v>292</v>
      </c>
      <c r="AV309" s="75">
        <f t="shared" ca="1" si="68"/>
        <v>4.3090189497246634E-2</v>
      </c>
      <c r="AW309" s="75">
        <f t="shared" ca="1" si="69"/>
        <v>21.22745297433244</v>
      </c>
      <c r="AX309" s="75">
        <f t="shared" ca="1" si="70"/>
        <v>15.653469890760881</v>
      </c>
      <c r="AY309" s="75">
        <v>43.907785838798205</v>
      </c>
      <c r="AZ309" s="75">
        <v>30.648492853710621</v>
      </c>
    </row>
    <row r="310" spans="1:52">
      <c r="A310" s="1">
        <v>257</v>
      </c>
      <c r="B310" s="62">
        <f t="shared" ca="1" si="63"/>
        <v>0.33019535248343601</v>
      </c>
      <c r="C310" s="75">
        <f t="shared" ca="1" si="64"/>
        <v>35.735359696226425</v>
      </c>
      <c r="D310" s="75">
        <v>33.008467068380355</v>
      </c>
      <c r="E310" s="75">
        <f t="shared" ca="1" si="65"/>
        <v>18.751531223795656</v>
      </c>
      <c r="F310" s="75">
        <v>17.947960622915993</v>
      </c>
      <c r="AU310" s="1">
        <v>293</v>
      </c>
      <c r="AV310" s="75">
        <f t="shared" ca="1" si="68"/>
        <v>0.51224748172473533</v>
      </c>
      <c r="AW310" s="75">
        <f t="shared" ca="1" si="69"/>
        <v>36.471439950600939</v>
      </c>
      <c r="AX310" s="75">
        <f t="shared" ca="1" si="70"/>
        <v>24.048215673892159</v>
      </c>
      <c r="AY310" s="75">
        <v>30.915368926817436</v>
      </c>
      <c r="AZ310" s="75">
        <v>19.558908936262242</v>
      </c>
    </row>
    <row r="311" spans="1:52">
      <c r="A311" s="1">
        <v>258</v>
      </c>
      <c r="B311" s="62">
        <f t="shared" ref="B311:B374" ca="1" si="72">RAND()</f>
        <v>0.98330174288748773</v>
      </c>
      <c r="C311" s="75">
        <f t="shared" ref="C311:C374" ca="1" si="73">$R$2+($R$3-$R$2)*(B311)^(1/3)</f>
        <v>44.832079270166545</v>
      </c>
      <c r="D311" s="75">
        <v>36.070601776634412</v>
      </c>
      <c r="E311" s="75">
        <f t="shared" ref="E311:E374" ca="1" si="74">$R$3-($R$3-$R$2)*(1-B311)^(1/3)</f>
        <v>37.332067120495594</v>
      </c>
      <c r="F311" s="75">
        <v>16.014735125481039</v>
      </c>
      <c r="AU311" s="1">
        <v>294</v>
      </c>
      <c r="AV311" s="75">
        <f t="shared" ca="1" si="68"/>
        <v>0.46711969005888143</v>
      </c>
      <c r="AW311" s="75">
        <f t="shared" ca="1" si="69"/>
        <v>35.503846494084797</v>
      </c>
      <c r="AX311" s="75">
        <f t="shared" ca="1" si="70"/>
        <v>23.100404593988348</v>
      </c>
      <c r="AY311" s="75">
        <v>42.796541092975488</v>
      </c>
      <c r="AZ311" s="75">
        <v>22.695951187005225</v>
      </c>
    </row>
    <row r="312" spans="1:52">
      <c r="A312" s="1">
        <v>259</v>
      </c>
      <c r="B312" s="62">
        <f t="shared" ca="1" si="72"/>
        <v>0.38344634509627529</v>
      </c>
      <c r="C312" s="75">
        <f t="shared" ca="1" si="73"/>
        <v>36.794962305348918</v>
      </c>
      <c r="D312" s="75">
        <v>26.580336437464855</v>
      </c>
      <c r="E312" s="75">
        <f t="shared" ca="1" si="74"/>
        <v>19.466429613585465</v>
      </c>
      <c r="F312" s="75">
        <v>20.587697460202243</v>
      </c>
      <c r="AU312" s="1">
        <v>295</v>
      </c>
      <c r="AV312" s="75">
        <f t="shared" ca="1" si="68"/>
        <v>5.7484083862844315E-3</v>
      </c>
      <c r="AW312" s="75">
        <f t="shared" ca="1" si="69"/>
        <v>17.274547767723508</v>
      </c>
      <c r="AX312" s="75">
        <f t="shared" ca="1" si="70"/>
        <v>15.086350398984344</v>
      </c>
      <c r="AY312" s="75">
        <v>43.257469063365356</v>
      </c>
      <c r="AZ312" s="75">
        <v>38.636328609055155</v>
      </c>
    </row>
    <row r="313" spans="1:52">
      <c r="A313" s="1">
        <v>260</v>
      </c>
      <c r="B313" s="62">
        <f t="shared" ca="1" si="72"/>
        <v>3.5679157421917296E-2</v>
      </c>
      <c r="C313" s="75">
        <f t="shared" ca="1" si="73"/>
        <v>24.876266142468292</v>
      </c>
      <c r="D313" s="75">
        <v>40.88842987115973</v>
      </c>
      <c r="E313" s="75">
        <f t="shared" ca="1" si="74"/>
        <v>15.36112108009673</v>
      </c>
      <c r="F313" s="75">
        <v>22.224201028688938</v>
      </c>
      <c r="AU313" s="1">
        <v>296</v>
      </c>
      <c r="AV313" s="75">
        <f t="shared" ca="1" si="68"/>
        <v>0.74941143436673396</v>
      </c>
      <c r="AW313" s="75">
        <f t="shared" ca="1" si="69"/>
        <v>40.970565856947758</v>
      </c>
      <c r="AX313" s="75">
        <f t="shared" ca="1" si="70"/>
        <v>29.982353411072047</v>
      </c>
      <c r="AY313" s="75">
        <v>24.773968908559056</v>
      </c>
      <c r="AZ313" s="75">
        <v>19.333479489499034</v>
      </c>
    </row>
    <row r="314" spans="1:52">
      <c r="A314" s="1">
        <v>261</v>
      </c>
      <c r="B314" s="62">
        <f t="shared" ca="1" si="72"/>
        <v>0.54624279043842816</v>
      </c>
      <c r="C314" s="75">
        <f t="shared" ca="1" si="73"/>
        <v>39.523539969582679</v>
      </c>
      <c r="D314" s="75">
        <v>32.509333568669533</v>
      </c>
      <c r="E314" s="75">
        <f t="shared" ca="1" si="74"/>
        <v>21.946912384250407</v>
      </c>
      <c r="F314" s="75">
        <v>29.165076940540761</v>
      </c>
      <c r="AU314" s="1">
        <v>297</v>
      </c>
      <c r="AV314" s="75">
        <f t="shared" ca="1" si="68"/>
        <v>0.64919001905764784</v>
      </c>
      <c r="AW314" s="75">
        <f t="shared" ca="1" si="69"/>
        <v>39.171698681554901</v>
      </c>
      <c r="AX314" s="75">
        <f t="shared" ca="1" si="70"/>
        <v>27.231235753488178</v>
      </c>
      <c r="AY314" s="75">
        <v>21.078320556475877</v>
      </c>
      <c r="AZ314" s="75">
        <v>19.645160481278705</v>
      </c>
    </row>
    <row r="315" spans="1:52">
      <c r="A315" s="1">
        <v>262</v>
      </c>
      <c r="B315" s="62">
        <f t="shared" ca="1" si="72"/>
        <v>0.69354826921528545</v>
      </c>
      <c r="C315" s="75">
        <f t="shared" ca="1" si="73"/>
        <v>41.555031370707383</v>
      </c>
      <c r="D315" s="75">
        <v>37.854161234697699</v>
      </c>
      <c r="E315" s="75">
        <f t="shared" ca="1" si="74"/>
        <v>24.774064673652688</v>
      </c>
      <c r="F315" s="75">
        <v>15.050139733760226</v>
      </c>
      <c r="AU315" s="1">
        <v>298</v>
      </c>
      <c r="AV315" s="75">
        <f t="shared" ca="1" si="68"/>
        <v>0.23373819940177398</v>
      </c>
      <c r="AW315" s="75">
        <f t="shared" ca="1" si="69"/>
        <v>29.503943583094792</v>
      </c>
      <c r="AX315" s="75">
        <f t="shared" ca="1" si="70"/>
        <v>18.739085687310823</v>
      </c>
      <c r="AY315" s="75">
        <v>39.536273830634869</v>
      </c>
      <c r="AZ315" s="75">
        <v>17.297999835702797</v>
      </c>
    </row>
    <row r="316" spans="1:52">
      <c r="A316" s="1">
        <v>263</v>
      </c>
      <c r="B316" s="62">
        <f t="shared" ca="1" si="72"/>
        <v>0.26772887223938646</v>
      </c>
      <c r="C316" s="75">
        <f t="shared" ca="1" si="73"/>
        <v>34.335392430394499</v>
      </c>
      <c r="D316" s="75">
        <v>32.659537291102538</v>
      </c>
      <c r="E316" s="75">
        <f t="shared" ca="1" si="74"/>
        <v>17.959675959906917</v>
      </c>
      <c r="F316" s="75">
        <v>15.646762252919153</v>
      </c>
      <c r="AU316" s="1">
        <v>299</v>
      </c>
      <c r="AV316" s="75">
        <f t="shared" ca="1" si="68"/>
        <v>0.1866691948333199</v>
      </c>
      <c r="AW316" s="75">
        <f t="shared" ca="1" si="69"/>
        <v>27.961569170049895</v>
      </c>
      <c r="AX316" s="75">
        <f t="shared" ca="1" si="70"/>
        <v>17.944543532773057</v>
      </c>
      <c r="AY316" s="75">
        <v>21.900172100823344</v>
      </c>
      <c r="AZ316" s="75">
        <v>22.802843663912217</v>
      </c>
    </row>
    <row r="317" spans="1:52">
      <c r="A317" s="1">
        <v>264</v>
      </c>
      <c r="B317" s="62">
        <f t="shared" ca="1" si="72"/>
        <v>0.37791434219043385</v>
      </c>
      <c r="C317" s="75">
        <f t="shared" ca="1" si="73"/>
        <v>36.689641781519356</v>
      </c>
      <c r="D317" s="75">
        <v>32.746058924389082</v>
      </c>
      <c r="E317" s="75">
        <f t="shared" ca="1" si="74"/>
        <v>19.390290568150121</v>
      </c>
      <c r="F317" s="75">
        <v>16.747034930254163</v>
      </c>
      <c r="AU317" s="1">
        <v>300</v>
      </c>
      <c r="AV317" s="75">
        <f t="shared" ca="1" si="68"/>
        <v>0.78162237918862965</v>
      </c>
      <c r="AW317" s="75">
        <f t="shared" ca="1" si="69"/>
        <v>41.52282302602358</v>
      </c>
      <c r="AX317" s="75">
        <f t="shared" ca="1" si="70"/>
        <v>30.980732589388513</v>
      </c>
      <c r="AY317" s="75">
        <v>36.756111914095946</v>
      </c>
      <c r="AZ317" s="75">
        <v>18.874438825729843</v>
      </c>
    </row>
    <row r="318" spans="1:52">
      <c r="A318" s="1">
        <v>265</v>
      </c>
      <c r="B318" s="62">
        <f t="shared" ca="1" si="72"/>
        <v>0.40957634040156154</v>
      </c>
      <c r="C318" s="75">
        <f t="shared" ca="1" si="73"/>
        <v>37.279197416019265</v>
      </c>
      <c r="D318" s="75">
        <v>39.79712111248282</v>
      </c>
      <c r="E318" s="75">
        <f t="shared" ca="1" si="74"/>
        <v>19.832359284180217</v>
      </c>
      <c r="F318" s="75">
        <v>23.823179139468436</v>
      </c>
      <c r="AU318" s="1">
        <v>301</v>
      </c>
      <c r="AV318" s="75">
        <f t="shared" ca="1" si="68"/>
        <v>0.56022762604209531</v>
      </c>
      <c r="AW318" s="75">
        <f t="shared" ca="1" si="69"/>
        <v>37.454506528487457</v>
      </c>
      <c r="AX318" s="75">
        <f t="shared" ca="1" si="70"/>
        <v>25.1053993113178</v>
      </c>
      <c r="AY318" s="75">
        <v>32.094511604428547</v>
      </c>
      <c r="AZ318" s="75">
        <v>16.191370042726671</v>
      </c>
    </row>
    <row r="319" spans="1:52">
      <c r="A319" s="1">
        <v>266</v>
      </c>
      <c r="B319" s="62">
        <f t="shared" ca="1" si="72"/>
        <v>9.1649861659965914E-3</v>
      </c>
      <c r="C319" s="75">
        <f t="shared" ca="1" si="73"/>
        <v>21.278152478979905</v>
      </c>
      <c r="D319" s="75">
        <v>29.976859174002392</v>
      </c>
      <c r="E319" s="75">
        <f t="shared" ca="1" si="74"/>
        <v>15.091931285947268</v>
      </c>
      <c r="F319" s="75">
        <v>31.164999558843036</v>
      </c>
      <c r="AU319" s="1">
        <v>302</v>
      </c>
      <c r="AV319" s="75">
        <f t="shared" ca="1" si="68"/>
        <v>0.86762141545138327</v>
      </c>
      <c r="AW319" s="75">
        <f t="shared" ca="1" si="69"/>
        <v>42.943859323762794</v>
      </c>
      <c r="AX319" s="75">
        <f t="shared" ca="1" si="70"/>
        <v>34.084839621253607</v>
      </c>
      <c r="AY319" s="75">
        <v>35.12566974662758</v>
      </c>
      <c r="AZ319" s="75">
        <v>37.369176305732736</v>
      </c>
    </row>
    <row r="320" spans="1:52">
      <c r="A320" s="1">
        <v>267</v>
      </c>
      <c r="B320" s="62">
        <f t="shared" ca="1" si="72"/>
        <v>0.94128135652645817</v>
      </c>
      <c r="C320" s="75">
        <f t="shared" ca="1" si="73"/>
        <v>44.400930380037266</v>
      </c>
      <c r="D320" s="75">
        <v>32.622096511191891</v>
      </c>
      <c r="E320" s="75">
        <f t="shared" ca="1" si="74"/>
        <v>33.339605085949167</v>
      </c>
      <c r="F320" s="75">
        <v>15.631235299759865</v>
      </c>
      <c r="AU320" s="1">
        <v>303</v>
      </c>
      <c r="AV320" s="75">
        <f t="shared" ca="1" si="68"/>
        <v>0.49633902906586402</v>
      </c>
      <c r="AW320" s="75">
        <f t="shared" ca="1" si="69"/>
        <v>36.135399834383961</v>
      </c>
      <c r="AX320" s="75">
        <f t="shared" ca="1" si="70"/>
        <v>23.709277282329698</v>
      </c>
      <c r="AY320" s="75">
        <v>26.85980552525152</v>
      </c>
      <c r="AZ320" s="75">
        <v>20.34385330163817</v>
      </c>
    </row>
    <row r="321" spans="1:52">
      <c r="A321" s="1">
        <v>268</v>
      </c>
      <c r="B321" s="62">
        <f t="shared" ca="1" si="72"/>
        <v>0.27048187783683719</v>
      </c>
      <c r="C321" s="75">
        <f t="shared" ca="1" si="73"/>
        <v>34.401440624936512</v>
      </c>
      <c r="D321" s="75">
        <v>40.489684615226075</v>
      </c>
      <c r="E321" s="75">
        <f t="shared" ca="1" si="74"/>
        <v>17.99360494489769</v>
      </c>
      <c r="F321" s="75">
        <v>17.447574672079771</v>
      </c>
      <c r="AU321" s="1">
        <v>304</v>
      </c>
      <c r="AV321" s="75">
        <f t="shared" ca="1" si="68"/>
        <v>4.3816575584838313E-2</v>
      </c>
      <c r="AW321" s="75">
        <f t="shared" ca="1" si="69"/>
        <v>21.279722766679633</v>
      </c>
      <c r="AX321" s="75">
        <f t="shared" ca="1" si="70"/>
        <v>15.664610417217133</v>
      </c>
      <c r="AY321" s="75">
        <v>39.740756693002027</v>
      </c>
      <c r="AZ321" s="75">
        <v>31.88252255894816</v>
      </c>
    </row>
    <row r="322" spans="1:52">
      <c r="A322" s="1">
        <v>269</v>
      </c>
      <c r="B322" s="62">
        <f t="shared" ca="1" si="72"/>
        <v>0.91226063298779114</v>
      </c>
      <c r="C322" s="75">
        <f t="shared" ca="1" si="73"/>
        <v>44.095616652848435</v>
      </c>
      <c r="D322" s="75">
        <v>36.019874432127388</v>
      </c>
      <c r="E322" s="75">
        <f t="shared" ca="1" si="74"/>
        <v>31.669306178610306</v>
      </c>
      <c r="F322" s="75">
        <v>20.473979931139716</v>
      </c>
      <c r="AU322" s="1">
        <v>305</v>
      </c>
      <c r="AV322" s="75">
        <f t="shared" ca="1" si="68"/>
        <v>0.25881035829335453</v>
      </c>
      <c r="AW322" s="75">
        <f t="shared" ca="1" si="69"/>
        <v>30.262022227215468</v>
      </c>
      <c r="AX322" s="75">
        <f t="shared" ca="1" si="70"/>
        <v>19.172288573395029</v>
      </c>
      <c r="AY322" s="75">
        <v>41.753584590386808</v>
      </c>
      <c r="AZ322" s="75">
        <v>29.899560313910513</v>
      </c>
    </row>
    <row r="323" spans="1:52">
      <c r="A323" s="1">
        <v>270</v>
      </c>
      <c r="B323" s="62">
        <f t="shared" ca="1" si="72"/>
        <v>0.97140610052424003</v>
      </c>
      <c r="C323" s="75">
        <f t="shared" ca="1" si="73"/>
        <v>44.711291498089523</v>
      </c>
      <c r="D323" s="75">
        <v>33.271506470071067</v>
      </c>
      <c r="E323" s="75">
        <f t="shared" ca="1" si="74"/>
        <v>35.826275009435165</v>
      </c>
      <c r="F323" s="75">
        <v>27.204226823854107</v>
      </c>
      <c r="AU323" s="1">
        <v>306</v>
      </c>
      <c r="AV323" s="75">
        <f t="shared" ca="1" si="68"/>
        <v>0.89629685196643738</v>
      </c>
      <c r="AW323" s="75">
        <f t="shared" ca="1" si="69"/>
        <v>43.401886676236728</v>
      </c>
      <c r="AX323" s="75">
        <f t="shared" ca="1" si="70"/>
        <v>35.339108052037517</v>
      </c>
      <c r="AY323" s="75">
        <v>29.605816290394156</v>
      </c>
      <c r="AZ323" s="75">
        <v>28.724913520866956</v>
      </c>
    </row>
    <row r="324" spans="1:52">
      <c r="A324" s="1">
        <v>271</v>
      </c>
      <c r="B324" s="62">
        <f t="shared" ca="1" si="72"/>
        <v>0.23580155926349278</v>
      </c>
      <c r="C324" s="75">
        <f t="shared" ca="1" si="73"/>
        <v>33.534042116986711</v>
      </c>
      <c r="D324" s="75">
        <v>42.12715763719055</v>
      </c>
      <c r="E324" s="75">
        <f t="shared" ca="1" si="74"/>
        <v>17.572263377366923</v>
      </c>
      <c r="F324" s="75">
        <v>18.637473045950912</v>
      </c>
      <c r="AU324" s="1">
        <v>307</v>
      </c>
      <c r="AV324" s="75">
        <f t="shared" ca="1" si="68"/>
        <v>0.32435763591742206</v>
      </c>
      <c r="AW324" s="75">
        <f t="shared" ca="1" si="69"/>
        <v>32.085721299543664</v>
      </c>
      <c r="AX324" s="75">
        <f t="shared" ca="1" si="70"/>
        <v>20.340759791219842</v>
      </c>
      <c r="AY324" s="75">
        <v>44.911140030146981</v>
      </c>
      <c r="AZ324" s="75">
        <v>31.256420160490858</v>
      </c>
    </row>
    <row r="325" spans="1:52">
      <c r="A325" s="1">
        <v>272</v>
      </c>
      <c r="B325" s="62">
        <f t="shared" ca="1" si="72"/>
        <v>0.57481677971493195</v>
      </c>
      <c r="C325" s="75">
        <f t="shared" ca="1" si="73"/>
        <v>39.943902511585307</v>
      </c>
      <c r="D325" s="75">
        <v>33.032621316563407</v>
      </c>
      <c r="E325" s="75">
        <f t="shared" ca="1" si="74"/>
        <v>22.44134025961899</v>
      </c>
      <c r="F325" s="75">
        <v>15.868420861603212</v>
      </c>
      <c r="AU325" s="1">
        <v>308</v>
      </c>
      <c r="AV325" s="75">
        <f t="shared" ca="1" si="68"/>
        <v>0.82721052707655063</v>
      </c>
      <c r="AW325" s="75">
        <f t="shared" ca="1" si="69"/>
        <v>42.285334419224107</v>
      </c>
      <c r="AX325" s="75">
        <f t="shared" ca="1" si="70"/>
        <v>32.52961405444465</v>
      </c>
      <c r="AY325" s="75">
        <v>24.481718153136242</v>
      </c>
      <c r="AZ325" s="75">
        <v>31.005612340260495</v>
      </c>
    </row>
    <row r="326" spans="1:52">
      <c r="A326" s="1">
        <v>273</v>
      </c>
      <c r="B326" s="62">
        <f t="shared" ca="1" si="72"/>
        <v>0.66426949135159585</v>
      </c>
      <c r="C326" s="75">
        <f t="shared" ca="1" si="73"/>
        <v>41.17596433391499</v>
      </c>
      <c r="D326" s="75">
        <v>30.820612562895796</v>
      </c>
      <c r="E326" s="75">
        <f t="shared" ca="1" si="74"/>
        <v>24.149417569224692</v>
      </c>
      <c r="F326" s="75">
        <v>17.018894942554581</v>
      </c>
      <c r="AU326" s="1">
        <v>309</v>
      </c>
      <c r="AV326" s="75">
        <f t="shared" ca="1" si="68"/>
        <v>0.38998381398792326</v>
      </c>
      <c r="AW326" s="75">
        <f t="shared" ca="1" si="69"/>
        <v>33.734605215726617</v>
      </c>
      <c r="AX326" s="75">
        <f t="shared" ca="1" si="70"/>
        <v>21.568940113369411</v>
      </c>
      <c r="AY326" s="75">
        <v>24.29282316500332</v>
      </c>
      <c r="AZ326" s="75">
        <v>36.795102992032966</v>
      </c>
    </row>
    <row r="327" spans="1:52">
      <c r="A327" s="1">
        <v>274</v>
      </c>
      <c r="B327" s="62">
        <f t="shared" ca="1" si="72"/>
        <v>0.4918502226739605</v>
      </c>
      <c r="C327" s="75">
        <f t="shared" ca="1" si="73"/>
        <v>38.680936804405036</v>
      </c>
      <c r="D327" s="75">
        <v>39.307774507428299</v>
      </c>
      <c r="E327" s="75">
        <f t="shared" ca="1" si="74"/>
        <v>21.060311162170866</v>
      </c>
      <c r="F327" s="75">
        <v>21.261114810955039</v>
      </c>
      <c r="AU327" s="1">
        <v>310</v>
      </c>
      <c r="AV327" s="75">
        <f t="shared" ca="1" si="68"/>
        <v>0.40521483572453576</v>
      </c>
      <c r="AW327" s="75">
        <f t="shared" ca="1" si="69"/>
        <v>34.096946147279212</v>
      </c>
      <c r="AX327" s="75">
        <f t="shared" ca="1" si="70"/>
        <v>21.863305165864382</v>
      </c>
      <c r="AY327" s="75">
        <v>43.810520844741617</v>
      </c>
      <c r="AZ327" s="75">
        <v>25.880264782484492</v>
      </c>
    </row>
    <row r="328" spans="1:52">
      <c r="A328" s="1">
        <v>275</v>
      </c>
      <c r="B328" s="62">
        <f t="shared" ca="1" si="72"/>
        <v>0.72055726594603531</v>
      </c>
      <c r="C328" s="75">
        <f t="shared" ca="1" si="73"/>
        <v>41.895363730000113</v>
      </c>
      <c r="D328" s="75">
        <v>36.491106576907811</v>
      </c>
      <c r="E328" s="75">
        <f t="shared" ca="1" si="74"/>
        <v>25.386631171037127</v>
      </c>
      <c r="F328" s="75">
        <v>16.237392606646463</v>
      </c>
      <c r="AU328" s="1">
        <v>311</v>
      </c>
      <c r="AV328" s="75">
        <f t="shared" ca="1" si="68"/>
        <v>0.47481494350260744</v>
      </c>
      <c r="AW328" s="75">
        <f t="shared" ca="1" si="69"/>
        <v>35.672045112962259</v>
      </c>
      <c r="AX328" s="75">
        <f t="shared" ca="1" si="70"/>
        <v>23.259104184793735</v>
      </c>
      <c r="AY328" s="75">
        <v>43.983834459554629</v>
      </c>
      <c r="AZ328" s="75">
        <v>17.411432487217116</v>
      </c>
    </row>
    <row r="329" spans="1:52">
      <c r="A329" s="1">
        <v>276</v>
      </c>
      <c r="B329" s="62">
        <f t="shared" ca="1" si="72"/>
        <v>0.49824566727332931</v>
      </c>
      <c r="C329" s="75">
        <f t="shared" ca="1" si="73"/>
        <v>38.783134849610107</v>
      </c>
      <c r="D329" s="75">
        <v>43.861497582785169</v>
      </c>
      <c r="E329" s="75">
        <f t="shared" ca="1" si="74"/>
        <v>21.161168431097575</v>
      </c>
      <c r="F329" s="75">
        <v>22.793500007922923</v>
      </c>
      <c r="AU329" s="1">
        <v>312</v>
      </c>
      <c r="AV329" s="75">
        <f t="shared" ca="1" si="68"/>
        <v>0.51959435835353496</v>
      </c>
      <c r="AW329" s="75">
        <f t="shared" ca="1" si="69"/>
        <v>36.624868150307449</v>
      </c>
      <c r="AX329" s="75">
        <f t="shared" ca="1" si="70"/>
        <v>24.20660976459542</v>
      </c>
      <c r="AY329" s="75">
        <v>43.509081886739096</v>
      </c>
      <c r="AZ329" s="75">
        <v>39.398164763765713</v>
      </c>
    </row>
    <row r="330" spans="1:52">
      <c r="A330" s="1">
        <v>277</v>
      </c>
      <c r="B330" s="62">
        <f t="shared" ca="1" si="72"/>
        <v>0.88994520541574595</v>
      </c>
      <c r="C330" s="75">
        <f t="shared" ca="1" si="73"/>
        <v>43.856412923492911</v>
      </c>
      <c r="D330" s="75">
        <v>37.931411368950833</v>
      </c>
      <c r="E330" s="75">
        <f t="shared" ca="1" si="74"/>
        <v>30.623354062655004</v>
      </c>
      <c r="F330" s="75">
        <v>30.40876307133772</v>
      </c>
      <c r="AU330" s="1">
        <v>313</v>
      </c>
      <c r="AV330" s="75">
        <f t="shared" ca="1" si="68"/>
        <v>0.74919438015850703</v>
      </c>
      <c r="AW330" s="75">
        <f t="shared" ca="1" si="69"/>
        <v>40.966804619410844</v>
      </c>
      <c r="AX330" s="75">
        <f t="shared" ca="1" si="70"/>
        <v>29.975850844146159</v>
      </c>
      <c r="AY330" s="75">
        <v>42.366216857406386</v>
      </c>
      <c r="AZ330" s="75">
        <v>15.005702918420305</v>
      </c>
    </row>
    <row r="331" spans="1:52">
      <c r="A331" s="1">
        <v>278</v>
      </c>
      <c r="B331" s="62">
        <f t="shared" ca="1" si="72"/>
        <v>0.99571899531090469</v>
      </c>
      <c r="C331" s="75">
        <f t="shared" ca="1" si="73"/>
        <v>44.957128717396699</v>
      </c>
      <c r="D331" s="75">
        <v>41.508499785713468</v>
      </c>
      <c r="E331" s="75">
        <f t="shared" ca="1" si="74"/>
        <v>40.128794075712847</v>
      </c>
      <c r="F331" s="75">
        <v>15.374712694531183</v>
      </c>
      <c r="AU331" s="1">
        <v>314</v>
      </c>
      <c r="AV331" s="75">
        <f t="shared" ca="1" si="68"/>
        <v>0.71212809498220242</v>
      </c>
      <c r="AW331" s="75">
        <f t="shared" ca="1" si="69"/>
        <v>40.316304735959832</v>
      </c>
      <c r="AX331" s="75">
        <f t="shared" ca="1" si="70"/>
        <v>28.903891323800718</v>
      </c>
      <c r="AY331" s="75">
        <v>40.265260697323392</v>
      </c>
      <c r="AZ331" s="75">
        <v>21.07902083028014</v>
      </c>
    </row>
    <row r="332" spans="1:52">
      <c r="A332" s="1">
        <v>279</v>
      </c>
      <c r="B332" s="62">
        <f t="shared" ca="1" si="72"/>
        <v>0.61791164849410851</v>
      </c>
      <c r="C332" s="75">
        <f t="shared" ca="1" si="73"/>
        <v>40.552303007820896</v>
      </c>
      <c r="D332" s="75">
        <v>36.908194125191557</v>
      </c>
      <c r="E332" s="75">
        <f t="shared" ca="1" si="74"/>
        <v>23.230797429249741</v>
      </c>
      <c r="F332" s="75">
        <v>20.718046914575176</v>
      </c>
      <c r="AU332" s="1">
        <v>315</v>
      </c>
      <c r="AV332" s="75">
        <f t="shared" ca="1" si="68"/>
        <v>0.14122107815739948</v>
      </c>
      <c r="AW332" s="75">
        <f t="shared" ca="1" si="69"/>
        <v>26.27381791327408</v>
      </c>
      <c r="AX332" s="75">
        <f t="shared" ca="1" si="70"/>
        <v>17.198902365943525</v>
      </c>
      <c r="AY332" s="75">
        <v>20.75371810698719</v>
      </c>
      <c r="AZ332" s="75">
        <v>15.396944785887452</v>
      </c>
    </row>
    <row r="333" spans="1:52">
      <c r="A333" s="1">
        <v>280</v>
      </c>
      <c r="B333" s="62">
        <f t="shared" ca="1" si="72"/>
        <v>0.19949905446252991</v>
      </c>
      <c r="C333" s="75">
        <f t="shared" ca="1" si="73"/>
        <v>32.529446446326453</v>
      </c>
      <c r="D333" s="75">
        <v>34.878974779586976</v>
      </c>
      <c r="E333" s="75">
        <f t="shared" ca="1" si="74"/>
        <v>17.144655253192067</v>
      </c>
      <c r="F333" s="75">
        <v>24.323375546893406</v>
      </c>
      <c r="AU333" s="1">
        <v>316</v>
      </c>
      <c r="AV333" s="75">
        <f t="shared" ca="1" si="68"/>
        <v>0.60366819918178871</v>
      </c>
      <c r="AW333" s="75">
        <f t="shared" ca="1" si="69"/>
        <v>38.308826209477168</v>
      </c>
      <c r="AX333" s="75">
        <f t="shared" ca="1" si="70"/>
        <v>26.113533397260614</v>
      </c>
      <c r="AY333" s="75">
        <v>31.890596493847813</v>
      </c>
      <c r="AZ333" s="75">
        <v>38.728244498668538</v>
      </c>
    </row>
    <row r="334" spans="1:52">
      <c r="A334" s="1">
        <v>281</v>
      </c>
      <c r="B334" s="62">
        <f t="shared" ca="1" si="72"/>
        <v>0.45336015013557418</v>
      </c>
      <c r="C334" s="75">
        <f t="shared" ca="1" si="73"/>
        <v>38.046361465917343</v>
      </c>
      <c r="D334" s="75">
        <v>31.405713869597641</v>
      </c>
      <c r="E334" s="75">
        <f t="shared" ca="1" si="74"/>
        <v>20.470519482548315</v>
      </c>
      <c r="F334" s="75">
        <v>15.661714809549888</v>
      </c>
      <c r="AU334" s="1">
        <v>317</v>
      </c>
      <c r="AV334" s="75">
        <f t="shared" ca="1" si="68"/>
        <v>0.44388645708641872</v>
      </c>
      <c r="AW334" s="75">
        <f t="shared" ca="1" si="69"/>
        <v>34.987441341446804</v>
      </c>
      <c r="AX334" s="75">
        <f t="shared" ca="1" si="70"/>
        <v>22.628093764226904</v>
      </c>
      <c r="AY334" s="75">
        <v>31.505810689803564</v>
      </c>
      <c r="AZ334" s="75">
        <v>27.744740624488415</v>
      </c>
    </row>
    <row r="335" spans="1:52">
      <c r="A335" s="1">
        <v>282</v>
      </c>
      <c r="B335" s="62">
        <f t="shared" ca="1" si="72"/>
        <v>0.88139324357557292</v>
      </c>
      <c r="C335" s="75">
        <f t="shared" ca="1" si="73"/>
        <v>43.763682994683421</v>
      </c>
      <c r="D335" s="75">
        <v>41.437152916898285</v>
      </c>
      <c r="E335" s="75">
        <f t="shared" ca="1" si="74"/>
        <v>30.260217861352078</v>
      </c>
      <c r="F335" s="75">
        <v>23.318665665640687</v>
      </c>
      <c r="AU335" s="1">
        <v>318</v>
      </c>
      <c r="AV335" s="75">
        <f t="shared" ca="1" si="68"/>
        <v>0.25435756981266522</v>
      </c>
      <c r="AW335" s="75">
        <f t="shared" ca="1" si="69"/>
        <v>30.130162353107742</v>
      </c>
      <c r="AX335" s="75">
        <f t="shared" ca="1" si="70"/>
        <v>19.094823158901207</v>
      </c>
      <c r="AY335" s="75">
        <v>36.133402112819809</v>
      </c>
      <c r="AZ335" s="75">
        <v>17.091896981549606</v>
      </c>
    </row>
    <row r="336" spans="1:52">
      <c r="A336" s="1">
        <v>283</v>
      </c>
      <c r="B336" s="62">
        <f t="shared" ca="1" si="72"/>
        <v>0.89116370011265911</v>
      </c>
      <c r="C336" s="75">
        <f t="shared" ca="1" si="73"/>
        <v>43.86957678672286</v>
      </c>
      <c r="D336" s="75">
        <v>43.827184489732517</v>
      </c>
      <c r="E336" s="75">
        <f t="shared" ca="1" si="74"/>
        <v>30.67660910539427</v>
      </c>
      <c r="F336" s="75">
        <v>15.338827452998963</v>
      </c>
      <c r="AU336" s="1">
        <v>319</v>
      </c>
      <c r="AV336" s="75">
        <f t="shared" ca="1" si="68"/>
        <v>0.77804268751562011</v>
      </c>
      <c r="AW336" s="75">
        <f t="shared" ca="1" si="69"/>
        <v>41.462018418179255</v>
      </c>
      <c r="AX336" s="75">
        <f t="shared" ca="1" si="70"/>
        <v>30.866296266160738</v>
      </c>
      <c r="AY336" s="75">
        <v>26.231557511337328</v>
      </c>
      <c r="AZ336" s="75">
        <v>35.431682561065756</v>
      </c>
    </row>
    <row r="337" spans="1:52">
      <c r="A337" s="1">
        <v>284</v>
      </c>
      <c r="B337" s="62">
        <f t="shared" ca="1" si="72"/>
        <v>5.8947235424584576E-2</v>
      </c>
      <c r="C337" s="75">
        <f t="shared" ca="1" si="73"/>
        <v>26.675506644774991</v>
      </c>
      <c r="D337" s="75">
        <v>35.037018393373245</v>
      </c>
      <c r="E337" s="75">
        <f t="shared" ca="1" si="74"/>
        <v>15.601449836433662</v>
      </c>
      <c r="F337" s="75">
        <v>17.116029984472906</v>
      </c>
      <c r="AU337" s="1">
        <v>320</v>
      </c>
      <c r="AV337" s="75">
        <f t="shared" ca="1" si="68"/>
        <v>0.48039211598446485</v>
      </c>
      <c r="AW337" s="75">
        <f t="shared" ca="1" si="69"/>
        <v>35.793097517830731</v>
      </c>
      <c r="AX337" s="75">
        <f t="shared" ca="1" si="70"/>
        <v>23.374850390945692</v>
      </c>
      <c r="AY337" s="75">
        <v>35.592932914998805</v>
      </c>
      <c r="AZ337" s="75">
        <v>24.291108556601753</v>
      </c>
    </row>
    <row r="338" spans="1:52">
      <c r="A338" s="1">
        <v>285</v>
      </c>
      <c r="B338" s="62">
        <f t="shared" ca="1" si="72"/>
        <v>0.64771528076825113</v>
      </c>
      <c r="C338" s="75">
        <f t="shared" ca="1" si="73"/>
        <v>40.956689521585957</v>
      </c>
      <c r="D338" s="75">
        <v>31.051494266749597</v>
      </c>
      <c r="E338" s="75">
        <f t="shared" ca="1" si="74"/>
        <v>23.812200401814344</v>
      </c>
      <c r="F338" s="75">
        <v>24.403349678091899</v>
      </c>
      <c r="AU338" s="1">
        <v>321</v>
      </c>
      <c r="AV338" s="75">
        <f t="shared" ca="1" si="68"/>
        <v>0.3093632829957329</v>
      </c>
      <c r="AW338" s="75">
        <f t="shared" ca="1" si="69"/>
        <v>31.686130608866744</v>
      </c>
      <c r="AX338" s="75">
        <f t="shared" ca="1" si="70"/>
        <v>20.068633304533012</v>
      </c>
      <c r="AY338" s="75">
        <v>42.423693278747095</v>
      </c>
      <c r="AZ338" s="75">
        <v>39.269754800300817</v>
      </c>
    </row>
    <row r="339" spans="1:52">
      <c r="A339" s="1">
        <v>286</v>
      </c>
      <c r="B339" s="62">
        <f t="shared" ca="1" si="72"/>
        <v>0.37824377784528718</v>
      </c>
      <c r="C339" s="75">
        <f t="shared" ca="1" si="73"/>
        <v>36.69594238574328</v>
      </c>
      <c r="D339" s="75">
        <v>44.725535540025078</v>
      </c>
      <c r="E339" s="75">
        <f t="shared" ca="1" si="74"/>
        <v>19.394812046825916</v>
      </c>
      <c r="F339" s="75">
        <v>19.536595524847868</v>
      </c>
      <c r="AU339" s="1">
        <v>322</v>
      </c>
      <c r="AV339" s="75">
        <f t="shared" ref="AV339:AV402" ca="1" si="75">RAND()</f>
        <v>0.82010779008907075</v>
      </c>
      <c r="AW339" s="75">
        <f t="shared" ref="AW339:AW402" ca="1" si="76">$R$2+($R$3-$R$2)*SQRT(AV339)</f>
        <v>42.167940869343852</v>
      </c>
      <c r="AX339" s="75">
        <f t="shared" ref="AX339:AX402" ca="1" si="77">$R$3-($R$3-$R$2)*SQRT(1-AV339)</f>
        <v>32.275889464491584</v>
      </c>
      <c r="AY339" s="75">
        <v>30.965837642308646</v>
      </c>
      <c r="AZ339" s="75">
        <v>35.75277426799213</v>
      </c>
    </row>
    <row r="340" spans="1:52">
      <c r="A340" s="1">
        <v>287</v>
      </c>
      <c r="B340" s="62">
        <f t="shared" ca="1" si="72"/>
        <v>0.91459007115228275</v>
      </c>
      <c r="C340" s="75">
        <f t="shared" ca="1" si="73"/>
        <v>44.120360616920706</v>
      </c>
      <c r="D340" s="75">
        <v>38.590390129713661</v>
      </c>
      <c r="E340" s="75">
        <f t="shared" ca="1" si="74"/>
        <v>31.788340423453135</v>
      </c>
      <c r="F340" s="75">
        <v>32.002254969376217</v>
      </c>
      <c r="AU340" s="1">
        <v>323</v>
      </c>
      <c r="AV340" s="75">
        <f t="shared" ca="1" si="75"/>
        <v>0.11901001408292156</v>
      </c>
      <c r="AW340" s="75">
        <f t="shared" ca="1" si="76"/>
        <v>25.349348417877785</v>
      </c>
      <c r="AX340" s="75">
        <f t="shared" ca="1" si="77"/>
        <v>16.841679962658095</v>
      </c>
      <c r="AY340" s="75">
        <v>41.976543370164705</v>
      </c>
      <c r="AZ340" s="75">
        <v>22.439920053268619</v>
      </c>
    </row>
    <row r="341" spans="1:52">
      <c r="A341" s="1">
        <v>288</v>
      </c>
      <c r="B341" s="62">
        <f t="shared" ca="1" si="72"/>
        <v>0.24031628255421733</v>
      </c>
      <c r="C341" s="75">
        <f t="shared" ca="1" si="73"/>
        <v>33.651581136053977</v>
      </c>
      <c r="D341" s="75">
        <v>44.46808809391873</v>
      </c>
      <c r="E341" s="75">
        <f t="shared" ca="1" si="74"/>
        <v>17.62638252121274</v>
      </c>
      <c r="F341" s="75">
        <v>26.81873702675378</v>
      </c>
      <c r="AU341" s="1">
        <v>324</v>
      </c>
      <c r="AV341" s="75">
        <f t="shared" ca="1" si="75"/>
        <v>3.7315142068579554E-2</v>
      </c>
      <c r="AW341" s="75">
        <f t="shared" ca="1" si="76"/>
        <v>20.795138295305954</v>
      </c>
      <c r="AX341" s="75">
        <f t="shared" ca="1" si="77"/>
        <v>15.565048460405471</v>
      </c>
      <c r="AY341" s="75">
        <v>43.687289405498561</v>
      </c>
      <c r="AZ341" s="75">
        <v>22.286257323615324</v>
      </c>
    </row>
    <row r="342" spans="1:52">
      <c r="A342" s="1">
        <v>289</v>
      </c>
      <c r="B342" s="62">
        <f t="shared" ca="1" si="72"/>
        <v>0.28191171956437056</v>
      </c>
      <c r="C342" s="75">
        <f t="shared" ca="1" si="73"/>
        <v>34.670963457169634</v>
      </c>
      <c r="D342" s="75">
        <v>30.009156835015588</v>
      </c>
      <c r="E342" s="75">
        <f t="shared" ca="1" si="74"/>
        <v>18.135390361687829</v>
      </c>
      <c r="F342" s="75">
        <v>18.890604817134271</v>
      </c>
      <c r="AU342" s="1">
        <v>325</v>
      </c>
      <c r="AV342" s="75">
        <f t="shared" ca="1" si="75"/>
        <v>0.36686206927509502</v>
      </c>
      <c r="AW342" s="75">
        <f t="shared" ca="1" si="76"/>
        <v>33.170741931676474</v>
      </c>
      <c r="AX342" s="75">
        <f t="shared" ca="1" si="77"/>
        <v>21.129010543079399</v>
      </c>
      <c r="AY342" s="75">
        <v>32.22453669878638</v>
      </c>
      <c r="AZ342" s="75">
        <v>25.145451937986714</v>
      </c>
    </row>
    <row r="343" spans="1:52">
      <c r="A343" s="1">
        <v>290</v>
      </c>
      <c r="B343" s="62">
        <f t="shared" ca="1" si="72"/>
        <v>0.95422548004928398</v>
      </c>
      <c r="C343" s="75">
        <f t="shared" ca="1" si="73"/>
        <v>44.535087221917564</v>
      </c>
      <c r="D343" s="75">
        <v>37.858194779377641</v>
      </c>
      <c r="E343" s="75">
        <f t="shared" ca="1" si="74"/>
        <v>34.268448331847893</v>
      </c>
      <c r="F343" s="75">
        <v>15.495507296708638</v>
      </c>
      <c r="AU343" s="1">
        <v>326</v>
      </c>
      <c r="AV343" s="75">
        <f t="shared" ca="1" si="75"/>
        <v>0.7645455295319401</v>
      </c>
      <c r="AW343" s="75">
        <f t="shared" ca="1" si="76"/>
        <v>41.231488264655248</v>
      </c>
      <c r="AX343" s="75">
        <f t="shared" ca="1" si="77"/>
        <v>30.442904705221789</v>
      </c>
      <c r="AY343" s="75">
        <v>42.299591702248065</v>
      </c>
      <c r="AZ343" s="75">
        <v>18.145019091788889</v>
      </c>
    </row>
    <row r="344" spans="1:52">
      <c r="A344" s="1">
        <v>291</v>
      </c>
      <c r="B344" s="62">
        <f t="shared" ca="1" si="72"/>
        <v>0.76549690737450504</v>
      </c>
      <c r="C344" s="75">
        <f t="shared" ca="1" si="73"/>
        <v>42.443262192621901</v>
      </c>
      <c r="D344" s="75">
        <v>43.142300960032152</v>
      </c>
      <c r="E344" s="75">
        <f t="shared" ca="1" si="74"/>
        <v>26.500040418020259</v>
      </c>
      <c r="F344" s="75">
        <v>19.417251116044689</v>
      </c>
      <c r="AU344" s="1">
        <v>327</v>
      </c>
      <c r="AV344" s="75">
        <f t="shared" ca="1" si="75"/>
        <v>0.98094889482495362</v>
      </c>
      <c r="AW344" s="75">
        <f t="shared" ca="1" si="76"/>
        <v>44.712859258954836</v>
      </c>
      <c r="AX344" s="75">
        <f t="shared" ca="1" si="77"/>
        <v>40.859227770386092</v>
      </c>
      <c r="AY344" s="75">
        <v>43.649197271096149</v>
      </c>
      <c r="AZ344" s="75">
        <v>20.016624971687104</v>
      </c>
    </row>
    <row r="345" spans="1:52">
      <c r="A345" s="1">
        <v>292</v>
      </c>
      <c r="B345" s="62">
        <f t="shared" ca="1" si="72"/>
        <v>0.4153245556506926</v>
      </c>
      <c r="C345" s="75">
        <f t="shared" ca="1" si="73"/>
        <v>37.38293968476394</v>
      </c>
      <c r="D345" s="75">
        <v>43.819829997629789</v>
      </c>
      <c r="E345" s="75">
        <f t="shared" ca="1" si="74"/>
        <v>19.914301042833582</v>
      </c>
      <c r="F345" s="75">
        <v>24.780999791358401</v>
      </c>
      <c r="AU345" s="1">
        <v>328</v>
      </c>
      <c r="AV345" s="75">
        <f t="shared" ca="1" si="75"/>
        <v>0.77529053577877938</v>
      </c>
      <c r="AW345" s="75">
        <f t="shared" ca="1" si="76"/>
        <v>41.415175225633114</v>
      </c>
      <c r="AX345" s="75">
        <f t="shared" ca="1" si="77"/>
        <v>30.778941045087446</v>
      </c>
      <c r="AY345" s="75">
        <v>22.857302944298823</v>
      </c>
      <c r="AZ345" s="75">
        <v>42.668182229463412</v>
      </c>
    </row>
    <row r="346" spans="1:52">
      <c r="A346" s="1">
        <v>293</v>
      </c>
      <c r="B346" s="62">
        <f t="shared" ca="1" si="72"/>
        <v>0.50663046137547241</v>
      </c>
      <c r="C346" s="75">
        <f t="shared" ca="1" si="73"/>
        <v>38.915805944416277</v>
      </c>
      <c r="D346" s="75">
        <v>29.583040978070137</v>
      </c>
      <c r="E346" s="75">
        <f t="shared" ca="1" si="74"/>
        <v>21.294704938527765</v>
      </c>
      <c r="F346" s="75">
        <v>34.131448220712521</v>
      </c>
      <c r="AU346" s="1">
        <v>329</v>
      </c>
      <c r="AV346" s="75">
        <f t="shared" ca="1" si="75"/>
        <v>0.61410919540570874</v>
      </c>
      <c r="AW346" s="75">
        <f t="shared" ca="1" si="76"/>
        <v>38.509535849632123</v>
      </c>
      <c r="AX346" s="75">
        <f t="shared" ca="1" si="77"/>
        <v>26.363967049426474</v>
      </c>
      <c r="AY346" s="75">
        <v>41.836852012277419</v>
      </c>
      <c r="AZ346" s="75">
        <v>18.688610879603569</v>
      </c>
    </row>
    <row r="347" spans="1:52">
      <c r="A347" s="1">
        <v>294</v>
      </c>
      <c r="B347" s="62">
        <f t="shared" ca="1" si="72"/>
        <v>0.7646650088185929</v>
      </c>
      <c r="C347" s="75">
        <f t="shared" ca="1" si="73"/>
        <v>42.433317329756292</v>
      </c>
      <c r="D347" s="75">
        <v>39.748654862536839</v>
      </c>
      <c r="E347" s="75">
        <f t="shared" ca="1" si="74"/>
        <v>26.478190064129254</v>
      </c>
      <c r="F347" s="75">
        <v>30.425982442913408</v>
      </c>
      <c r="AU347" s="1">
        <v>330</v>
      </c>
      <c r="AV347" s="75">
        <f t="shared" ca="1" si="75"/>
        <v>0.22545649054430239</v>
      </c>
      <c r="AW347" s="75">
        <f t="shared" ca="1" si="76"/>
        <v>29.244677654825054</v>
      </c>
      <c r="AX347" s="75">
        <f t="shared" ca="1" si="77"/>
        <v>18.597553929415408</v>
      </c>
      <c r="AY347" s="75">
        <v>38.527749443324879</v>
      </c>
      <c r="AZ347" s="75">
        <v>39.72373529562325</v>
      </c>
    </row>
    <row r="348" spans="1:52">
      <c r="A348" s="1">
        <v>295</v>
      </c>
      <c r="B348" s="62">
        <f t="shared" ca="1" si="72"/>
        <v>0.22050713315415216</v>
      </c>
      <c r="C348" s="75">
        <f t="shared" ca="1" si="73"/>
        <v>33.124337289925187</v>
      </c>
      <c r="D348" s="75">
        <v>37.953804076608549</v>
      </c>
      <c r="E348" s="75">
        <f t="shared" ca="1" si="74"/>
        <v>17.390493978067379</v>
      </c>
      <c r="F348" s="75">
        <v>17.089504827098743</v>
      </c>
      <c r="AU348" s="1">
        <v>331</v>
      </c>
      <c r="AV348" s="75">
        <f t="shared" ca="1" si="75"/>
        <v>0.39803781627354518</v>
      </c>
      <c r="AW348" s="75">
        <f t="shared" ca="1" si="76"/>
        <v>33.927071475698256</v>
      </c>
      <c r="AX348" s="75">
        <f t="shared" ca="1" si="77"/>
        <v>21.724133413472888</v>
      </c>
      <c r="AY348" s="75">
        <v>18.717407208524328</v>
      </c>
      <c r="AZ348" s="75">
        <v>17.808441596558954</v>
      </c>
    </row>
    <row r="349" spans="1:52">
      <c r="A349" s="1">
        <v>296</v>
      </c>
      <c r="B349" s="62">
        <f t="shared" ca="1" si="72"/>
        <v>0.69036468566806963</v>
      </c>
      <c r="C349" s="75">
        <f t="shared" ca="1" si="73"/>
        <v>41.514337329132402</v>
      </c>
      <c r="D349" s="75">
        <v>36.247584146413153</v>
      </c>
      <c r="E349" s="75">
        <f t="shared" ca="1" si="74"/>
        <v>24.704266561152536</v>
      </c>
      <c r="F349" s="75">
        <v>19.419180716592127</v>
      </c>
      <c r="AU349" s="1">
        <v>332</v>
      </c>
      <c r="AV349" s="75">
        <f t="shared" ca="1" si="75"/>
        <v>0.24927356434342163</v>
      </c>
      <c r="AW349" s="75">
        <f t="shared" ca="1" si="76"/>
        <v>29.97819107599711</v>
      </c>
      <c r="AX349" s="75">
        <f t="shared" ca="1" si="77"/>
        <v>19.006658697063962</v>
      </c>
      <c r="AY349" s="75">
        <v>37.262532471167795</v>
      </c>
      <c r="AZ349" s="75">
        <v>25.863185716950415</v>
      </c>
    </row>
    <row r="350" spans="1:52">
      <c r="A350" s="1">
        <v>297</v>
      </c>
      <c r="B350" s="62">
        <f t="shared" ca="1" si="72"/>
        <v>0.64764725843148452</v>
      </c>
      <c r="C350" s="75">
        <f t="shared" ca="1" si="73"/>
        <v>40.95578084224266</v>
      </c>
      <c r="D350" s="75">
        <v>33.165285102409612</v>
      </c>
      <c r="E350" s="75">
        <f t="shared" ca="1" si="74"/>
        <v>23.8108367785781</v>
      </c>
      <c r="F350" s="75">
        <v>27.160182610911757</v>
      </c>
      <c r="AU350" s="1">
        <v>333</v>
      </c>
      <c r="AV350" s="75">
        <f t="shared" ca="1" si="75"/>
        <v>0.339075022957533</v>
      </c>
      <c r="AW350" s="75">
        <f t="shared" ca="1" si="76"/>
        <v>32.469044640786166</v>
      </c>
      <c r="AX350" s="75">
        <f t="shared" ca="1" si="77"/>
        <v>20.610812245213655</v>
      </c>
      <c r="AY350" s="75">
        <v>36.972025137420765</v>
      </c>
      <c r="AZ350" s="75">
        <v>20.007466716004366</v>
      </c>
    </row>
    <row r="351" spans="1:52">
      <c r="A351" s="1">
        <v>298</v>
      </c>
      <c r="B351" s="62">
        <f t="shared" ca="1" si="72"/>
        <v>0.82811190898551423</v>
      </c>
      <c r="C351" s="75">
        <f t="shared" ca="1" si="73"/>
        <v>43.171994707298538</v>
      </c>
      <c r="D351" s="75">
        <v>42.704400200556236</v>
      </c>
      <c r="E351" s="75">
        <f t="shared" ca="1" si="74"/>
        <v>28.319725852854582</v>
      </c>
      <c r="F351" s="75">
        <v>15.260212238074558</v>
      </c>
      <c r="AU351" s="1">
        <v>334</v>
      </c>
      <c r="AV351" s="75">
        <f t="shared" ca="1" si="75"/>
        <v>0.53185215973686639</v>
      </c>
      <c r="AW351" s="75">
        <f t="shared" ca="1" si="76"/>
        <v>36.878458441196898</v>
      </c>
      <c r="AX351" s="75">
        <f t="shared" ca="1" si="77"/>
        <v>24.473600991970844</v>
      </c>
      <c r="AY351" s="75">
        <v>28.722726693041803</v>
      </c>
      <c r="AZ351" s="75">
        <v>34.624510581288447</v>
      </c>
    </row>
    <row r="352" spans="1:52">
      <c r="A352" s="1">
        <v>299</v>
      </c>
      <c r="B352" s="62">
        <f t="shared" ca="1" si="72"/>
        <v>0.49310424903299133</v>
      </c>
      <c r="C352" s="75">
        <f t="shared" ca="1" si="73"/>
        <v>38.701045443916669</v>
      </c>
      <c r="D352" s="75">
        <v>43.528561408673156</v>
      </c>
      <c r="E352" s="75">
        <f t="shared" ca="1" si="74"/>
        <v>21.080020397283391</v>
      </c>
      <c r="F352" s="75">
        <v>17.188317678865705</v>
      </c>
      <c r="AU352" s="1">
        <v>335</v>
      </c>
      <c r="AV352" s="75">
        <f t="shared" ca="1" si="75"/>
        <v>0.19037491216805957</v>
      </c>
      <c r="AW352" s="75">
        <f t="shared" ca="1" si="76"/>
        <v>28.089592084983153</v>
      </c>
      <c r="AX352" s="75">
        <f t="shared" ca="1" si="77"/>
        <v>18.006249259342518</v>
      </c>
      <c r="AY352" s="75">
        <v>42.709933727099802</v>
      </c>
      <c r="AZ352" s="75">
        <v>27.101920069416146</v>
      </c>
    </row>
    <row r="353" spans="1:52">
      <c r="A353" s="1">
        <v>300</v>
      </c>
      <c r="B353" s="62">
        <f t="shared" ca="1" si="72"/>
        <v>0.42783942320796187</v>
      </c>
      <c r="C353" s="75">
        <f t="shared" ca="1" si="73"/>
        <v>37.605538378607342</v>
      </c>
      <c r="D353" s="75">
        <v>23.32751279859275</v>
      </c>
      <c r="E353" s="75">
        <f t="shared" ca="1" si="74"/>
        <v>20.094578379114377</v>
      </c>
      <c r="F353" s="75">
        <v>29.594550318515701</v>
      </c>
      <c r="AU353" s="1">
        <v>336</v>
      </c>
      <c r="AV353" s="75">
        <f t="shared" ca="1" si="75"/>
        <v>0.60886931340115802</v>
      </c>
      <c r="AW353" s="75">
        <f t="shared" ca="1" si="76"/>
        <v>38.409023517888187</v>
      </c>
      <c r="AX353" s="75">
        <f t="shared" ca="1" si="77"/>
        <v>26.237867446930299</v>
      </c>
      <c r="AY353" s="75">
        <v>40.187238597223349</v>
      </c>
      <c r="AZ353" s="75">
        <v>17.509257400901255</v>
      </c>
    </row>
    <row r="354" spans="1:52">
      <c r="A354" s="1">
        <v>301</v>
      </c>
      <c r="B354" s="62">
        <f t="shared" ca="1" si="72"/>
        <v>0.38129794568331565</v>
      </c>
      <c r="C354" s="75">
        <f t="shared" ca="1" si="73"/>
        <v>36.754181278094002</v>
      </c>
      <c r="D354" s="75">
        <v>42.56134528023977</v>
      </c>
      <c r="E354" s="75">
        <f t="shared" ca="1" si="74"/>
        <v>19.43680650124638</v>
      </c>
      <c r="F354" s="75">
        <v>15.227059088332766</v>
      </c>
      <c r="AU354" s="1">
        <v>337</v>
      </c>
      <c r="AV354" s="75">
        <f t="shared" ca="1" si="75"/>
        <v>0.16180891621412563</v>
      </c>
      <c r="AW354" s="75">
        <f t="shared" ca="1" si="76"/>
        <v>27.067643705078183</v>
      </c>
      <c r="AX354" s="75">
        <f t="shared" ca="1" si="77"/>
        <v>17.534167127005105</v>
      </c>
      <c r="AY354" s="75">
        <v>17.510348597404374</v>
      </c>
      <c r="AZ354" s="75">
        <v>40.234201153033233</v>
      </c>
    </row>
    <row r="355" spans="1:52">
      <c r="A355" s="1">
        <v>302</v>
      </c>
      <c r="B355" s="62">
        <f t="shared" ca="1" si="72"/>
        <v>0.2313045355145551</v>
      </c>
      <c r="C355" s="75">
        <f t="shared" ca="1" si="73"/>
        <v>33.415462800267463</v>
      </c>
      <c r="D355" s="75">
        <v>41.085002364775669</v>
      </c>
      <c r="E355" s="75">
        <f t="shared" ca="1" si="74"/>
        <v>17.51856788792265</v>
      </c>
      <c r="F355" s="75">
        <v>19.149639841072144</v>
      </c>
      <c r="AU355" s="1">
        <v>338</v>
      </c>
      <c r="AV355" s="75">
        <f t="shared" ca="1" si="75"/>
        <v>0.87755765266962205</v>
      </c>
      <c r="AW355" s="75">
        <f t="shared" ca="1" si="76"/>
        <v>43.103414159184645</v>
      </c>
      <c r="AX355" s="75">
        <f t="shared" ca="1" si="77"/>
        <v>34.502471119480539</v>
      </c>
      <c r="AY355" s="75">
        <v>19.206455116882246</v>
      </c>
      <c r="AZ355" s="75">
        <v>25.568556401335901</v>
      </c>
    </row>
    <row r="356" spans="1:52">
      <c r="A356" s="1">
        <v>303</v>
      </c>
      <c r="B356" s="62">
        <f t="shared" ca="1" si="72"/>
        <v>3.9653346234227449E-2</v>
      </c>
      <c r="C356" s="75">
        <f t="shared" ca="1" si="73"/>
        <v>25.230131166284387</v>
      </c>
      <c r="D356" s="75">
        <v>33.463287986503225</v>
      </c>
      <c r="E356" s="75">
        <f t="shared" ca="1" si="74"/>
        <v>15.401893362951082</v>
      </c>
      <c r="F356" s="75">
        <v>21.444398843637842</v>
      </c>
      <c r="AU356" s="1">
        <v>339</v>
      </c>
      <c r="AV356" s="75">
        <f t="shared" ca="1" si="75"/>
        <v>0.7350701567677973</v>
      </c>
      <c r="AW356" s="75">
        <f t="shared" ca="1" si="76"/>
        <v>40.720869757669888</v>
      </c>
      <c r="AX356" s="75">
        <f t="shared" ca="1" si="77"/>
        <v>29.558599192139901</v>
      </c>
      <c r="AY356" s="75">
        <v>44.698094033726619</v>
      </c>
      <c r="AZ356" s="75">
        <v>22.665400478092614</v>
      </c>
    </row>
    <row r="357" spans="1:52">
      <c r="A357" s="1">
        <v>304</v>
      </c>
      <c r="B357" s="62">
        <f t="shared" ca="1" si="72"/>
        <v>0.46159302554105164</v>
      </c>
      <c r="C357" s="75">
        <f t="shared" ca="1" si="73"/>
        <v>38.185030281489624</v>
      </c>
      <c r="D357" s="75">
        <v>37.90999898301591</v>
      </c>
      <c r="E357" s="75">
        <f t="shared" ca="1" si="74"/>
        <v>20.594288093483428</v>
      </c>
      <c r="F357" s="75">
        <v>29.898982007079113</v>
      </c>
      <c r="AU357" s="1">
        <v>340</v>
      </c>
      <c r="AV357" s="75">
        <f t="shared" ca="1" si="75"/>
        <v>0.55754152343412144</v>
      </c>
      <c r="AW357" s="75">
        <f t="shared" ca="1" si="76"/>
        <v>37.400610953514402</v>
      </c>
      <c r="AX357" s="75">
        <f t="shared" ca="1" si="77"/>
        <v>25.04473430622156</v>
      </c>
      <c r="AY357" s="75">
        <v>26.545071482959564</v>
      </c>
      <c r="AZ357" s="75">
        <v>15.969036354187828</v>
      </c>
    </row>
    <row r="358" spans="1:52">
      <c r="A358" s="1">
        <v>305</v>
      </c>
      <c r="B358" s="62">
        <f t="shared" ca="1" si="72"/>
        <v>0.36473991821513785</v>
      </c>
      <c r="C358" s="75">
        <f t="shared" ca="1" si="73"/>
        <v>36.434614978094508</v>
      </c>
      <c r="D358" s="75">
        <v>41.371928931280301</v>
      </c>
      <c r="E358" s="75">
        <f t="shared" ca="1" si="74"/>
        <v>19.210765960417959</v>
      </c>
      <c r="F358" s="75">
        <v>15.811365665050836</v>
      </c>
      <c r="AU358" s="1">
        <v>341</v>
      </c>
      <c r="AV358" s="75">
        <f t="shared" ca="1" si="75"/>
        <v>0.65652585315747736</v>
      </c>
      <c r="AW358" s="75">
        <f t="shared" ca="1" si="76"/>
        <v>39.307884890334037</v>
      </c>
      <c r="AX358" s="75">
        <f t="shared" ca="1" si="77"/>
        <v>27.417999767993678</v>
      </c>
      <c r="AY358" s="75">
        <v>36.110521642572692</v>
      </c>
      <c r="AZ358" s="75">
        <v>25.809901124593708</v>
      </c>
    </row>
    <row r="359" spans="1:52">
      <c r="A359" s="1">
        <v>306</v>
      </c>
      <c r="B359" s="62">
        <f t="shared" ca="1" si="72"/>
        <v>0.77776190388494992</v>
      </c>
      <c r="C359" s="75">
        <f t="shared" ca="1" si="73"/>
        <v>42.589054070248466</v>
      </c>
      <c r="D359" s="75">
        <v>18.946611475108099</v>
      </c>
      <c r="E359" s="75">
        <f t="shared" ca="1" si="74"/>
        <v>26.828361410317278</v>
      </c>
      <c r="F359" s="75">
        <v>26.601526050824774</v>
      </c>
      <c r="AU359" s="1">
        <v>342</v>
      </c>
      <c r="AV359" s="75">
        <f t="shared" ca="1" si="75"/>
        <v>0.36881055353963732</v>
      </c>
      <c r="AW359" s="75">
        <f t="shared" ca="1" si="76"/>
        <v>33.218932410700511</v>
      </c>
      <c r="AX359" s="75">
        <f t="shared" ca="1" si="77"/>
        <v>21.165770375060863</v>
      </c>
      <c r="AY359" s="75">
        <v>41.944044822720429</v>
      </c>
      <c r="AZ359" s="75">
        <v>20.829150408429317</v>
      </c>
    </row>
    <row r="360" spans="1:52">
      <c r="A360" s="1">
        <v>307</v>
      </c>
      <c r="B360" s="62">
        <f t="shared" ca="1" si="72"/>
        <v>0.27334807894142887</v>
      </c>
      <c r="C360" s="75">
        <f t="shared" ca="1" si="73"/>
        <v>34.46973005248762</v>
      </c>
      <c r="D360" s="75">
        <v>36.832423304173147</v>
      </c>
      <c r="E360" s="75">
        <f t="shared" ca="1" si="74"/>
        <v>18.029019808446012</v>
      </c>
      <c r="F360" s="75">
        <v>16.040417058154855</v>
      </c>
      <c r="AU360" s="1">
        <v>343</v>
      </c>
      <c r="AV360" s="75">
        <f t="shared" ca="1" si="75"/>
        <v>0.38164509561839299</v>
      </c>
      <c r="AW360" s="75">
        <f t="shared" ca="1" si="76"/>
        <v>33.53322923984252</v>
      </c>
      <c r="AX360" s="75">
        <f t="shared" ca="1" si="77"/>
        <v>21.409336297097397</v>
      </c>
      <c r="AY360" s="75">
        <v>26.450091981726583</v>
      </c>
      <c r="AZ360" s="75">
        <v>37.854947751011366</v>
      </c>
    </row>
    <row r="361" spans="1:52">
      <c r="A361" s="1">
        <v>308</v>
      </c>
      <c r="B361" s="62">
        <f t="shared" ca="1" si="72"/>
        <v>0.24886518051547668</v>
      </c>
      <c r="C361" s="75">
        <f t="shared" ca="1" si="73"/>
        <v>33.870176711968767</v>
      </c>
      <c r="D361" s="75">
        <v>37.52101312660939</v>
      </c>
      <c r="E361" s="75">
        <f t="shared" ca="1" si="74"/>
        <v>17.729450676341401</v>
      </c>
      <c r="F361" s="75">
        <v>20.949701000824689</v>
      </c>
      <c r="AU361" s="1">
        <v>344</v>
      </c>
      <c r="AV361" s="75">
        <f t="shared" ca="1" si="75"/>
        <v>0.7284925537248137</v>
      </c>
      <c r="AW361" s="75">
        <f t="shared" ca="1" si="76"/>
        <v>40.605532573104824</v>
      </c>
      <c r="AX361" s="75">
        <f t="shared" ca="1" si="77"/>
        <v>29.368087076506995</v>
      </c>
      <c r="AY361" s="75">
        <v>31.494402434471624</v>
      </c>
      <c r="AZ361" s="75">
        <v>26.770350580703987</v>
      </c>
    </row>
    <row r="362" spans="1:52">
      <c r="A362" s="1">
        <v>309</v>
      </c>
      <c r="B362" s="62">
        <f t="shared" ca="1" si="72"/>
        <v>0.75506454906896137</v>
      </c>
      <c r="C362" s="75">
        <f t="shared" ca="1" si="73"/>
        <v>42.318023951634331</v>
      </c>
      <c r="D362" s="75">
        <v>39.227870395672412</v>
      </c>
      <c r="E362" s="75">
        <f t="shared" ca="1" si="74"/>
        <v>26.229674497516402</v>
      </c>
      <c r="F362" s="75">
        <v>21.066779480839433</v>
      </c>
      <c r="AU362" s="1">
        <v>345</v>
      </c>
      <c r="AV362" s="75">
        <f t="shared" ca="1" si="75"/>
        <v>0.92360494705838825</v>
      </c>
      <c r="AW362" s="75">
        <f t="shared" ca="1" si="76"/>
        <v>43.831310278108234</v>
      </c>
      <c r="AX362" s="75">
        <f t="shared" ca="1" si="77"/>
        <v>36.708103495131496</v>
      </c>
      <c r="AY362" s="75">
        <v>41.475091505567931</v>
      </c>
      <c r="AZ362" s="75">
        <v>21.43457685839558</v>
      </c>
    </row>
    <row r="363" spans="1:52">
      <c r="A363" s="1">
        <v>310</v>
      </c>
      <c r="B363" s="62">
        <f t="shared" ca="1" si="72"/>
        <v>0.36623885381040555</v>
      </c>
      <c r="C363" s="75">
        <f t="shared" ca="1" si="73"/>
        <v>36.46393741979854</v>
      </c>
      <c r="D363" s="75">
        <v>44.967174985910333</v>
      </c>
      <c r="E363" s="75">
        <f t="shared" ca="1" si="74"/>
        <v>19.231065701140192</v>
      </c>
      <c r="F363" s="75">
        <v>19.077617365668132</v>
      </c>
      <c r="AU363" s="1">
        <v>346</v>
      </c>
      <c r="AV363" s="75">
        <f t="shared" ca="1" si="75"/>
        <v>0.22310468517286264</v>
      </c>
      <c r="AW363" s="75">
        <f t="shared" ca="1" si="76"/>
        <v>29.170187601283772</v>
      </c>
      <c r="AX363" s="75">
        <f t="shared" ca="1" si="77"/>
        <v>18.557500433120481</v>
      </c>
      <c r="AY363" s="75">
        <v>38.114256167291877</v>
      </c>
      <c r="AZ363" s="75">
        <v>16.877430067140004</v>
      </c>
    </row>
    <row r="364" spans="1:52">
      <c r="A364" s="1">
        <v>311</v>
      </c>
      <c r="B364" s="62">
        <f t="shared" ca="1" si="72"/>
        <v>0.52490282279674894</v>
      </c>
      <c r="C364" s="75">
        <f t="shared" ca="1" si="73"/>
        <v>39.199936374575003</v>
      </c>
      <c r="D364" s="75">
        <v>42.360390514141436</v>
      </c>
      <c r="E364" s="75">
        <f t="shared" ca="1" si="74"/>
        <v>21.591042594258269</v>
      </c>
      <c r="F364" s="75">
        <v>19.88303815082752</v>
      </c>
      <c r="AU364" s="1">
        <v>347</v>
      </c>
      <c r="AV364" s="75">
        <f t="shared" ca="1" si="75"/>
        <v>0.77589675529654745</v>
      </c>
      <c r="AW364" s="75">
        <f t="shared" ca="1" si="76"/>
        <v>41.425500558492601</v>
      </c>
      <c r="AX364" s="75">
        <f t="shared" ca="1" si="77"/>
        <v>30.798136733755413</v>
      </c>
      <c r="AY364" s="75">
        <v>29.971546963016383</v>
      </c>
      <c r="AZ364" s="75">
        <v>32.105675967961929</v>
      </c>
    </row>
    <row r="365" spans="1:52">
      <c r="A365" s="1">
        <v>312</v>
      </c>
      <c r="B365" s="62">
        <f t="shared" ca="1" si="72"/>
        <v>0.40813497784309805</v>
      </c>
      <c r="C365" s="75">
        <f t="shared" ca="1" si="73"/>
        <v>37.253032050216618</v>
      </c>
      <c r="D365" s="75">
        <v>41.120806001734451</v>
      </c>
      <c r="E365" s="75">
        <f t="shared" ca="1" si="74"/>
        <v>19.811895890234155</v>
      </c>
      <c r="F365" s="75">
        <v>23.194484001817674</v>
      </c>
      <c r="AU365" s="1">
        <v>348</v>
      </c>
      <c r="AV365" s="75">
        <f t="shared" ca="1" si="75"/>
        <v>0.27089934855914954</v>
      </c>
      <c r="AW365" s="75">
        <f t="shared" ca="1" si="76"/>
        <v>30.614397641383242</v>
      </c>
      <c r="AX365" s="75">
        <f t="shared" ca="1" si="77"/>
        <v>19.383782748095584</v>
      </c>
      <c r="AY365" s="75">
        <v>35.138731595956102</v>
      </c>
      <c r="AZ365" s="75">
        <v>18.428905306773469</v>
      </c>
    </row>
    <row r="366" spans="1:52">
      <c r="A366" s="1">
        <v>313</v>
      </c>
      <c r="B366" s="62">
        <f t="shared" ca="1" si="72"/>
        <v>0.78672548877683823</v>
      </c>
      <c r="C366" s="75">
        <f t="shared" ca="1" si="73"/>
        <v>42.694636015999521</v>
      </c>
      <c r="D366" s="75">
        <v>39.318691494836521</v>
      </c>
      <c r="E366" s="75">
        <f t="shared" ca="1" si="74"/>
        <v>27.076028700742068</v>
      </c>
      <c r="F366" s="75">
        <v>15.081384224881663</v>
      </c>
      <c r="AU366" s="1">
        <v>349</v>
      </c>
      <c r="AV366" s="75">
        <f t="shared" ca="1" si="75"/>
        <v>0.76450064882696123</v>
      </c>
      <c r="AW366" s="75">
        <f t="shared" ca="1" si="76"/>
        <v>41.230718326882794</v>
      </c>
      <c r="AX366" s="75">
        <f t="shared" ca="1" si="77"/>
        <v>30.441517384846218</v>
      </c>
      <c r="AY366" s="75">
        <v>36.528672345009255</v>
      </c>
      <c r="AZ366" s="75">
        <v>22.91682336371013</v>
      </c>
    </row>
    <row r="367" spans="1:52">
      <c r="A367" s="1">
        <v>314</v>
      </c>
      <c r="B367" s="62">
        <f t="shared" ca="1" si="72"/>
        <v>0.31374449813571648</v>
      </c>
      <c r="C367" s="75">
        <f t="shared" ca="1" si="73"/>
        <v>35.385121030592394</v>
      </c>
      <c r="D367" s="75">
        <v>39.745410365890962</v>
      </c>
      <c r="E367" s="75">
        <f t="shared" ca="1" si="74"/>
        <v>18.538373541801676</v>
      </c>
      <c r="F367" s="75">
        <v>20.405483033432613</v>
      </c>
      <c r="AU367" s="1">
        <v>350</v>
      </c>
      <c r="AV367" s="75">
        <f t="shared" ca="1" si="75"/>
        <v>0.89270544032755295</v>
      </c>
      <c r="AW367" s="75">
        <f t="shared" ca="1" si="76"/>
        <v>43.344927170391486</v>
      </c>
      <c r="AX367" s="75">
        <f t="shared" ca="1" si="77"/>
        <v>35.173245515166144</v>
      </c>
      <c r="AY367" s="75">
        <v>33.50827179737788</v>
      </c>
      <c r="AZ367" s="75">
        <v>35.124378030783596</v>
      </c>
    </row>
    <row r="368" spans="1:52">
      <c r="A368" s="1">
        <v>315</v>
      </c>
      <c r="B368" s="62">
        <f t="shared" ca="1" si="72"/>
        <v>0.74077365063046052</v>
      </c>
      <c r="C368" s="75">
        <f t="shared" ca="1" si="73"/>
        <v>42.144578150325827</v>
      </c>
      <c r="D368" s="75">
        <v>42.426484878390823</v>
      </c>
      <c r="E368" s="75">
        <f t="shared" ca="1" si="74"/>
        <v>25.871497619653276</v>
      </c>
      <c r="F368" s="75">
        <v>29.421863887862145</v>
      </c>
      <c r="AU368" s="1">
        <v>351</v>
      </c>
      <c r="AV368" s="75">
        <f t="shared" ca="1" si="75"/>
        <v>0.74605118324489705</v>
      </c>
      <c r="AW368" s="75">
        <f t="shared" ca="1" si="76"/>
        <v>40.912276336138575</v>
      </c>
      <c r="AX368" s="75">
        <f t="shared" ca="1" si="77"/>
        <v>29.881999633562891</v>
      </c>
      <c r="AY368" s="75">
        <v>23.841296809409776</v>
      </c>
      <c r="AZ368" s="75">
        <v>19.559402345129197</v>
      </c>
    </row>
    <row r="369" spans="1:52">
      <c r="A369" s="1">
        <v>316</v>
      </c>
      <c r="B369" s="62">
        <f t="shared" ca="1" si="72"/>
        <v>0.76971875022427594</v>
      </c>
      <c r="C369" s="75">
        <f t="shared" ca="1" si="73"/>
        <v>42.493621112671391</v>
      </c>
      <c r="D369" s="75">
        <v>31.773770726180569</v>
      </c>
      <c r="E369" s="75">
        <f t="shared" ca="1" si="74"/>
        <v>26.611733867534284</v>
      </c>
      <c r="F369" s="75">
        <v>15.236961792472766</v>
      </c>
      <c r="AU369" s="1">
        <v>352</v>
      </c>
      <c r="AV369" s="75">
        <f t="shared" ca="1" si="75"/>
        <v>0.77346401537839338</v>
      </c>
      <c r="AW369" s="75">
        <f t="shared" ca="1" si="76"/>
        <v>41.384040892944242</v>
      </c>
      <c r="AX369" s="75">
        <f t="shared" ca="1" si="77"/>
        <v>30.72126104449535</v>
      </c>
      <c r="AY369" s="75">
        <v>43.363007557153544</v>
      </c>
      <c r="AZ369" s="75">
        <v>16.838341761341955</v>
      </c>
    </row>
    <row r="370" spans="1:52">
      <c r="A370" s="1">
        <v>317</v>
      </c>
      <c r="B370" s="62">
        <f t="shared" ca="1" si="72"/>
        <v>0.38927307934670563</v>
      </c>
      <c r="C370" s="75">
        <f t="shared" ca="1" si="73"/>
        <v>36.904804338097478</v>
      </c>
      <c r="D370" s="75">
        <v>43.340635110819136</v>
      </c>
      <c r="E370" s="75">
        <f t="shared" ca="1" si="74"/>
        <v>19.547119254076513</v>
      </c>
      <c r="F370" s="75">
        <v>23.389739995032013</v>
      </c>
      <c r="AU370" s="1">
        <v>353</v>
      </c>
      <c r="AV370" s="75">
        <f t="shared" ca="1" si="75"/>
        <v>0.28456924938888317</v>
      </c>
      <c r="AW370" s="75">
        <f t="shared" ca="1" si="76"/>
        <v>31.003509754113153</v>
      </c>
      <c r="AX370" s="75">
        <f t="shared" ca="1" si="77"/>
        <v>19.625058117307834</v>
      </c>
      <c r="AY370" s="75">
        <v>17.847708619189561</v>
      </c>
      <c r="AZ370" s="75">
        <v>15.861810985449026</v>
      </c>
    </row>
    <row r="371" spans="1:52">
      <c r="A371" s="1">
        <v>318</v>
      </c>
      <c r="B371" s="62">
        <f t="shared" ca="1" si="72"/>
        <v>0.84720102247667306</v>
      </c>
      <c r="C371" s="75">
        <f t="shared" ca="1" si="73"/>
        <v>43.386820079118259</v>
      </c>
      <c r="D371" s="75">
        <v>41.950777353415603</v>
      </c>
      <c r="E371" s="75">
        <f t="shared" ca="1" si="74"/>
        <v>28.961586578020967</v>
      </c>
      <c r="F371" s="75">
        <v>35.084822788938283</v>
      </c>
      <c r="AU371" s="1">
        <v>354</v>
      </c>
      <c r="AV371" s="75">
        <f t="shared" ca="1" si="75"/>
        <v>0.70137337562525914</v>
      </c>
      <c r="AW371" s="75">
        <f t="shared" ca="1" si="76"/>
        <v>40.12441119832927</v>
      </c>
      <c r="AX371" s="75">
        <f t="shared" ca="1" si="77"/>
        <v>28.605977859681087</v>
      </c>
      <c r="AY371" s="75">
        <v>30.100409489883418</v>
      </c>
      <c r="AZ371" s="75">
        <v>18.458264107946647</v>
      </c>
    </row>
    <row r="372" spans="1:52">
      <c r="A372" s="1">
        <v>319</v>
      </c>
      <c r="B372" s="62">
        <f t="shared" ca="1" si="72"/>
        <v>0.53951954232933375</v>
      </c>
      <c r="C372" s="75">
        <f t="shared" ca="1" si="73"/>
        <v>39.422511050778461</v>
      </c>
      <c r="D372" s="75">
        <v>35.609107266754862</v>
      </c>
      <c r="E372" s="75">
        <f t="shared" ca="1" si="74"/>
        <v>21.8336121664735</v>
      </c>
      <c r="F372" s="75">
        <v>15.501238162136708</v>
      </c>
      <c r="AU372" s="1">
        <v>355</v>
      </c>
      <c r="AV372" s="75">
        <f t="shared" ca="1" si="75"/>
        <v>0.76552318319362422</v>
      </c>
      <c r="AW372" s="75">
        <f t="shared" ca="1" si="76"/>
        <v>41.248254511000567</v>
      </c>
      <c r="AX372" s="75">
        <f t="shared" ca="1" si="77"/>
        <v>30.473158115896691</v>
      </c>
      <c r="AY372" s="75">
        <v>28.675944349399977</v>
      </c>
      <c r="AZ372" s="75">
        <v>16.541314732766821</v>
      </c>
    </row>
    <row r="373" spans="1:52">
      <c r="A373" s="1">
        <v>320</v>
      </c>
      <c r="B373" s="62">
        <f t="shared" ca="1" si="72"/>
        <v>0.79090148662146387</v>
      </c>
      <c r="C373" s="75">
        <f t="shared" ca="1" si="73"/>
        <v>42.743551303536762</v>
      </c>
      <c r="D373" s="75">
        <v>40.28562689560502</v>
      </c>
      <c r="E373" s="75">
        <f t="shared" ca="1" si="74"/>
        <v>27.193786769857759</v>
      </c>
      <c r="F373" s="75">
        <v>15.317137728153313</v>
      </c>
      <c r="AU373" s="1">
        <v>356</v>
      </c>
      <c r="AV373" s="75">
        <f t="shared" ca="1" si="75"/>
        <v>0.36259702765379864</v>
      </c>
      <c r="AW373" s="75">
        <f t="shared" ca="1" si="76"/>
        <v>33.064809018874755</v>
      </c>
      <c r="AX373" s="75">
        <f t="shared" ca="1" si="77"/>
        <v>21.048743767568656</v>
      </c>
      <c r="AY373" s="75">
        <v>42.838484487781145</v>
      </c>
      <c r="AZ373" s="75">
        <v>31.900938323917117</v>
      </c>
    </row>
    <row r="374" spans="1:52">
      <c r="A374" s="1">
        <v>321</v>
      </c>
      <c r="B374" s="62">
        <f t="shared" ca="1" si="72"/>
        <v>0.90801089548351799</v>
      </c>
      <c r="C374" s="75">
        <f t="shared" ca="1" si="73"/>
        <v>44.050365974893339</v>
      </c>
      <c r="D374" s="75">
        <v>40.93049015224139</v>
      </c>
      <c r="E374" s="75">
        <f t="shared" ca="1" si="74"/>
        <v>31.457462346282888</v>
      </c>
      <c r="F374" s="75">
        <v>19.163440346915568</v>
      </c>
      <c r="AU374" s="1">
        <v>357</v>
      </c>
      <c r="AV374" s="75">
        <f t="shared" ca="1" si="75"/>
        <v>0.75655570080612233</v>
      </c>
      <c r="AW374" s="75">
        <f t="shared" ca="1" si="76"/>
        <v>41.094063131783642</v>
      </c>
      <c r="AX374" s="75">
        <f t="shared" ca="1" si="77"/>
        <v>30.197977527564355</v>
      </c>
      <c r="AY374" s="75">
        <v>35.775981464682879</v>
      </c>
      <c r="AZ374" s="75">
        <v>29.279943456023478</v>
      </c>
    </row>
    <row r="375" spans="1:52">
      <c r="A375" s="1">
        <v>322</v>
      </c>
      <c r="B375" s="62">
        <f t="shared" ref="B375:B438" ca="1" si="78">RAND()</f>
        <v>0.89186929732823139</v>
      </c>
      <c r="C375" s="75">
        <f t="shared" ref="C375:C438" ca="1" si="79">$R$2+($R$3-$R$2)*(B375)^(1/3)</f>
        <v>43.877194137368534</v>
      </c>
      <c r="D375" s="75">
        <v>42.636500556770613</v>
      </c>
      <c r="E375" s="75">
        <f t="shared" ref="E375:E438" ca="1" si="80">$R$3-($R$3-$R$2)*(1-B375)^(1/3)</f>
        <v>30.707629590126359</v>
      </c>
      <c r="F375" s="75">
        <v>16.862898545361016</v>
      </c>
      <c r="AU375" s="1">
        <v>358</v>
      </c>
      <c r="AV375" s="75">
        <f t="shared" ca="1" si="75"/>
        <v>0.70581882680715236</v>
      </c>
      <c r="AW375" s="75">
        <f t="shared" ca="1" si="76"/>
        <v>40.203907318636865</v>
      </c>
      <c r="AX375" s="75">
        <f t="shared" ca="1" si="77"/>
        <v>28.72845871241563</v>
      </c>
      <c r="AY375" s="75">
        <v>21.025749208238267</v>
      </c>
      <c r="AZ375" s="75">
        <v>41.666426269934661</v>
      </c>
    </row>
    <row r="376" spans="1:52">
      <c r="A376" s="1">
        <v>323</v>
      </c>
      <c r="B376" s="62">
        <f t="shared" ca="1" si="78"/>
        <v>0.1322918264730053</v>
      </c>
      <c r="C376" s="75">
        <f t="shared" ca="1" si="79"/>
        <v>30.286178462571051</v>
      </c>
      <c r="D376" s="75">
        <v>37.256756119810483</v>
      </c>
      <c r="E376" s="75">
        <f t="shared" ca="1" si="80"/>
        <v>16.385961915804977</v>
      </c>
      <c r="F376" s="75">
        <v>15.26103349215634</v>
      </c>
      <c r="AU376" s="1">
        <v>359</v>
      </c>
      <c r="AV376" s="75">
        <f t="shared" ca="1" si="75"/>
        <v>0.57629874113019142</v>
      </c>
      <c r="AW376" s="75">
        <f t="shared" ca="1" si="76"/>
        <v>37.774302777849691</v>
      </c>
      <c r="AX376" s="75">
        <f t="shared" ca="1" si="77"/>
        <v>25.472298317957957</v>
      </c>
      <c r="AY376" s="75">
        <v>31.735413527119391</v>
      </c>
      <c r="AZ376" s="75">
        <v>39.989152991574002</v>
      </c>
    </row>
    <row r="377" spans="1:52">
      <c r="A377" s="1">
        <v>324</v>
      </c>
      <c r="B377" s="62">
        <f t="shared" ca="1" si="78"/>
        <v>0.94350492784151951</v>
      </c>
      <c r="C377" s="75">
        <f t="shared" ca="1" si="79"/>
        <v>44.4240632631479</v>
      </c>
      <c r="D377" s="75">
        <v>32.618727324241647</v>
      </c>
      <c r="E377" s="75">
        <f t="shared" ca="1" si="80"/>
        <v>33.488689267410749</v>
      </c>
      <c r="F377" s="75">
        <v>30.643202824932636</v>
      </c>
      <c r="AU377" s="1">
        <v>360</v>
      </c>
      <c r="AV377" s="75">
        <f t="shared" ca="1" si="75"/>
        <v>0.92500952873048914</v>
      </c>
      <c r="AW377" s="75">
        <f t="shared" ca="1" si="76"/>
        <v>43.853224704657194</v>
      </c>
      <c r="AX377" s="75">
        <f t="shared" ca="1" si="77"/>
        <v>36.784683564064025</v>
      </c>
      <c r="AY377" s="75">
        <v>30.89903003235165</v>
      </c>
      <c r="AZ377" s="75">
        <v>31.022872671811683</v>
      </c>
    </row>
    <row r="378" spans="1:52">
      <c r="A378" s="1">
        <v>325</v>
      </c>
      <c r="B378" s="62">
        <f t="shared" ca="1" si="78"/>
        <v>0.44953059582880694</v>
      </c>
      <c r="C378" s="75">
        <f t="shared" ca="1" si="79"/>
        <v>37.981286660923686</v>
      </c>
      <c r="D378" s="75">
        <v>37.5554507870403</v>
      </c>
      <c r="E378" s="75">
        <f t="shared" ca="1" si="80"/>
        <v>20.41337127358041</v>
      </c>
      <c r="F378" s="75">
        <v>16.767771800739911</v>
      </c>
      <c r="AU378" s="1">
        <v>361</v>
      </c>
      <c r="AV378" s="75">
        <f t="shared" ca="1" si="75"/>
        <v>0.6602157468843326</v>
      </c>
      <c r="AW378" s="75">
        <f t="shared" ca="1" si="76"/>
        <v>39.376098379271028</v>
      </c>
      <c r="AX378" s="75">
        <f t="shared" ca="1" si="77"/>
        <v>27.51269523899979</v>
      </c>
      <c r="AY378" s="75">
        <v>44.243347401791858</v>
      </c>
      <c r="AZ378" s="75">
        <v>21.65034697379982</v>
      </c>
    </row>
    <row r="379" spans="1:52">
      <c r="A379" s="1">
        <v>326</v>
      </c>
      <c r="B379" s="62">
        <f t="shared" ca="1" si="78"/>
        <v>0.86256252280358225</v>
      </c>
      <c r="C379" s="75">
        <f t="shared" ca="1" si="79"/>
        <v>43.557363939178785</v>
      </c>
      <c r="D379" s="75">
        <v>43.541330708477119</v>
      </c>
      <c r="E379" s="75">
        <f t="shared" ca="1" si="80"/>
        <v>29.518145571132198</v>
      </c>
      <c r="F379" s="75">
        <v>16.894031429838641</v>
      </c>
      <c r="AU379" s="1">
        <v>362</v>
      </c>
      <c r="AV379" s="75">
        <f t="shared" ca="1" si="75"/>
        <v>0.16046710681808207</v>
      </c>
      <c r="AW379" s="75">
        <f t="shared" ca="1" si="76"/>
        <v>27.017503739806941</v>
      </c>
      <c r="AX379" s="75">
        <f t="shared" ca="1" si="77"/>
        <v>17.512191723170687</v>
      </c>
      <c r="AY379" s="75">
        <v>42.190503908147917</v>
      </c>
      <c r="AZ379" s="75">
        <v>30.789392308417973</v>
      </c>
    </row>
    <row r="380" spans="1:52">
      <c r="A380" s="1">
        <v>327</v>
      </c>
      <c r="B380" s="62">
        <f t="shared" ca="1" si="78"/>
        <v>0.97066114870622511</v>
      </c>
      <c r="C380" s="75">
        <f t="shared" ca="1" si="79"/>
        <v>44.703694558311867</v>
      </c>
      <c r="D380" s="75">
        <v>22.087386985167022</v>
      </c>
      <c r="E380" s="75">
        <f t="shared" ca="1" si="80"/>
        <v>35.747289871560071</v>
      </c>
      <c r="F380" s="75">
        <v>30.778470781675313</v>
      </c>
      <c r="AU380" s="1">
        <v>363</v>
      </c>
      <c r="AV380" s="75">
        <f t="shared" ca="1" si="75"/>
        <v>0.7538377298257064</v>
      </c>
      <c r="AW380" s="75">
        <f t="shared" ca="1" si="76"/>
        <v>41.047148727704069</v>
      </c>
      <c r="AX380" s="75">
        <f t="shared" ca="1" si="77"/>
        <v>30.115577164133498</v>
      </c>
      <c r="AY380" s="75">
        <v>26.579955817271724</v>
      </c>
      <c r="AZ380" s="75">
        <v>22.504022480992852</v>
      </c>
    </row>
    <row r="381" spans="1:52">
      <c r="A381" s="1">
        <v>328</v>
      </c>
      <c r="B381" s="62">
        <f t="shared" ca="1" si="78"/>
        <v>0.91870740557347363</v>
      </c>
      <c r="C381" s="75">
        <f t="shared" ca="1" si="79"/>
        <v>44.163993567817649</v>
      </c>
      <c r="D381" s="75">
        <v>43.702732844061572</v>
      </c>
      <c r="E381" s="75">
        <f t="shared" ca="1" si="80"/>
        <v>32.00414323452064</v>
      </c>
      <c r="F381" s="75">
        <v>19.70359873541555</v>
      </c>
      <c r="AU381" s="1">
        <v>364</v>
      </c>
      <c r="AV381" s="75">
        <f t="shared" ca="1" si="75"/>
        <v>0.1743914857282558</v>
      </c>
      <c r="AW381" s="75">
        <f t="shared" ca="1" si="76"/>
        <v>27.528061987212155</v>
      </c>
      <c r="AX381" s="75">
        <f t="shared" ca="1" si="77"/>
        <v>17.741099383053434</v>
      </c>
      <c r="AY381" s="75">
        <v>34.787768749742277</v>
      </c>
      <c r="AZ381" s="75">
        <v>20.815638191294767</v>
      </c>
    </row>
    <row r="382" spans="1:52">
      <c r="A382" s="1">
        <v>329</v>
      </c>
      <c r="B382" s="62">
        <f t="shared" ca="1" si="78"/>
        <v>0.61686933217335405</v>
      </c>
      <c r="C382" s="75">
        <f t="shared" ca="1" si="79"/>
        <v>40.537927397069161</v>
      </c>
      <c r="D382" s="75">
        <v>38.534987496494352</v>
      </c>
      <c r="E382" s="75">
        <f t="shared" ca="1" si="80"/>
        <v>23.211020333603507</v>
      </c>
      <c r="F382" s="75">
        <v>19.5045066402683</v>
      </c>
      <c r="AU382" s="1">
        <v>365</v>
      </c>
      <c r="AV382" s="75">
        <f t="shared" ca="1" si="75"/>
        <v>0.91013211852224951</v>
      </c>
      <c r="AW382" s="75">
        <f t="shared" ca="1" si="76"/>
        <v>43.620253434762319</v>
      </c>
      <c r="AX382" s="75">
        <f t="shared" ca="1" si="77"/>
        <v>36.006608352241329</v>
      </c>
      <c r="AY382" s="75">
        <v>35.851631441713423</v>
      </c>
      <c r="AZ382" s="75">
        <v>28.257896476952656</v>
      </c>
    </row>
    <row r="383" spans="1:52">
      <c r="A383" s="1">
        <v>330</v>
      </c>
      <c r="B383" s="62">
        <f t="shared" ca="1" si="78"/>
        <v>0.97781762379247628</v>
      </c>
      <c r="C383" s="75">
        <f t="shared" ca="1" si="79"/>
        <v>44.776515528363788</v>
      </c>
      <c r="D383" s="75">
        <v>44.800563788975992</v>
      </c>
      <c r="E383" s="75">
        <f t="shared" ca="1" si="80"/>
        <v>36.570717477569218</v>
      </c>
      <c r="F383" s="75">
        <v>15.143789292982685</v>
      </c>
      <c r="AU383" s="1">
        <v>366</v>
      </c>
      <c r="AV383" s="75">
        <f t="shared" ca="1" si="75"/>
        <v>0.37154352508090494</v>
      </c>
      <c r="AW383" s="75">
        <f t="shared" ca="1" si="76"/>
        <v>33.286311070656495</v>
      </c>
      <c r="AX383" s="75">
        <f t="shared" ca="1" si="77"/>
        <v>21.217425971371693</v>
      </c>
      <c r="AY383" s="75">
        <v>38.847526906105585</v>
      </c>
      <c r="AZ383" s="75">
        <v>23.277394479153315</v>
      </c>
    </row>
    <row r="384" spans="1:52">
      <c r="A384" s="1">
        <v>331</v>
      </c>
      <c r="B384" s="62">
        <f t="shared" ca="1" si="78"/>
        <v>0.42726181797973273</v>
      </c>
      <c r="C384" s="75">
        <f t="shared" ca="1" si="79"/>
        <v>37.595360917340741</v>
      </c>
      <c r="D384" s="75">
        <v>35.605378208293935</v>
      </c>
      <c r="E384" s="75">
        <f t="shared" ca="1" si="80"/>
        <v>20.086200390930607</v>
      </c>
      <c r="F384" s="75">
        <v>22.543739946906534</v>
      </c>
      <c r="AU384" s="1">
        <v>367</v>
      </c>
      <c r="AV384" s="75">
        <f t="shared" ca="1" si="75"/>
        <v>0.29573666959484513</v>
      </c>
      <c r="AW384" s="75">
        <f t="shared" ca="1" si="76"/>
        <v>31.314502831387802</v>
      </c>
      <c r="AX384" s="75">
        <f t="shared" ca="1" si="77"/>
        <v>19.823880414872519</v>
      </c>
      <c r="AY384" s="75">
        <v>23.942937077459277</v>
      </c>
      <c r="AZ384" s="75">
        <v>21.051195657507929</v>
      </c>
    </row>
    <row r="385" spans="1:52">
      <c r="A385" s="1">
        <v>332</v>
      </c>
      <c r="B385" s="62">
        <f t="shared" ca="1" si="78"/>
        <v>0.3661231611372866</v>
      </c>
      <c r="C385" s="75">
        <f t="shared" ca="1" si="79"/>
        <v>36.461677071764299</v>
      </c>
      <c r="D385" s="75">
        <v>41.998347552152339</v>
      </c>
      <c r="E385" s="75">
        <f t="shared" ca="1" si="80"/>
        <v>19.229497762641202</v>
      </c>
      <c r="F385" s="75">
        <v>26.400360262859351</v>
      </c>
      <c r="AU385" s="1">
        <v>368</v>
      </c>
      <c r="AV385" s="75">
        <f t="shared" ca="1" si="75"/>
        <v>0.43950547811397422</v>
      </c>
      <c r="AW385" s="75">
        <f t="shared" ca="1" si="76"/>
        <v>34.888562801333251</v>
      </c>
      <c r="AX385" s="75">
        <f t="shared" ca="1" si="77"/>
        <v>22.540145376752253</v>
      </c>
      <c r="AY385" s="75">
        <v>43.114897821021245</v>
      </c>
      <c r="AZ385" s="75">
        <v>19.078208440601067</v>
      </c>
    </row>
    <row r="386" spans="1:52">
      <c r="A386" s="1">
        <v>333</v>
      </c>
      <c r="B386" s="62">
        <f t="shared" ca="1" si="78"/>
        <v>0.86637859970907005</v>
      </c>
      <c r="C386" s="75">
        <f t="shared" ca="1" si="79"/>
        <v>43.599415685710376</v>
      </c>
      <c r="D386" s="75">
        <v>37.159374104164286</v>
      </c>
      <c r="E386" s="75">
        <f t="shared" ca="1" si="80"/>
        <v>29.662781870054491</v>
      </c>
      <c r="F386" s="75">
        <v>18.97049130242937</v>
      </c>
      <c r="AU386" s="1">
        <v>369</v>
      </c>
      <c r="AV386" s="75">
        <f t="shared" ca="1" si="75"/>
        <v>0.64653591328554239</v>
      </c>
      <c r="AW386" s="75">
        <f t="shared" ca="1" si="76"/>
        <v>39.122237084420426</v>
      </c>
      <c r="AX386" s="75">
        <f t="shared" ca="1" si="77"/>
        <v>27.164146276586255</v>
      </c>
      <c r="AY386" s="75">
        <v>29.600140718213058</v>
      </c>
      <c r="AZ386" s="75">
        <v>28.872492741184452</v>
      </c>
    </row>
    <row r="387" spans="1:52">
      <c r="A387" s="1">
        <v>334</v>
      </c>
      <c r="B387" s="62">
        <f t="shared" ca="1" si="78"/>
        <v>0.74540545954486315</v>
      </c>
      <c r="C387" s="75">
        <f t="shared" ca="1" si="79"/>
        <v>42.201035953781471</v>
      </c>
      <c r="D387" s="75">
        <v>22.14549689249548</v>
      </c>
      <c r="E387" s="75">
        <f t="shared" ca="1" si="80"/>
        <v>25.986111177890201</v>
      </c>
      <c r="F387" s="75">
        <v>18.308277826604346</v>
      </c>
      <c r="AU387" s="1">
        <v>370</v>
      </c>
      <c r="AV387" s="75">
        <f t="shared" ca="1" si="75"/>
        <v>0.36440415286200634</v>
      </c>
      <c r="AW387" s="75">
        <f t="shared" ca="1" si="76"/>
        <v>33.109769119892327</v>
      </c>
      <c r="AX387" s="75">
        <f t="shared" ca="1" si="77"/>
        <v>21.082720421749585</v>
      </c>
      <c r="AY387" s="75">
        <v>34.416277354216298</v>
      </c>
      <c r="AZ387" s="75">
        <v>18.951572787122302</v>
      </c>
    </row>
    <row r="388" spans="1:52">
      <c r="A388" s="1">
        <v>335</v>
      </c>
      <c r="B388" s="62">
        <f t="shared" ca="1" si="78"/>
        <v>0.71738041315689172</v>
      </c>
      <c r="C388" s="75">
        <f t="shared" ca="1" si="79"/>
        <v>41.855779326545033</v>
      </c>
      <c r="D388" s="75">
        <v>37.25355886225752</v>
      </c>
      <c r="E388" s="75">
        <f t="shared" ca="1" si="80"/>
        <v>25.312586011093615</v>
      </c>
      <c r="F388" s="75">
        <v>22.133408965369938</v>
      </c>
      <c r="AU388" s="1">
        <v>371</v>
      </c>
      <c r="AV388" s="75">
        <f t="shared" ca="1" si="75"/>
        <v>0.62091585962065832</v>
      </c>
      <c r="AW388" s="75">
        <f t="shared" ca="1" si="76"/>
        <v>38.639464326811478</v>
      </c>
      <c r="AX388" s="75">
        <f t="shared" ca="1" si="77"/>
        <v>26.529057242755378</v>
      </c>
      <c r="AY388" s="75">
        <v>28.15365864112345</v>
      </c>
      <c r="AZ388" s="75">
        <v>18.755818739435135</v>
      </c>
    </row>
    <row r="389" spans="1:52">
      <c r="A389" s="1">
        <v>336</v>
      </c>
      <c r="B389" s="62">
        <f t="shared" ca="1" si="78"/>
        <v>0.49645471902747618</v>
      </c>
      <c r="C389" s="75">
        <f t="shared" ca="1" si="79"/>
        <v>38.754604411804792</v>
      </c>
      <c r="D389" s="75">
        <v>42.596444831618335</v>
      </c>
      <c r="E389" s="75">
        <f t="shared" ca="1" si="80"/>
        <v>21.132838885327043</v>
      </c>
      <c r="F389" s="75">
        <v>20.501190450992329</v>
      </c>
      <c r="AU389" s="1">
        <v>372</v>
      </c>
      <c r="AV389" s="75">
        <f t="shared" ca="1" si="75"/>
        <v>0.29200448303761162</v>
      </c>
      <c r="AW389" s="75">
        <f t="shared" ca="1" si="76"/>
        <v>31.211231746349519</v>
      </c>
      <c r="AX389" s="75">
        <f t="shared" ca="1" si="77"/>
        <v>19.757259157014079</v>
      </c>
      <c r="AY389" s="75">
        <v>20.405933370854903</v>
      </c>
      <c r="AZ389" s="75">
        <v>32.293208690039116</v>
      </c>
    </row>
    <row r="390" spans="1:52">
      <c r="A390" s="1">
        <v>337</v>
      </c>
      <c r="B390" s="62">
        <f t="shared" ca="1" si="78"/>
        <v>0.74271029538818767</v>
      </c>
      <c r="C390" s="75">
        <f t="shared" ca="1" si="79"/>
        <v>42.168212747151294</v>
      </c>
      <c r="D390" s="75">
        <v>43.207377703375471</v>
      </c>
      <c r="E390" s="75">
        <f t="shared" ca="1" si="80"/>
        <v>25.919252219395393</v>
      </c>
      <c r="F390" s="75">
        <v>26.557799218021668</v>
      </c>
      <c r="AU390" s="1">
        <v>373</v>
      </c>
      <c r="AV390" s="75">
        <f t="shared" ca="1" si="75"/>
        <v>0.65698701984301966</v>
      </c>
      <c r="AW390" s="75">
        <f t="shared" ca="1" si="76"/>
        <v>39.316420745223127</v>
      </c>
      <c r="AX390" s="75">
        <f t="shared" ca="1" si="77"/>
        <v>27.42980699760864</v>
      </c>
      <c r="AY390" s="75">
        <v>40.232837145922829</v>
      </c>
      <c r="AZ390" s="75">
        <v>21.374111464724376</v>
      </c>
    </row>
    <row r="391" spans="1:52">
      <c r="A391" s="1">
        <v>338</v>
      </c>
      <c r="B391" s="62">
        <f t="shared" ca="1" si="78"/>
        <v>7.1173414579447369E-2</v>
      </c>
      <c r="C391" s="75">
        <f t="shared" ca="1" si="79"/>
        <v>27.432558802284376</v>
      </c>
      <c r="D391" s="75">
        <v>44.501254033256927</v>
      </c>
      <c r="E391" s="75">
        <f t="shared" ca="1" si="80"/>
        <v>15.729320759580993</v>
      </c>
      <c r="F391" s="75">
        <v>24.421070881576288</v>
      </c>
      <c r="AU391" s="1">
        <v>374</v>
      </c>
      <c r="AV391" s="75">
        <f t="shared" ca="1" si="75"/>
        <v>0.87222565419915732</v>
      </c>
      <c r="AW391" s="75">
        <f t="shared" ca="1" si="76"/>
        <v>43.017906573818848</v>
      </c>
      <c r="AX391" s="75">
        <f t="shared" ca="1" si="77"/>
        <v>34.276338721278144</v>
      </c>
      <c r="AY391" s="75">
        <v>28.611727041572479</v>
      </c>
      <c r="AZ391" s="75">
        <v>15.248201232280827</v>
      </c>
    </row>
    <row r="392" spans="1:52">
      <c r="A392" s="1">
        <v>339</v>
      </c>
      <c r="B392" s="62">
        <f t="shared" ca="1" si="78"/>
        <v>3.5443256344410479E-2</v>
      </c>
      <c r="C392" s="75">
        <f t="shared" ca="1" si="79"/>
        <v>24.854451581269132</v>
      </c>
      <c r="D392" s="75">
        <v>41.06870247685211</v>
      </c>
      <c r="E392" s="75">
        <f t="shared" ca="1" si="80"/>
        <v>15.358704431644739</v>
      </c>
      <c r="F392" s="75">
        <v>15.590303778215443</v>
      </c>
      <c r="AU392" s="1">
        <v>375</v>
      </c>
      <c r="AV392" s="75">
        <f t="shared" ca="1" si="75"/>
        <v>0.62103429440624081</v>
      </c>
      <c r="AW392" s="75">
        <f t="shared" ca="1" si="76"/>
        <v>38.64171873966901</v>
      </c>
      <c r="AX392" s="75">
        <f t="shared" ca="1" si="77"/>
        <v>26.531942846244405</v>
      </c>
      <c r="AY392" s="75">
        <v>31.311387056992032</v>
      </c>
      <c r="AZ392" s="75">
        <v>16.645655171741296</v>
      </c>
    </row>
    <row r="393" spans="1:52">
      <c r="A393" s="1">
        <v>340</v>
      </c>
      <c r="B393" s="62">
        <f t="shared" ca="1" si="78"/>
        <v>0.76416018338167424</v>
      </c>
      <c r="C393" s="75">
        <f t="shared" ca="1" si="79"/>
        <v>42.427278918583518</v>
      </c>
      <c r="D393" s="75">
        <v>40.8169516033159</v>
      </c>
      <c r="E393" s="75">
        <f t="shared" ca="1" si="80"/>
        <v>26.46495559238048</v>
      </c>
      <c r="F393" s="75">
        <v>27.428099426035566</v>
      </c>
      <c r="AU393" s="1">
        <v>376</v>
      </c>
      <c r="AV393" s="75">
        <f t="shared" ca="1" si="75"/>
        <v>0.41955457071119984</v>
      </c>
      <c r="AW393" s="75">
        <f t="shared" ca="1" si="76"/>
        <v>34.431909675584635</v>
      </c>
      <c r="AX393" s="75">
        <f t="shared" ca="1" si="77"/>
        <v>22.143909206517396</v>
      </c>
      <c r="AY393" s="75">
        <v>36.39705167964587</v>
      </c>
      <c r="AZ393" s="75">
        <v>22.496166555810145</v>
      </c>
    </row>
    <row r="394" spans="1:52">
      <c r="A394" s="1">
        <v>341</v>
      </c>
      <c r="B394" s="62">
        <f t="shared" ca="1" si="78"/>
        <v>0.43404598518486104</v>
      </c>
      <c r="C394" s="75">
        <f t="shared" ca="1" si="79"/>
        <v>37.714325022482313</v>
      </c>
      <c r="D394" s="75">
        <v>41.287522663328708</v>
      </c>
      <c r="E394" s="75">
        <f t="shared" ca="1" si="80"/>
        <v>20.18496056166267</v>
      </c>
      <c r="F394" s="75">
        <v>17.133821172362701</v>
      </c>
      <c r="AU394" s="1">
        <v>377</v>
      </c>
      <c r="AV394" s="75">
        <f t="shared" ca="1" si="75"/>
        <v>0.29989018642173182</v>
      </c>
      <c r="AW394" s="75">
        <f t="shared" ca="1" si="76"/>
        <v>31.428669081199445</v>
      </c>
      <c r="AX394" s="75">
        <f t="shared" ca="1" si="77"/>
        <v>19.898230496229125</v>
      </c>
      <c r="AY394" s="75">
        <v>27.65812118261249</v>
      </c>
      <c r="AZ394" s="75">
        <v>15.737930220516041</v>
      </c>
    </row>
    <row r="395" spans="1:52">
      <c r="A395" s="1">
        <v>342</v>
      </c>
      <c r="B395" s="62">
        <f t="shared" ca="1" si="78"/>
        <v>0.70407772091515164</v>
      </c>
      <c r="C395" s="75">
        <f t="shared" ca="1" si="79"/>
        <v>41.688743151647088</v>
      </c>
      <c r="D395" s="75">
        <v>25.794953370553586</v>
      </c>
      <c r="E395" s="75">
        <f t="shared" ca="1" si="80"/>
        <v>25.008418930680001</v>
      </c>
      <c r="F395" s="75">
        <v>22.607575107401868</v>
      </c>
      <c r="AU395" s="1">
        <v>378</v>
      </c>
      <c r="AV395" s="75">
        <f t="shared" ca="1" si="75"/>
        <v>0.83914627276866049</v>
      </c>
      <c r="AW395" s="75">
        <f t="shared" ca="1" si="76"/>
        <v>42.481478226103384</v>
      </c>
      <c r="AX395" s="75">
        <f t="shared" ca="1" si="77"/>
        <v>32.968027821333465</v>
      </c>
      <c r="AY395" s="75">
        <v>41.931594542067565</v>
      </c>
      <c r="AZ395" s="75">
        <v>36.011025983906755</v>
      </c>
    </row>
    <row r="396" spans="1:52">
      <c r="A396" s="1">
        <v>343</v>
      </c>
      <c r="B396" s="62">
        <f t="shared" ca="1" si="78"/>
        <v>0.76929574830936565</v>
      </c>
      <c r="C396" s="75">
        <f t="shared" ca="1" si="79"/>
        <v>42.488583781206174</v>
      </c>
      <c r="D396" s="75">
        <v>34.027037341129429</v>
      </c>
      <c r="E396" s="75">
        <f t="shared" ca="1" si="80"/>
        <v>26.60048166465738</v>
      </c>
      <c r="F396" s="75">
        <v>33.45766590331344</v>
      </c>
      <c r="AU396" s="1">
        <v>379</v>
      </c>
      <c r="AV396" s="75">
        <f t="shared" ca="1" si="75"/>
        <v>0.10298163977336472</v>
      </c>
      <c r="AW396" s="75">
        <f t="shared" ca="1" si="76"/>
        <v>24.627225758027507</v>
      </c>
      <c r="AX396" s="75">
        <f t="shared" ca="1" si="77"/>
        <v>16.586684033644158</v>
      </c>
      <c r="AY396" s="75">
        <v>25.958223329047534</v>
      </c>
      <c r="AZ396" s="75">
        <v>25.380385135441006</v>
      </c>
    </row>
    <row r="397" spans="1:52">
      <c r="A397" s="1">
        <v>344</v>
      </c>
      <c r="B397" s="62">
        <f t="shared" ca="1" si="78"/>
        <v>0.16786625103434116</v>
      </c>
      <c r="C397" s="75">
        <f t="shared" ca="1" si="79"/>
        <v>31.549150996114463</v>
      </c>
      <c r="D397" s="75">
        <v>34.791187437975054</v>
      </c>
      <c r="E397" s="75">
        <f t="shared" ca="1" si="80"/>
        <v>16.782471864024309</v>
      </c>
      <c r="F397" s="75">
        <v>19.411077366433585</v>
      </c>
      <c r="AU397" s="1">
        <v>380</v>
      </c>
      <c r="AV397" s="75">
        <f t="shared" ca="1" si="75"/>
        <v>0.55908661919630331</v>
      </c>
      <c r="AW397" s="75">
        <f t="shared" ca="1" si="76"/>
        <v>37.431628502555782</v>
      </c>
      <c r="AX397" s="75">
        <f t="shared" ca="1" si="77"/>
        <v>25.079607365231805</v>
      </c>
      <c r="AY397" s="75">
        <v>39.85365580161384</v>
      </c>
      <c r="AZ397" s="75">
        <v>37.304089564592793</v>
      </c>
    </row>
    <row r="398" spans="1:52">
      <c r="A398" s="1">
        <v>345</v>
      </c>
      <c r="B398" s="62">
        <f t="shared" ca="1" si="78"/>
        <v>0.97441348198913502</v>
      </c>
      <c r="C398" s="75">
        <f t="shared" ca="1" si="79"/>
        <v>44.741921027763567</v>
      </c>
      <c r="D398" s="75">
        <v>43.213816317104197</v>
      </c>
      <c r="E398" s="75">
        <f t="shared" ca="1" si="80"/>
        <v>36.15987680308362</v>
      </c>
      <c r="F398" s="75">
        <v>25.842949226877206</v>
      </c>
      <c r="AU398" s="1">
        <v>381</v>
      </c>
      <c r="AV398" s="75">
        <f t="shared" ca="1" si="75"/>
        <v>9.9614558931408581E-2</v>
      </c>
      <c r="AW398" s="75">
        <f t="shared" ca="1" si="76"/>
        <v>24.468532253642469</v>
      </c>
      <c r="AX398" s="75">
        <f t="shared" ca="1" si="77"/>
        <v>16.533407352446758</v>
      </c>
      <c r="AY398" s="75">
        <v>39.593774482879667</v>
      </c>
      <c r="AZ398" s="75">
        <v>27.177651768705992</v>
      </c>
    </row>
    <row r="399" spans="1:52">
      <c r="A399" s="1">
        <v>346</v>
      </c>
      <c r="B399" s="62">
        <f t="shared" ca="1" si="78"/>
        <v>6.3839187436401268E-2</v>
      </c>
      <c r="C399" s="75">
        <f t="shared" ca="1" si="79"/>
        <v>26.989940784813747</v>
      </c>
      <c r="D399" s="75">
        <v>36.194508536333842</v>
      </c>
      <c r="E399" s="75">
        <f t="shared" ca="1" si="80"/>
        <v>15.652479997643152</v>
      </c>
      <c r="F399" s="75">
        <v>18.330046960260262</v>
      </c>
      <c r="AU399" s="1">
        <v>382</v>
      </c>
      <c r="AV399" s="75">
        <f t="shared" ca="1" si="75"/>
        <v>0.18512043018091617</v>
      </c>
      <c r="AW399" s="75">
        <f t="shared" ca="1" si="76"/>
        <v>27.90768713452664</v>
      </c>
      <c r="AX399" s="75">
        <f t="shared" ca="1" si="77"/>
        <v>17.918795949271839</v>
      </c>
      <c r="AY399" s="75">
        <v>38.551896342688551</v>
      </c>
      <c r="AZ399" s="75">
        <v>26.272163138465029</v>
      </c>
    </row>
    <row r="400" spans="1:52">
      <c r="A400" s="1">
        <v>347</v>
      </c>
      <c r="B400" s="62">
        <f t="shared" ca="1" si="78"/>
        <v>0.48909392493654824</v>
      </c>
      <c r="C400" s="75">
        <f t="shared" ca="1" si="79"/>
        <v>38.636618421336735</v>
      </c>
      <c r="D400" s="75">
        <v>43.09213215024419</v>
      </c>
      <c r="E400" s="75">
        <f t="shared" ca="1" si="80"/>
        <v>21.01710476477826</v>
      </c>
      <c r="F400" s="75">
        <v>16.194721516473976</v>
      </c>
      <c r="AU400" s="1">
        <v>383</v>
      </c>
      <c r="AV400" s="75">
        <f t="shared" ca="1" si="75"/>
        <v>0.57805171562890045</v>
      </c>
      <c r="AW400" s="75">
        <f t="shared" ca="1" si="76"/>
        <v>37.808913697631688</v>
      </c>
      <c r="AX400" s="75">
        <f t="shared" ca="1" si="77"/>
        <v>25.512736058286951</v>
      </c>
      <c r="AY400" s="75">
        <v>30.130947858778946</v>
      </c>
      <c r="AZ400" s="75">
        <v>21.599101608356118</v>
      </c>
    </row>
    <row r="401" spans="1:52">
      <c r="A401" s="1">
        <v>348</v>
      </c>
      <c r="B401" s="62">
        <f t="shared" ca="1" si="78"/>
        <v>0.8502826840855362</v>
      </c>
      <c r="C401" s="75">
        <f t="shared" ca="1" si="79"/>
        <v>43.421197091765229</v>
      </c>
      <c r="D401" s="75">
        <v>44.598156699000967</v>
      </c>
      <c r="E401" s="75">
        <f t="shared" ca="1" si="80"/>
        <v>29.070140981224924</v>
      </c>
      <c r="F401" s="75">
        <v>30.603793220131323</v>
      </c>
      <c r="AU401" s="1">
        <v>384</v>
      </c>
      <c r="AV401" s="75">
        <f t="shared" ca="1" si="75"/>
        <v>0.32764957152142049</v>
      </c>
      <c r="AW401" s="75">
        <f t="shared" ca="1" si="76"/>
        <v>32.172204703219634</v>
      </c>
      <c r="AX401" s="75">
        <f t="shared" ca="1" si="77"/>
        <v>20.400906812837157</v>
      </c>
      <c r="AY401" s="75">
        <v>24.772519843841806</v>
      </c>
      <c r="AZ401" s="75">
        <v>35.889472628635872</v>
      </c>
    </row>
    <row r="402" spans="1:52">
      <c r="A402" s="1">
        <v>349</v>
      </c>
      <c r="B402" s="62">
        <f t="shared" ca="1" si="78"/>
        <v>0.28617590303836127</v>
      </c>
      <c r="C402" s="75">
        <f t="shared" ca="1" si="79"/>
        <v>34.769648240806283</v>
      </c>
      <c r="D402" s="75">
        <v>28.29409362103522</v>
      </c>
      <c r="E402" s="75">
        <f t="shared" ca="1" si="80"/>
        <v>18.188672171044928</v>
      </c>
      <c r="F402" s="75">
        <v>26.296284202061095</v>
      </c>
      <c r="AU402" s="1">
        <v>385</v>
      </c>
      <c r="AV402" s="75">
        <f t="shared" ca="1" si="75"/>
        <v>0.9584061798151966</v>
      </c>
      <c r="AW402" s="75">
        <f t="shared" ca="1" si="76"/>
        <v>44.369466488747747</v>
      </c>
      <c r="AX402" s="75">
        <f t="shared" ca="1" si="77"/>
        <v>38.881631086120819</v>
      </c>
      <c r="AY402" s="75">
        <v>26.330741580134244</v>
      </c>
      <c r="AZ402" s="75">
        <v>20.186249473817373</v>
      </c>
    </row>
    <row r="403" spans="1:52">
      <c r="A403" s="1">
        <v>350</v>
      </c>
      <c r="B403" s="62">
        <f t="shared" ca="1" si="78"/>
        <v>0.42816352357108389</v>
      </c>
      <c r="C403" s="75">
        <f t="shared" ca="1" si="79"/>
        <v>37.611245047649888</v>
      </c>
      <c r="D403" s="75">
        <v>40.867618556912646</v>
      </c>
      <c r="E403" s="75">
        <f t="shared" ca="1" si="80"/>
        <v>20.099281826071589</v>
      </c>
      <c r="F403" s="75">
        <v>15.647931546262896</v>
      </c>
      <c r="AU403" s="1">
        <v>386</v>
      </c>
      <c r="AV403" s="75">
        <f t="shared" ref="AV403:AV466" ca="1" si="81">RAND()</f>
        <v>0.3447716003217467</v>
      </c>
      <c r="AW403" s="75">
        <f t="shared" ref="AW403:AW466" ca="1" si="82">$R$2+($R$3-$R$2)*SQRT(AV403)</f>
        <v>32.615176419484762</v>
      </c>
      <c r="AX403" s="75">
        <f t="shared" ref="AX403:AX466" ca="1" si="83">$R$3-($R$3-$R$2)*SQRT(1-AV403)</f>
        <v>20.716146110832657</v>
      </c>
      <c r="AY403" s="75">
        <v>34.052010605056068</v>
      </c>
      <c r="AZ403" s="75">
        <v>21.391085514947186</v>
      </c>
    </row>
    <row r="404" spans="1:52">
      <c r="A404" s="1">
        <v>351</v>
      </c>
      <c r="B404" s="62">
        <f t="shared" ca="1" si="78"/>
        <v>0.54578443410857802</v>
      </c>
      <c r="C404" s="75">
        <f t="shared" ca="1" si="79"/>
        <v>39.516678756071329</v>
      </c>
      <c r="D404" s="75">
        <v>33.022555830631106</v>
      </c>
      <c r="E404" s="75">
        <f t="shared" ca="1" si="80"/>
        <v>21.93915274794546</v>
      </c>
      <c r="F404" s="75">
        <v>17.374007152903516</v>
      </c>
      <c r="AU404" s="1">
        <v>387</v>
      </c>
      <c r="AV404" s="75">
        <f t="shared" ca="1" si="81"/>
        <v>0.18889121521857311</v>
      </c>
      <c r="AW404" s="75">
        <f t="shared" ca="1" si="82"/>
        <v>28.038485099762006</v>
      </c>
      <c r="AX404" s="75">
        <f t="shared" ca="1" si="83"/>
        <v>17.981526573411216</v>
      </c>
      <c r="AY404" s="75">
        <v>32.94402951348701</v>
      </c>
      <c r="AZ404" s="75">
        <v>19.254828294640209</v>
      </c>
    </row>
    <row r="405" spans="1:52">
      <c r="A405" s="1">
        <v>352</v>
      </c>
      <c r="B405" s="62">
        <f t="shared" ca="1" si="78"/>
        <v>0.67023416396509816</v>
      </c>
      <c r="C405" s="75">
        <f t="shared" ca="1" si="79"/>
        <v>41.254078242643615</v>
      </c>
      <c r="D405" s="75">
        <v>41.568972654679783</v>
      </c>
      <c r="E405" s="75">
        <f t="shared" ca="1" si="80"/>
        <v>24.273635022087806</v>
      </c>
      <c r="F405" s="75">
        <v>37.143106900122064</v>
      </c>
      <c r="AU405" s="1">
        <v>388</v>
      </c>
      <c r="AV405" s="75">
        <f t="shared" ca="1" si="81"/>
        <v>0.14541958471183158</v>
      </c>
      <c r="AW405" s="75">
        <f t="shared" ca="1" si="82"/>
        <v>26.440175970702917</v>
      </c>
      <c r="AX405" s="75">
        <f t="shared" ca="1" si="83"/>
        <v>17.266944384735538</v>
      </c>
      <c r="AY405" s="75">
        <v>30.306168045005222</v>
      </c>
      <c r="AZ405" s="75">
        <v>23.262360368928125</v>
      </c>
    </row>
    <row r="406" spans="1:52">
      <c r="A406" s="1">
        <v>353</v>
      </c>
      <c r="B406" s="62">
        <f t="shared" ca="1" si="78"/>
        <v>0.6872747127533545</v>
      </c>
      <c r="C406" s="75">
        <f t="shared" ca="1" si="79"/>
        <v>41.474720044591351</v>
      </c>
      <c r="D406" s="75">
        <v>42.155042963158792</v>
      </c>
      <c r="E406" s="75">
        <f t="shared" ca="1" si="80"/>
        <v>24.636976861323262</v>
      </c>
      <c r="F406" s="75">
        <v>18.514598689333084</v>
      </c>
      <c r="AU406" s="1">
        <v>389</v>
      </c>
      <c r="AV406" s="75">
        <f t="shared" ca="1" si="81"/>
        <v>0.32122052414552904</v>
      </c>
      <c r="AW406" s="75">
        <f t="shared" ca="1" si="82"/>
        <v>32.002895980713873</v>
      </c>
      <c r="AX406" s="75">
        <f t="shared" ca="1" si="83"/>
        <v>20.283577761556511</v>
      </c>
      <c r="AY406" s="75">
        <v>39.953624030027768</v>
      </c>
      <c r="AZ406" s="75">
        <v>24.094429163995127</v>
      </c>
    </row>
    <row r="407" spans="1:52">
      <c r="A407" s="1">
        <v>354</v>
      </c>
      <c r="B407" s="62">
        <f t="shared" ca="1" si="78"/>
        <v>0.56315009103729086</v>
      </c>
      <c r="C407" s="75">
        <f t="shared" ca="1" si="79"/>
        <v>39.773990930729674</v>
      </c>
      <c r="D407" s="75">
        <v>43.543917171662372</v>
      </c>
      <c r="E407" s="75">
        <f t="shared" ca="1" si="80"/>
        <v>22.236868641497047</v>
      </c>
      <c r="F407" s="75">
        <v>17.401372420547446</v>
      </c>
      <c r="AU407" s="1">
        <v>390</v>
      </c>
      <c r="AV407" s="75">
        <f t="shared" ca="1" si="81"/>
        <v>0.44492656352950366</v>
      </c>
      <c r="AW407" s="75">
        <f t="shared" ca="1" si="82"/>
        <v>35.010844739204622</v>
      </c>
      <c r="AX407" s="75">
        <f t="shared" ca="1" si="83"/>
        <v>22.649024790326337</v>
      </c>
      <c r="AY407" s="75">
        <v>27.883825416140656</v>
      </c>
      <c r="AZ407" s="75">
        <v>17.646581560748114</v>
      </c>
    </row>
    <row r="408" spans="1:52">
      <c r="A408" s="1">
        <v>355</v>
      </c>
      <c r="B408" s="62">
        <f t="shared" ca="1" si="78"/>
        <v>0.94987032612009381</v>
      </c>
      <c r="C408" s="75">
        <f t="shared" ca="1" si="79"/>
        <v>44.490085265342685</v>
      </c>
      <c r="D408" s="75">
        <v>37.159649401989014</v>
      </c>
      <c r="E408" s="75">
        <f t="shared" ca="1" si="80"/>
        <v>33.938359298789464</v>
      </c>
      <c r="F408" s="75">
        <v>23.961756174099975</v>
      </c>
      <c r="AU408" s="1">
        <v>391</v>
      </c>
      <c r="AV408" s="75">
        <f t="shared" ca="1" si="81"/>
        <v>0.43560268800246682</v>
      </c>
      <c r="AW408" s="75">
        <f t="shared" ca="1" si="82"/>
        <v>34.800061090870912</v>
      </c>
      <c r="AX408" s="75">
        <f t="shared" ca="1" si="83"/>
        <v>22.462085704356316</v>
      </c>
      <c r="AY408" s="75">
        <v>30.234654937519668</v>
      </c>
      <c r="AZ408" s="75">
        <v>20.900624527455978</v>
      </c>
    </row>
    <row r="409" spans="1:52">
      <c r="A409" s="1">
        <v>356</v>
      </c>
      <c r="B409" s="62">
        <f t="shared" ca="1" si="78"/>
        <v>0.85015638015214945</v>
      </c>
      <c r="C409" s="75">
        <f t="shared" ca="1" si="79"/>
        <v>43.419789761078349</v>
      </c>
      <c r="D409" s="75">
        <v>31.96776179927561</v>
      </c>
      <c r="E409" s="75">
        <f t="shared" ca="1" si="80"/>
        <v>29.065662678634375</v>
      </c>
      <c r="F409" s="75">
        <v>23.184262699936657</v>
      </c>
      <c r="AU409" s="1">
        <v>392</v>
      </c>
      <c r="AV409" s="75">
        <f t="shared" ca="1" si="81"/>
        <v>0.42755890377968409</v>
      </c>
      <c r="AW409" s="75">
        <f t="shared" ca="1" si="82"/>
        <v>34.616396544771305</v>
      </c>
      <c r="AX409" s="75">
        <f t="shared" ca="1" si="83"/>
        <v>22.302048845803629</v>
      </c>
      <c r="AY409" s="75">
        <v>39.740184268010765</v>
      </c>
      <c r="AZ409" s="75">
        <v>22.722216261824602</v>
      </c>
    </row>
    <row r="410" spans="1:52">
      <c r="A410" s="1">
        <v>357</v>
      </c>
      <c r="B410" s="62">
        <f t="shared" ca="1" si="78"/>
        <v>0.88099713400436652</v>
      </c>
      <c r="C410" s="75">
        <f t="shared" ca="1" si="79"/>
        <v>43.759373424786446</v>
      </c>
      <c r="D410" s="75">
        <v>38.521738858874343</v>
      </c>
      <c r="E410" s="75">
        <f t="shared" ca="1" si="80"/>
        <v>30.243827335986815</v>
      </c>
      <c r="F410" s="75">
        <v>20.000919312267715</v>
      </c>
      <c r="AU410" s="1">
        <v>393</v>
      </c>
      <c r="AV410" s="75">
        <f t="shared" ca="1" si="81"/>
        <v>4.5355595501061607E-2</v>
      </c>
      <c r="AW410" s="75">
        <f t="shared" ca="1" si="82"/>
        <v>21.389055951465402</v>
      </c>
      <c r="AX410" s="75">
        <f t="shared" ca="1" si="83"/>
        <v>15.688228234222269</v>
      </c>
      <c r="AY410" s="75">
        <v>27.09195243428535</v>
      </c>
      <c r="AZ410" s="75">
        <v>17.886737365685079</v>
      </c>
    </row>
    <row r="411" spans="1:52">
      <c r="A411" s="1">
        <v>358</v>
      </c>
      <c r="B411" s="62">
        <f t="shared" ca="1" si="78"/>
        <v>0.38945301014912559</v>
      </c>
      <c r="C411" s="75">
        <f t="shared" ca="1" si="79"/>
        <v>36.908178783207461</v>
      </c>
      <c r="D411" s="75">
        <v>42.02658143555692</v>
      </c>
      <c r="E411" s="75">
        <f t="shared" ca="1" si="80"/>
        <v>19.549619120456526</v>
      </c>
      <c r="F411" s="75">
        <v>22.110670194901775</v>
      </c>
      <c r="AU411" s="1">
        <v>394</v>
      </c>
      <c r="AV411" s="75">
        <f t="shared" ca="1" si="81"/>
        <v>0.97988498102548083</v>
      </c>
      <c r="AW411" s="75">
        <f t="shared" ca="1" si="82"/>
        <v>44.696741958048747</v>
      </c>
      <c r="AX411" s="75">
        <f t="shared" ca="1" si="83"/>
        <v>40.745177197923837</v>
      </c>
      <c r="AY411" s="75">
        <v>44.922800572673921</v>
      </c>
      <c r="AZ411" s="75">
        <v>34.13079027881632</v>
      </c>
    </row>
    <row r="412" spans="1:52">
      <c r="A412" s="1">
        <v>359</v>
      </c>
      <c r="B412" s="62">
        <f t="shared" ca="1" si="78"/>
        <v>0.87977636445234708</v>
      </c>
      <c r="C412" s="75">
        <f t="shared" ca="1" si="79"/>
        <v>43.74608363649827</v>
      </c>
      <c r="D412" s="75">
        <v>42.289924861882398</v>
      </c>
      <c r="E412" s="75">
        <f t="shared" ca="1" si="80"/>
        <v>30.19354104694019</v>
      </c>
      <c r="F412" s="75">
        <v>15.38590102077718</v>
      </c>
      <c r="AU412" s="1">
        <v>395</v>
      </c>
      <c r="AV412" s="75">
        <f t="shared" ca="1" si="81"/>
        <v>0.44329624620086694</v>
      </c>
      <c r="AW412" s="75">
        <f t="shared" ca="1" si="82"/>
        <v>34.974148832447909</v>
      </c>
      <c r="AX412" s="75">
        <f t="shared" ca="1" si="83"/>
        <v>22.616225107922041</v>
      </c>
      <c r="AY412" s="75">
        <v>33.607285485559089</v>
      </c>
      <c r="AZ412" s="75">
        <v>17.445091748128185</v>
      </c>
    </row>
    <row r="413" spans="1:52">
      <c r="A413" s="1">
        <v>360</v>
      </c>
      <c r="B413" s="62">
        <f t="shared" ca="1" si="78"/>
        <v>0.34424133612652108</v>
      </c>
      <c r="C413" s="75">
        <f t="shared" ca="1" si="79"/>
        <v>36.025302890650721</v>
      </c>
      <c r="D413" s="75">
        <v>43.385056121484538</v>
      </c>
      <c r="E413" s="75">
        <f t="shared" ca="1" si="80"/>
        <v>18.936308063848998</v>
      </c>
      <c r="F413" s="75">
        <v>16.035598785550224</v>
      </c>
      <c r="AU413" s="1">
        <v>396</v>
      </c>
      <c r="AV413" s="75">
        <f t="shared" ca="1" si="81"/>
        <v>0.51668950990072915</v>
      </c>
      <c r="AW413" s="75">
        <f t="shared" ca="1" si="82"/>
        <v>36.564335345905199</v>
      </c>
      <c r="AX413" s="75">
        <f t="shared" ca="1" si="83"/>
        <v>24.143839253368235</v>
      </c>
      <c r="AY413" s="75">
        <v>42.783936073544091</v>
      </c>
      <c r="AZ413" s="75">
        <v>37.992563519311517</v>
      </c>
    </row>
    <row r="414" spans="1:52">
      <c r="A414" s="1">
        <v>361</v>
      </c>
      <c r="B414" s="62">
        <f t="shared" ca="1" si="78"/>
        <v>0.18278000037103137</v>
      </c>
      <c r="C414" s="75">
        <f t="shared" ca="1" si="79"/>
        <v>32.025406083846704</v>
      </c>
      <c r="D414" s="75">
        <v>34.177978789069023</v>
      </c>
      <c r="E414" s="75">
        <f t="shared" ca="1" si="80"/>
        <v>16.952063412055729</v>
      </c>
      <c r="F414" s="75">
        <v>17.46367444583429</v>
      </c>
      <c r="AU414" s="1">
        <v>397</v>
      </c>
      <c r="AV414" s="75">
        <f t="shared" ca="1" si="81"/>
        <v>2.7217397395983056E-2</v>
      </c>
      <c r="AW414" s="75">
        <f t="shared" ca="1" si="82"/>
        <v>19.949308805922776</v>
      </c>
      <c r="AX414" s="75">
        <f t="shared" ca="1" si="83"/>
        <v>15.411077371022525</v>
      </c>
      <c r="AY414" s="75">
        <v>39.198503830073037</v>
      </c>
      <c r="AZ414" s="75">
        <v>31.558420223967058</v>
      </c>
    </row>
    <row r="415" spans="1:52">
      <c r="A415" s="1">
        <v>362</v>
      </c>
      <c r="B415" s="62">
        <f t="shared" ca="1" si="78"/>
        <v>9.7309926319109508E-2</v>
      </c>
      <c r="C415" s="75">
        <f t="shared" ca="1" si="79"/>
        <v>28.798767674414862</v>
      </c>
      <c r="D415" s="75">
        <v>43.157063178321735</v>
      </c>
      <c r="E415" s="75">
        <f t="shared" ca="1" si="80"/>
        <v>16.00648897091931</v>
      </c>
      <c r="F415" s="75">
        <v>20.612081119042266</v>
      </c>
      <c r="AU415" s="1">
        <v>398</v>
      </c>
      <c r="AV415" s="75">
        <f t="shared" ca="1" si="81"/>
        <v>0.31418834946056151</v>
      </c>
      <c r="AW415" s="75">
        <f t="shared" ca="1" si="82"/>
        <v>31.815751975885746</v>
      </c>
      <c r="AX415" s="75">
        <f t="shared" ca="1" si="83"/>
        <v>20.155876238323586</v>
      </c>
      <c r="AY415" s="75">
        <v>42.563499160095091</v>
      </c>
      <c r="AZ415" s="75">
        <v>19.274636934579188</v>
      </c>
    </row>
    <row r="416" spans="1:52">
      <c r="A416" s="1">
        <v>363</v>
      </c>
      <c r="B416" s="62">
        <f t="shared" ca="1" si="78"/>
        <v>0.11464722776352332</v>
      </c>
      <c r="C416" s="75">
        <f t="shared" ca="1" si="79"/>
        <v>29.573899620833441</v>
      </c>
      <c r="D416" s="75">
        <v>44.205449363297909</v>
      </c>
      <c r="E416" s="75">
        <f t="shared" ca="1" si="80"/>
        <v>16.193309147467897</v>
      </c>
      <c r="F416" s="75">
        <v>22.355042801486476</v>
      </c>
      <c r="AU416" s="1">
        <v>399</v>
      </c>
      <c r="AV416" s="75">
        <f t="shared" ca="1" si="81"/>
        <v>0.80635496427708198</v>
      </c>
      <c r="AW416" s="75">
        <f t="shared" ca="1" si="82"/>
        <v>41.93918090531659</v>
      </c>
      <c r="AX416" s="75">
        <f t="shared" ca="1" si="83"/>
        <v>31.798464780540627</v>
      </c>
      <c r="AY416" s="75">
        <v>35.958856963510762</v>
      </c>
      <c r="AZ416" s="75">
        <v>15.428311015914385</v>
      </c>
    </row>
    <row r="417" spans="1:52">
      <c r="A417" s="1">
        <v>364</v>
      </c>
      <c r="B417" s="62">
        <f t="shared" ca="1" si="78"/>
        <v>0.13170738395431608</v>
      </c>
      <c r="C417" s="75">
        <f t="shared" ca="1" si="79"/>
        <v>30.263634663258074</v>
      </c>
      <c r="D417" s="75">
        <v>30.810640092376619</v>
      </c>
      <c r="E417" s="75">
        <f t="shared" ca="1" si="80"/>
        <v>16.379539054691669</v>
      </c>
      <c r="F417" s="75">
        <v>29.30464086932782</v>
      </c>
      <c r="AU417" s="1">
        <v>400</v>
      </c>
      <c r="AV417" s="75">
        <f t="shared" ca="1" si="81"/>
        <v>0.58044072476683972</v>
      </c>
      <c r="AW417" s="75">
        <f t="shared" ca="1" si="82"/>
        <v>37.855998168755519</v>
      </c>
      <c r="AX417" s="75">
        <f t="shared" ca="1" si="83"/>
        <v>25.567981378409389</v>
      </c>
      <c r="AY417" s="75">
        <v>24.027149378269879</v>
      </c>
      <c r="AZ417" s="75">
        <v>15.642513869843619</v>
      </c>
    </row>
    <row r="418" spans="1:52">
      <c r="A418" s="1">
        <v>365</v>
      </c>
      <c r="B418" s="62">
        <f t="shared" ca="1" si="78"/>
        <v>0.50524269023464186</v>
      </c>
      <c r="C418" s="75">
        <f t="shared" ca="1" si="79"/>
        <v>38.89394910884171</v>
      </c>
      <c r="D418" s="75">
        <v>43.018605048523966</v>
      </c>
      <c r="E418" s="75">
        <f t="shared" ca="1" si="80"/>
        <v>21.272499320009189</v>
      </c>
      <c r="F418" s="75">
        <v>20.562825220147328</v>
      </c>
      <c r="AU418" s="1">
        <v>401</v>
      </c>
      <c r="AV418" s="75">
        <f t="shared" ca="1" si="81"/>
        <v>0.51312369343765596</v>
      </c>
      <c r="AW418" s="75">
        <f t="shared" ca="1" si="82"/>
        <v>36.489795813220056</v>
      </c>
      <c r="AX418" s="75">
        <f t="shared" ca="1" si="83"/>
        <v>24.067043307117132</v>
      </c>
      <c r="AY418" s="75">
        <v>25.445072955949112</v>
      </c>
      <c r="AZ418" s="75">
        <v>23.119365055520486</v>
      </c>
    </row>
    <row r="419" spans="1:52">
      <c r="A419" s="1">
        <v>366</v>
      </c>
      <c r="B419" s="62">
        <f t="shared" ca="1" si="78"/>
        <v>0.62432895725146142</v>
      </c>
      <c r="C419" s="75">
        <f t="shared" ca="1" si="79"/>
        <v>40.640456177185172</v>
      </c>
      <c r="D419" s="75">
        <v>41.594005444970385</v>
      </c>
      <c r="E419" s="75">
        <f t="shared" ca="1" si="80"/>
        <v>23.353359986634036</v>
      </c>
      <c r="F419" s="75">
        <v>27.373984758412821</v>
      </c>
      <c r="AU419" s="1">
        <v>402</v>
      </c>
      <c r="AV419" s="75">
        <f t="shared" ca="1" si="81"/>
        <v>0.84576728766061748</v>
      </c>
      <c r="AW419" s="75">
        <f t="shared" ca="1" si="82"/>
        <v>42.589682109342178</v>
      </c>
      <c r="AX419" s="75">
        <f t="shared" ca="1" si="83"/>
        <v>33.218258146375632</v>
      </c>
      <c r="AY419" s="75">
        <v>38.83345910074712</v>
      </c>
      <c r="AZ419" s="75">
        <v>15.530638376476734</v>
      </c>
    </row>
    <row r="420" spans="1:52">
      <c r="A420" s="1">
        <v>367</v>
      </c>
      <c r="B420" s="62">
        <f t="shared" ca="1" si="78"/>
        <v>5.0460006963684911E-2</v>
      </c>
      <c r="C420" s="75">
        <f t="shared" ca="1" si="79"/>
        <v>26.085884684871964</v>
      </c>
      <c r="D420" s="75">
        <v>34.584454363422459</v>
      </c>
      <c r="E420" s="75">
        <f t="shared" ca="1" si="80"/>
        <v>15.513333685651155</v>
      </c>
      <c r="F420" s="75">
        <v>32.957251369226398</v>
      </c>
      <c r="AU420" s="1">
        <v>403</v>
      </c>
      <c r="AV420" s="75">
        <f t="shared" ca="1" si="81"/>
        <v>5.4250284864377996E-2</v>
      </c>
      <c r="AW420" s="75">
        <f t="shared" ca="1" si="82"/>
        <v>21.987507164786322</v>
      </c>
      <c r="AX420" s="75">
        <f t="shared" ca="1" si="83"/>
        <v>15.825100794997429</v>
      </c>
      <c r="AY420" s="75">
        <v>38.071980783901267</v>
      </c>
      <c r="AZ420" s="75">
        <v>35.529170576242677</v>
      </c>
    </row>
    <row r="421" spans="1:52">
      <c r="A421" s="1">
        <v>368</v>
      </c>
      <c r="B421" s="62">
        <f t="shared" ca="1" si="78"/>
        <v>0.37175757349336624</v>
      </c>
      <c r="C421" s="75">
        <f t="shared" ca="1" si="79"/>
        <v>36.571211135419354</v>
      </c>
      <c r="D421" s="75">
        <v>42.993768644823973</v>
      </c>
      <c r="E421" s="75">
        <f t="shared" ca="1" si="80"/>
        <v>19.306081513030279</v>
      </c>
      <c r="F421" s="75">
        <v>18.898292112785704</v>
      </c>
      <c r="AU421" s="1">
        <v>404</v>
      </c>
      <c r="AV421" s="75">
        <f t="shared" ca="1" si="81"/>
        <v>0.38390408447589497</v>
      </c>
      <c r="AW421" s="75">
        <f t="shared" ca="1" si="82"/>
        <v>33.587998171624221</v>
      </c>
      <c r="AX421" s="75">
        <f t="shared" ca="1" si="83"/>
        <v>21.452466711528054</v>
      </c>
      <c r="AY421" s="75">
        <v>29.662626794720495</v>
      </c>
      <c r="AZ421" s="75">
        <v>26.681568104002572</v>
      </c>
    </row>
    <row r="422" spans="1:52">
      <c r="A422" s="1">
        <v>369</v>
      </c>
      <c r="B422" s="62">
        <f t="shared" ca="1" si="78"/>
        <v>0.34096901134833324</v>
      </c>
      <c r="C422" s="75">
        <f t="shared" ca="1" si="79"/>
        <v>35.958469172358399</v>
      </c>
      <c r="D422" s="75">
        <v>43.588018993643814</v>
      </c>
      <c r="E422" s="75">
        <f t="shared" ca="1" si="80"/>
        <v>18.893026191036174</v>
      </c>
      <c r="F422" s="75">
        <v>23.931775184542097</v>
      </c>
      <c r="AU422" s="1">
        <v>405</v>
      </c>
      <c r="AV422" s="75">
        <f t="shared" ca="1" si="81"/>
        <v>0.78746693827985936</v>
      </c>
      <c r="AW422" s="75">
        <f t="shared" ca="1" si="82"/>
        <v>41.621800173013725</v>
      </c>
      <c r="AX422" s="75">
        <f t="shared" ca="1" si="83"/>
        <v>31.169607541789475</v>
      </c>
      <c r="AY422" s="75">
        <v>42.778639487305185</v>
      </c>
      <c r="AZ422" s="75">
        <v>24.724406097963694</v>
      </c>
    </row>
    <row r="423" spans="1:52">
      <c r="A423" s="1">
        <v>370</v>
      </c>
      <c r="B423" s="62">
        <f t="shared" ca="1" si="78"/>
        <v>0.85990038856883477</v>
      </c>
      <c r="C423" s="75">
        <f t="shared" ca="1" si="79"/>
        <v>43.527954715977202</v>
      </c>
      <c r="D423" s="75">
        <v>42.759276566262898</v>
      </c>
      <c r="E423" s="75">
        <f t="shared" ca="1" si="80"/>
        <v>29.418824057694025</v>
      </c>
      <c r="F423" s="75">
        <v>25.009175973336387</v>
      </c>
      <c r="AU423" s="1">
        <v>406</v>
      </c>
      <c r="AV423" s="75">
        <f t="shared" ca="1" si="81"/>
        <v>0.64319945476741358</v>
      </c>
      <c r="AW423" s="75">
        <f t="shared" ca="1" si="82"/>
        <v>39.05991498926528</v>
      </c>
      <c r="AX423" s="75">
        <f t="shared" ca="1" si="83"/>
        <v>27.080164880520584</v>
      </c>
      <c r="AY423" s="75">
        <v>34.398996352012858</v>
      </c>
      <c r="AZ423" s="75">
        <v>31.767757402909574</v>
      </c>
    </row>
    <row r="424" spans="1:52">
      <c r="A424" s="1">
        <v>371</v>
      </c>
      <c r="B424" s="62">
        <f t="shared" ca="1" si="78"/>
        <v>0.90409330138137567</v>
      </c>
      <c r="C424" s="75">
        <f t="shared" ca="1" si="79"/>
        <v>44.008526679114894</v>
      </c>
      <c r="D424" s="75">
        <v>37.83458325335279</v>
      </c>
      <c r="E424" s="75">
        <f t="shared" ca="1" si="80"/>
        <v>31.267880674325646</v>
      </c>
      <c r="F424" s="75">
        <v>20.296433466294637</v>
      </c>
      <c r="AU424" s="1">
        <v>407</v>
      </c>
      <c r="AV424" s="75">
        <f t="shared" ca="1" si="81"/>
        <v>0.54007385403378572</v>
      </c>
      <c r="AW424" s="75">
        <f t="shared" ca="1" si="82"/>
        <v>37.046915172658672</v>
      </c>
      <c r="AX424" s="75">
        <f t="shared" ca="1" si="83"/>
        <v>24.65464349367176</v>
      </c>
      <c r="AY424" s="75">
        <v>34.655472726418559</v>
      </c>
      <c r="AZ424" s="75">
        <v>21.111571278802561</v>
      </c>
    </row>
    <row r="425" spans="1:52">
      <c r="A425" s="1">
        <v>372</v>
      </c>
      <c r="B425" s="62">
        <f t="shared" ca="1" si="78"/>
        <v>0.36071478082213559</v>
      </c>
      <c r="C425" s="75">
        <f t="shared" ca="1" si="79"/>
        <v>36.355474928760451</v>
      </c>
      <c r="D425" s="75">
        <v>26.016265983808161</v>
      </c>
      <c r="E425" s="75">
        <f t="shared" ca="1" si="80"/>
        <v>19.156411983677422</v>
      </c>
      <c r="F425" s="75">
        <v>20.761594336355909</v>
      </c>
      <c r="AU425" s="1">
        <v>408</v>
      </c>
      <c r="AV425" s="75">
        <f t="shared" ca="1" si="81"/>
        <v>0.24770458745725854</v>
      </c>
      <c r="AW425" s="75">
        <f t="shared" ca="1" si="82"/>
        <v>29.930978826303807</v>
      </c>
      <c r="AX425" s="75">
        <f t="shared" ca="1" si="83"/>
        <v>18.979510548637499</v>
      </c>
      <c r="AY425" s="75">
        <v>34.361379358013536</v>
      </c>
      <c r="AZ425" s="75">
        <v>16.922082255368945</v>
      </c>
    </row>
    <row r="426" spans="1:52">
      <c r="A426" s="1">
        <v>373</v>
      </c>
      <c r="B426" s="62">
        <f t="shared" ca="1" si="78"/>
        <v>0.82697427389996236</v>
      </c>
      <c r="C426" s="75">
        <f t="shared" ca="1" si="79"/>
        <v>43.159088183973054</v>
      </c>
      <c r="D426" s="75">
        <v>37.444468354103094</v>
      </c>
      <c r="E426" s="75">
        <f t="shared" ca="1" si="80"/>
        <v>28.28300747770421</v>
      </c>
      <c r="F426" s="75">
        <v>30.473390407632994</v>
      </c>
      <c r="AU426" s="1">
        <v>409</v>
      </c>
      <c r="AV426" s="75">
        <f t="shared" ca="1" si="81"/>
        <v>2.6189069182321889E-2</v>
      </c>
      <c r="AW426" s="75">
        <f t="shared" ca="1" si="82"/>
        <v>19.854911148938744</v>
      </c>
      <c r="AX426" s="75">
        <f t="shared" ca="1" si="83"/>
        <v>15.395442281028579</v>
      </c>
      <c r="AY426" s="75">
        <v>34.296728434758982</v>
      </c>
      <c r="AZ426" s="75">
        <v>30.52682854337769</v>
      </c>
    </row>
    <row r="427" spans="1:52">
      <c r="A427" s="1">
        <v>374</v>
      </c>
      <c r="B427" s="62">
        <f t="shared" ca="1" si="78"/>
        <v>0.78582343652713771</v>
      </c>
      <c r="C427" s="75">
        <f t="shared" ca="1" si="79"/>
        <v>42.684047162490607</v>
      </c>
      <c r="D427" s="75">
        <v>43.406991887948138</v>
      </c>
      <c r="E427" s="75">
        <f t="shared" ca="1" si="80"/>
        <v>27.05079421605944</v>
      </c>
      <c r="F427" s="75">
        <v>31.818579833648435</v>
      </c>
      <c r="AU427" s="1">
        <v>410</v>
      </c>
      <c r="AV427" s="75">
        <f t="shared" ca="1" si="81"/>
        <v>0.88894690402524557</v>
      </c>
      <c r="AW427" s="75">
        <f t="shared" ca="1" si="82"/>
        <v>43.285194247569187</v>
      </c>
      <c r="AX427" s="75">
        <f t="shared" ca="1" si="83"/>
        <v>35.002611022007848</v>
      </c>
      <c r="AY427" s="75">
        <v>29.342318369909069</v>
      </c>
      <c r="AZ427" s="75">
        <v>23.904444453901601</v>
      </c>
    </row>
    <row r="428" spans="1:52">
      <c r="A428" s="1">
        <v>375</v>
      </c>
      <c r="B428" s="62">
        <f t="shared" ca="1" si="78"/>
        <v>0.79447562752539991</v>
      </c>
      <c r="C428" s="75">
        <f t="shared" ca="1" si="79"/>
        <v>42.785280211477946</v>
      </c>
      <c r="D428" s="75">
        <v>43.709803813003148</v>
      </c>
      <c r="E428" s="75">
        <f t="shared" ca="1" si="80"/>
        <v>27.295824815034823</v>
      </c>
      <c r="F428" s="75">
        <v>19.416864247313733</v>
      </c>
      <c r="AU428" s="1">
        <v>411</v>
      </c>
      <c r="AV428" s="75">
        <f t="shared" ca="1" si="81"/>
        <v>0.56305373430625227</v>
      </c>
      <c r="AW428" s="75">
        <f t="shared" ca="1" si="82"/>
        <v>37.511071961939685</v>
      </c>
      <c r="AX428" s="75">
        <f t="shared" ca="1" si="83"/>
        <v>25.169426656690611</v>
      </c>
      <c r="AY428" s="75">
        <v>33.081618219628865</v>
      </c>
      <c r="AZ428" s="75">
        <v>20.053799103530359</v>
      </c>
    </row>
    <row r="429" spans="1:52">
      <c r="A429" s="1">
        <v>376</v>
      </c>
      <c r="B429" s="62">
        <f t="shared" ca="1" si="78"/>
        <v>0.66325785877414689</v>
      </c>
      <c r="C429" s="75">
        <f t="shared" ca="1" si="79"/>
        <v>41.162669572988563</v>
      </c>
      <c r="D429" s="75">
        <v>42.591225685550114</v>
      </c>
      <c r="E429" s="75">
        <f t="shared" ca="1" si="80"/>
        <v>24.128496049173616</v>
      </c>
      <c r="F429" s="75">
        <v>22.581795885999295</v>
      </c>
      <c r="AU429" s="1">
        <v>412</v>
      </c>
      <c r="AV429" s="75">
        <f t="shared" ca="1" si="81"/>
        <v>0.28586674384300625</v>
      </c>
      <c r="AW429" s="75">
        <f t="shared" ca="1" si="82"/>
        <v>31.039952289788946</v>
      </c>
      <c r="AX429" s="75">
        <f t="shared" ca="1" si="83"/>
        <v>19.648078365904993</v>
      </c>
      <c r="AY429" s="75">
        <v>42.434666902262563</v>
      </c>
      <c r="AZ429" s="75">
        <v>16.501857316154215</v>
      </c>
    </row>
    <row r="430" spans="1:52">
      <c r="A430" s="1">
        <v>377</v>
      </c>
      <c r="B430" s="62">
        <f t="shared" ca="1" si="78"/>
        <v>0.89572644121103107</v>
      </c>
      <c r="C430" s="75">
        <f t="shared" ca="1" si="79"/>
        <v>43.918763497293767</v>
      </c>
      <c r="D430" s="75">
        <v>32.485574330124152</v>
      </c>
      <c r="E430" s="75">
        <f t="shared" ca="1" si="80"/>
        <v>30.879632929144897</v>
      </c>
      <c r="F430" s="75">
        <v>24.735544758897507</v>
      </c>
      <c r="AU430" s="1">
        <v>413</v>
      </c>
      <c r="AV430" s="75">
        <f t="shared" ca="1" si="81"/>
        <v>0.46172068745644634</v>
      </c>
      <c r="AW430" s="75">
        <f t="shared" ca="1" si="82"/>
        <v>35.38500965687291</v>
      </c>
      <c r="AX430" s="75">
        <f t="shared" ca="1" si="83"/>
        <v>22.989743725044946</v>
      </c>
      <c r="AY430" s="75">
        <v>43.211623308946187</v>
      </c>
      <c r="AZ430" s="75">
        <v>22.470934091469594</v>
      </c>
    </row>
    <row r="431" spans="1:52">
      <c r="A431" s="1">
        <v>378</v>
      </c>
      <c r="B431" s="62">
        <f t="shared" ca="1" si="78"/>
        <v>0.99717422524599564</v>
      </c>
      <c r="C431" s="75">
        <f t="shared" ca="1" si="79"/>
        <v>44.97171559391969</v>
      </c>
      <c r="D431" s="75">
        <v>43.773892857656023</v>
      </c>
      <c r="E431" s="75">
        <f t="shared" ca="1" si="80"/>
        <v>40.758685913013238</v>
      </c>
      <c r="F431" s="75">
        <v>17.110508771636958</v>
      </c>
      <c r="AU431" s="1">
        <v>414</v>
      </c>
      <c r="AV431" s="75">
        <f t="shared" ca="1" si="81"/>
        <v>0.83113748925724362</v>
      </c>
      <c r="AW431" s="75">
        <f t="shared" ca="1" si="82"/>
        <v>42.350022675155486</v>
      </c>
      <c r="AX431" s="75">
        <f t="shared" ca="1" si="83"/>
        <v>32.672134829238246</v>
      </c>
      <c r="AY431" s="75">
        <v>18.740238359015912</v>
      </c>
      <c r="AZ431" s="75">
        <v>19.472143970775935</v>
      </c>
    </row>
    <row r="432" spans="1:52">
      <c r="A432" s="1">
        <v>379</v>
      </c>
      <c r="B432" s="62">
        <f t="shared" ca="1" si="78"/>
        <v>0.86835906266320451</v>
      </c>
      <c r="C432" s="75">
        <f t="shared" ca="1" si="79"/>
        <v>43.621190992713323</v>
      </c>
      <c r="D432" s="75">
        <v>43.946132028010254</v>
      </c>
      <c r="E432" s="75">
        <f t="shared" ca="1" si="80"/>
        <v>29.738932612445346</v>
      </c>
      <c r="F432" s="75">
        <v>25.631305524866754</v>
      </c>
      <c r="AU432" s="1">
        <v>415</v>
      </c>
      <c r="AV432" s="75">
        <f t="shared" ca="1" si="81"/>
        <v>0.92759882921056325</v>
      </c>
      <c r="AW432" s="75">
        <f t="shared" ca="1" si="82"/>
        <v>43.893579672472342</v>
      </c>
      <c r="AX432" s="75">
        <f t="shared" ca="1" si="83"/>
        <v>36.927760303949526</v>
      </c>
      <c r="AY432" s="75">
        <v>35.493597281009997</v>
      </c>
      <c r="AZ432" s="75">
        <v>17.842592911519709</v>
      </c>
    </row>
    <row r="433" spans="1:52">
      <c r="A433" s="1">
        <v>380</v>
      </c>
      <c r="B433" s="62">
        <f t="shared" ca="1" si="78"/>
        <v>0.83637266471577831</v>
      </c>
      <c r="C433" s="75">
        <f t="shared" ca="1" si="79"/>
        <v>43.265360669089631</v>
      </c>
      <c r="D433" s="75">
        <v>34.250893434966414</v>
      </c>
      <c r="E433" s="75">
        <f t="shared" ca="1" si="80"/>
        <v>28.591336556482659</v>
      </c>
      <c r="F433" s="75">
        <v>17.338897495742678</v>
      </c>
      <c r="AU433" s="1">
        <v>416</v>
      </c>
      <c r="AV433" s="75">
        <f t="shared" ca="1" si="81"/>
        <v>0.64211787954584332</v>
      </c>
      <c r="AW433" s="75">
        <f t="shared" ca="1" si="82"/>
        <v>39.039677443577716</v>
      </c>
      <c r="AX433" s="75">
        <f t="shared" ca="1" si="83"/>
        <v>27.053025090318396</v>
      </c>
      <c r="AY433" s="75">
        <v>44.856952023971878</v>
      </c>
      <c r="AZ433" s="75">
        <v>27.631424808729857</v>
      </c>
    </row>
    <row r="434" spans="1:52">
      <c r="A434" s="1">
        <v>381</v>
      </c>
      <c r="B434" s="62">
        <f t="shared" ca="1" si="78"/>
        <v>0.95890949494104749</v>
      </c>
      <c r="C434" s="75">
        <f t="shared" ca="1" si="79"/>
        <v>44.583334743099741</v>
      </c>
      <c r="D434" s="75">
        <v>32.174953785714095</v>
      </c>
      <c r="E434" s="75">
        <f t="shared" ca="1" si="80"/>
        <v>34.647742138550967</v>
      </c>
      <c r="F434" s="75">
        <v>18.406819069184365</v>
      </c>
      <c r="AU434" s="1">
        <v>417</v>
      </c>
      <c r="AV434" s="75">
        <f t="shared" ca="1" si="81"/>
        <v>1.2151270647364321E-2</v>
      </c>
      <c r="AW434" s="75">
        <f t="shared" ca="1" si="82"/>
        <v>18.306984061441465</v>
      </c>
      <c r="AX434" s="75">
        <f t="shared" ca="1" si="83"/>
        <v>15.182826149727536</v>
      </c>
      <c r="AY434" s="75">
        <v>32.872539024070306</v>
      </c>
      <c r="AZ434" s="75">
        <v>16.616114969775065</v>
      </c>
    </row>
    <row r="435" spans="1:52">
      <c r="A435" s="1">
        <v>382</v>
      </c>
      <c r="B435" s="62">
        <f t="shared" ca="1" si="78"/>
        <v>0.81838586719422413</v>
      </c>
      <c r="C435" s="75">
        <f t="shared" ca="1" si="79"/>
        <v>43.061268225102665</v>
      </c>
      <c r="D435" s="75">
        <v>27.339467218946851</v>
      </c>
      <c r="E435" s="75">
        <f t="shared" ca="1" si="80"/>
        <v>28.010870172032604</v>
      </c>
      <c r="F435" s="75">
        <v>23.681110409257943</v>
      </c>
      <c r="AU435" s="1">
        <v>418</v>
      </c>
      <c r="AV435" s="75">
        <f t="shared" ca="1" si="81"/>
        <v>0.28666931342472313</v>
      </c>
      <c r="AW435" s="75">
        <f t="shared" ca="1" si="82"/>
        <v>31.062452555019448</v>
      </c>
      <c r="AX435" s="75">
        <f t="shared" ca="1" si="83"/>
        <v>19.662328088047449</v>
      </c>
      <c r="AY435" s="75">
        <v>41.875205482761928</v>
      </c>
      <c r="AZ435" s="75">
        <v>15.702894288017802</v>
      </c>
    </row>
    <row r="436" spans="1:52">
      <c r="A436" s="1">
        <v>383</v>
      </c>
      <c r="B436" s="62">
        <f t="shared" ca="1" si="78"/>
        <v>0.2889266970349178</v>
      </c>
      <c r="C436" s="75">
        <f t="shared" ca="1" si="79"/>
        <v>34.832789952502409</v>
      </c>
      <c r="D436" s="75">
        <v>37.031408043725349</v>
      </c>
      <c r="E436" s="75">
        <f t="shared" ca="1" si="80"/>
        <v>18.223156567975188</v>
      </c>
      <c r="F436" s="75">
        <v>18.29512415017496</v>
      </c>
      <c r="AU436" s="1">
        <v>419</v>
      </c>
      <c r="AV436" s="75">
        <f t="shared" ca="1" si="81"/>
        <v>0.50546196922035103</v>
      </c>
      <c r="AW436" s="75">
        <f t="shared" ca="1" si="82"/>
        <v>36.328754588543511</v>
      </c>
      <c r="AX436" s="75">
        <f t="shared" ca="1" si="83"/>
        <v>23.902980596736324</v>
      </c>
      <c r="AY436" s="75">
        <v>31.553212386799562</v>
      </c>
      <c r="AZ436" s="75">
        <v>27.153847009417888</v>
      </c>
    </row>
    <row r="437" spans="1:52">
      <c r="A437" s="1">
        <v>384</v>
      </c>
      <c r="B437" s="62">
        <f t="shared" ca="1" si="78"/>
        <v>0.71305682479696131</v>
      </c>
      <c r="C437" s="75">
        <f t="shared" ca="1" si="79"/>
        <v>41.801718103596627</v>
      </c>
      <c r="D437" s="75">
        <v>44.34800135184809</v>
      </c>
      <c r="E437" s="75">
        <f t="shared" ca="1" si="80"/>
        <v>25.21269925430304</v>
      </c>
      <c r="F437" s="75">
        <v>24.54721127579284</v>
      </c>
      <c r="AU437" s="1">
        <v>420</v>
      </c>
      <c r="AV437" s="75">
        <f t="shared" ca="1" si="81"/>
        <v>1.6967146022868862E-2</v>
      </c>
      <c r="AW437" s="75">
        <f t="shared" ca="1" si="82"/>
        <v>18.907739937685463</v>
      </c>
      <c r="AX437" s="75">
        <f t="shared" ca="1" si="83"/>
        <v>15.255596012368681</v>
      </c>
      <c r="AY437" s="75">
        <v>34.215502115608302</v>
      </c>
      <c r="AZ437" s="75">
        <v>26.959986814600988</v>
      </c>
    </row>
    <row r="438" spans="1:52">
      <c r="A438" s="1">
        <v>385</v>
      </c>
      <c r="B438" s="62">
        <f t="shared" ca="1" si="78"/>
        <v>8.9607031451815145E-2</v>
      </c>
      <c r="C438" s="75">
        <f t="shared" ca="1" si="79"/>
        <v>28.424618456835557</v>
      </c>
      <c r="D438" s="75">
        <v>44.013601716027331</v>
      </c>
      <c r="E438" s="75">
        <f t="shared" ca="1" si="80"/>
        <v>15.924252659609433</v>
      </c>
      <c r="F438" s="75">
        <v>20.925821110284236</v>
      </c>
      <c r="AU438" s="1">
        <v>421</v>
      </c>
      <c r="AV438" s="75">
        <f t="shared" ca="1" si="81"/>
        <v>0.98737912271557837</v>
      </c>
      <c r="AW438" s="75">
        <f t="shared" ca="1" si="82"/>
        <v>44.810085716817731</v>
      </c>
      <c r="AX438" s="75">
        <f t="shared" ca="1" si="83"/>
        <v>41.629719662108286</v>
      </c>
      <c r="AY438" s="75">
        <v>42.257285495954214</v>
      </c>
      <c r="AZ438" s="75">
        <v>30.726561447669759</v>
      </c>
    </row>
    <row r="439" spans="1:52">
      <c r="A439" s="1">
        <v>386</v>
      </c>
      <c r="B439" s="62">
        <f t="shared" ref="B439:B502" ca="1" si="84">RAND()</f>
        <v>0.65067433318333756</v>
      </c>
      <c r="C439" s="75">
        <f t="shared" ref="C439:C502" ca="1" si="85">$R$2+($R$3-$R$2)*(B439)^(1/3)</f>
        <v>40.996156727755938</v>
      </c>
      <c r="D439" s="75">
        <v>29.058562808365831</v>
      </c>
      <c r="E439" s="75">
        <f t="shared" ref="E439:E502" ca="1" si="86">$R$3-($R$3-$R$2)*(1-B439)^(1/3)</f>
        <v>23.871690325645993</v>
      </c>
      <c r="F439" s="75">
        <v>32.210147828366459</v>
      </c>
      <c r="AU439" s="1">
        <v>422</v>
      </c>
      <c r="AV439" s="75">
        <f t="shared" ca="1" si="81"/>
        <v>0.37745279395878661</v>
      </c>
      <c r="AW439" s="75">
        <f t="shared" ca="1" si="82"/>
        <v>33.431156083189897</v>
      </c>
      <c r="AX439" s="75">
        <f t="shared" ca="1" si="83"/>
        <v>21.329501791531889</v>
      </c>
      <c r="AY439" s="75">
        <v>34.432814232609232</v>
      </c>
      <c r="AZ439" s="75">
        <v>20.379270720603571</v>
      </c>
    </row>
    <row r="440" spans="1:52">
      <c r="A440" s="1">
        <v>387</v>
      </c>
      <c r="B440" s="62">
        <f t="shared" ca="1" si="84"/>
        <v>0.17359933113492887</v>
      </c>
      <c r="C440" s="75">
        <f t="shared" ca="1" si="85"/>
        <v>31.735445220090678</v>
      </c>
      <c r="D440" s="75">
        <v>42.943178636935805</v>
      </c>
      <c r="E440" s="75">
        <f t="shared" ca="1" si="86"/>
        <v>16.847423881032835</v>
      </c>
      <c r="F440" s="75">
        <v>18.403114845539616</v>
      </c>
      <c r="AU440" s="1">
        <v>423</v>
      </c>
      <c r="AV440" s="75">
        <f t="shared" ca="1" si="81"/>
        <v>0.51097451809095329</v>
      </c>
      <c r="AW440" s="75">
        <f t="shared" ca="1" si="82"/>
        <v>36.444744490943648</v>
      </c>
      <c r="AX440" s="75">
        <f t="shared" ca="1" si="83"/>
        <v>24.020892923717128</v>
      </c>
      <c r="AY440" s="75">
        <v>29.811995220033666</v>
      </c>
      <c r="AZ440" s="75">
        <v>15.154929265192219</v>
      </c>
    </row>
    <row r="441" spans="1:52">
      <c r="A441" s="1">
        <v>388</v>
      </c>
      <c r="B441" s="62">
        <f t="shared" ca="1" si="84"/>
        <v>0.49316684651171228</v>
      </c>
      <c r="C441" s="75">
        <f t="shared" ca="1" si="85"/>
        <v>38.702048316984047</v>
      </c>
      <c r="D441" s="75">
        <v>35.871480997093471</v>
      </c>
      <c r="E441" s="75">
        <f t="shared" ca="1" si="86"/>
        <v>21.081005078421196</v>
      </c>
      <c r="F441" s="75">
        <v>26.390416614804845</v>
      </c>
      <c r="AU441" s="1">
        <v>424</v>
      </c>
      <c r="AV441" s="75">
        <f t="shared" ca="1" si="81"/>
        <v>0.93701717146763386</v>
      </c>
      <c r="AW441" s="75">
        <f t="shared" ca="1" si="82"/>
        <v>44.039894185772624</v>
      </c>
      <c r="AX441" s="75">
        <f t="shared" ca="1" si="83"/>
        <v>37.471086022597312</v>
      </c>
      <c r="AY441" s="75">
        <v>35.406888855401974</v>
      </c>
      <c r="AZ441" s="75">
        <v>20.322029890817259</v>
      </c>
    </row>
    <row r="442" spans="1:52">
      <c r="A442" s="1">
        <v>389</v>
      </c>
      <c r="B442" s="62">
        <f t="shared" ca="1" si="84"/>
        <v>0.15973819463610361</v>
      </c>
      <c r="C442" s="75">
        <f t="shared" ca="1" si="85"/>
        <v>31.277617736414218</v>
      </c>
      <c r="D442" s="75">
        <v>41.932707688542479</v>
      </c>
      <c r="E442" s="75">
        <f t="shared" ca="1" si="86"/>
        <v>16.690895667401133</v>
      </c>
      <c r="F442" s="75">
        <v>16.278122661273063</v>
      </c>
      <c r="AU442" s="1">
        <v>425</v>
      </c>
      <c r="AV442" s="75">
        <f t="shared" ca="1" si="81"/>
        <v>0.79077067130703771</v>
      </c>
      <c r="AW442" s="75">
        <f t="shared" ca="1" si="82"/>
        <v>41.677586175970532</v>
      </c>
      <c r="AX442" s="75">
        <f t="shared" ca="1" si="83"/>
        <v>31.277522241822869</v>
      </c>
      <c r="AY442" s="75">
        <v>33.917098755319941</v>
      </c>
      <c r="AZ442" s="75">
        <v>20.646359191819776</v>
      </c>
    </row>
    <row r="443" spans="1:52">
      <c r="A443" s="1">
        <v>390</v>
      </c>
      <c r="B443" s="62">
        <f t="shared" ca="1" si="84"/>
        <v>4.8074659954139731E-2</v>
      </c>
      <c r="C443" s="75">
        <f t="shared" ca="1" si="85"/>
        <v>25.908373384566325</v>
      </c>
      <c r="D443" s="75">
        <v>44.724690426950374</v>
      </c>
      <c r="E443" s="75">
        <f t="shared" ca="1" si="86"/>
        <v>15.488663102443031</v>
      </c>
      <c r="F443" s="75">
        <v>17.827380109578495</v>
      </c>
      <c r="AU443" s="1">
        <v>426</v>
      </c>
      <c r="AV443" s="75">
        <f t="shared" ca="1" si="81"/>
        <v>0.91143751974073539</v>
      </c>
      <c r="AW443" s="75">
        <f t="shared" ca="1" si="82"/>
        <v>43.640771074932005</v>
      </c>
      <c r="AX443" s="75">
        <f t="shared" ca="1" si="83"/>
        <v>36.072165311043321</v>
      </c>
      <c r="AY443" s="75">
        <v>19.203087023028143</v>
      </c>
      <c r="AZ443" s="75">
        <v>18.508257245011755</v>
      </c>
    </row>
    <row r="444" spans="1:52">
      <c r="A444" s="1">
        <v>391</v>
      </c>
      <c r="B444" s="62">
        <f t="shared" ca="1" si="84"/>
        <v>0.55384858129575198</v>
      </c>
      <c r="C444" s="75">
        <f t="shared" ca="1" si="85"/>
        <v>39.636836266444689</v>
      </c>
      <c r="D444" s="75">
        <v>44.131861690061342</v>
      </c>
      <c r="E444" s="75">
        <f t="shared" ca="1" si="86"/>
        <v>22.076442626388552</v>
      </c>
      <c r="F444" s="75">
        <v>17.260449093448038</v>
      </c>
      <c r="AU444" s="1">
        <v>427</v>
      </c>
      <c r="AV444" s="75">
        <f t="shared" ca="1" si="81"/>
        <v>0.77092257120104968</v>
      </c>
      <c r="AW444" s="75">
        <f t="shared" ca="1" si="82"/>
        <v>41.340658953050976</v>
      </c>
      <c r="AX444" s="75">
        <f t="shared" ca="1" si="83"/>
        <v>30.641389833307151</v>
      </c>
      <c r="AY444" s="75">
        <v>32.675910569871803</v>
      </c>
      <c r="AZ444" s="75">
        <v>34.70728083701411</v>
      </c>
    </row>
    <row r="445" spans="1:52">
      <c r="A445" s="1">
        <v>392</v>
      </c>
      <c r="B445" s="62">
        <f t="shared" ca="1" si="84"/>
        <v>0.11878788245817784</v>
      </c>
      <c r="C445" s="75">
        <f t="shared" ca="1" si="85"/>
        <v>29.747281431552171</v>
      </c>
      <c r="D445" s="75">
        <v>28.374581719196883</v>
      </c>
      <c r="E445" s="75">
        <f t="shared" ca="1" si="86"/>
        <v>16.238287449561117</v>
      </c>
      <c r="F445" s="75">
        <v>27.488418253057013</v>
      </c>
      <c r="AU445" s="1">
        <v>428</v>
      </c>
      <c r="AV445" s="75">
        <f t="shared" ca="1" si="81"/>
        <v>0.5735028294157889</v>
      </c>
      <c r="AW445" s="75">
        <f t="shared" ca="1" si="82"/>
        <v>37.718990877110059</v>
      </c>
      <c r="AX445" s="75">
        <f t="shared" ca="1" si="83"/>
        <v>25.407974746703957</v>
      </c>
      <c r="AY445" s="75">
        <v>43.182247074176281</v>
      </c>
      <c r="AZ445" s="75">
        <v>19.844943246649546</v>
      </c>
    </row>
    <row r="446" spans="1:52">
      <c r="A446" s="1">
        <v>393</v>
      </c>
      <c r="B446" s="62">
        <f t="shared" ca="1" si="84"/>
        <v>0.99443560999350922</v>
      </c>
      <c r="C446" s="75">
        <f t="shared" ca="1" si="85"/>
        <v>44.944252571576087</v>
      </c>
      <c r="D446" s="75">
        <v>37.826213879036075</v>
      </c>
      <c r="E446" s="75">
        <f t="shared" ca="1" si="86"/>
        <v>39.683892244154009</v>
      </c>
      <c r="F446" s="75">
        <v>18.39111733309273</v>
      </c>
      <c r="AU446" s="1">
        <v>429</v>
      </c>
      <c r="AV446" s="75">
        <f t="shared" ca="1" si="81"/>
        <v>0.28845321251841072</v>
      </c>
      <c r="AW446" s="75">
        <f t="shared" ca="1" si="82"/>
        <v>31.112352133272463</v>
      </c>
      <c r="AX446" s="75">
        <f t="shared" ca="1" si="83"/>
        <v>19.694030175995422</v>
      </c>
      <c r="AY446" s="75">
        <v>42.858843286460541</v>
      </c>
      <c r="AZ446" s="75">
        <v>15.413421508866875</v>
      </c>
    </row>
    <row r="447" spans="1:52">
      <c r="A447" s="1">
        <v>394</v>
      </c>
      <c r="B447" s="62">
        <f t="shared" ca="1" si="84"/>
        <v>0.84464648910473272</v>
      </c>
      <c r="C447" s="75">
        <f t="shared" ca="1" si="85"/>
        <v>43.358260117698777</v>
      </c>
      <c r="D447" s="75">
        <v>20.464861580065261</v>
      </c>
      <c r="E447" s="75">
        <f t="shared" ca="1" si="86"/>
        <v>28.87270195148157</v>
      </c>
      <c r="F447" s="75">
        <v>21.813255266942427</v>
      </c>
      <c r="AU447" s="1">
        <v>430</v>
      </c>
      <c r="AV447" s="75">
        <f t="shared" ca="1" si="81"/>
        <v>0.45881995014168719</v>
      </c>
      <c r="AW447" s="75">
        <f t="shared" ca="1" si="82"/>
        <v>35.32087486127304</v>
      </c>
      <c r="AX447" s="75">
        <f t="shared" ca="1" si="83"/>
        <v>22.930517793285645</v>
      </c>
      <c r="AY447" s="75">
        <v>41.943519207437816</v>
      </c>
      <c r="AZ447" s="75">
        <v>42.091150769334938</v>
      </c>
    </row>
    <row r="448" spans="1:52">
      <c r="A448" s="1">
        <v>395</v>
      </c>
      <c r="B448" s="62">
        <f t="shared" ca="1" si="84"/>
        <v>0.3935847291863368</v>
      </c>
      <c r="C448" s="75">
        <f t="shared" ca="1" si="85"/>
        <v>36.985381257887227</v>
      </c>
      <c r="D448" s="75">
        <v>27.842144212697832</v>
      </c>
      <c r="E448" s="75">
        <f t="shared" ca="1" si="86"/>
        <v>19.607158737225465</v>
      </c>
      <c r="F448" s="75">
        <v>25.275166393392539</v>
      </c>
      <c r="AU448" s="1">
        <v>431</v>
      </c>
      <c r="AV448" s="75">
        <f t="shared" ca="1" si="81"/>
        <v>0.81383726918785326</v>
      </c>
      <c r="AW448" s="75">
        <f t="shared" ca="1" si="82"/>
        <v>42.063878921342152</v>
      </c>
      <c r="AX448" s="75">
        <f t="shared" ca="1" si="83"/>
        <v>32.056026200160474</v>
      </c>
      <c r="AY448" s="75">
        <v>35.136544553371401</v>
      </c>
      <c r="AZ448" s="75">
        <v>30.128823571401156</v>
      </c>
    </row>
    <row r="449" spans="1:52">
      <c r="A449" s="1">
        <v>396</v>
      </c>
      <c r="B449" s="62">
        <f t="shared" ca="1" si="84"/>
        <v>9.5216553961349648E-2</v>
      </c>
      <c r="C449" s="75">
        <f t="shared" ca="1" si="85"/>
        <v>28.699101219664229</v>
      </c>
      <c r="D449" s="75">
        <v>38.637408215651227</v>
      </c>
      <c r="E449" s="75">
        <f t="shared" ca="1" si="86"/>
        <v>15.984093924796511</v>
      </c>
      <c r="F449" s="75">
        <v>30.173722804355712</v>
      </c>
      <c r="AU449" s="1">
        <v>432</v>
      </c>
      <c r="AV449" s="75">
        <f t="shared" ca="1" si="81"/>
        <v>0.43662163437732771</v>
      </c>
      <c r="AW449" s="75">
        <f t="shared" ca="1" si="82"/>
        <v>34.823205364914998</v>
      </c>
      <c r="AX449" s="75">
        <f t="shared" ca="1" si="83"/>
        <v>22.482439540207622</v>
      </c>
      <c r="AY449" s="75">
        <v>20.745927799196124</v>
      </c>
      <c r="AZ449" s="75">
        <v>33.941060267355923</v>
      </c>
    </row>
    <row r="450" spans="1:52">
      <c r="A450" s="1">
        <v>397</v>
      </c>
      <c r="B450" s="62">
        <f t="shared" ca="1" si="84"/>
        <v>0.1078086046826412</v>
      </c>
      <c r="C450" s="75">
        <f t="shared" ca="1" si="85"/>
        <v>29.278165001598389</v>
      </c>
      <c r="D450" s="75">
        <v>31.965529319895744</v>
      </c>
      <c r="E450" s="75">
        <f t="shared" ca="1" si="86"/>
        <v>16.119329954708615</v>
      </c>
      <c r="F450" s="75">
        <v>19.86243960516369</v>
      </c>
      <c r="AU450" s="1">
        <v>433</v>
      </c>
      <c r="AV450" s="75">
        <f t="shared" ca="1" si="81"/>
        <v>0.4916789215971229</v>
      </c>
      <c r="AW450" s="75">
        <f t="shared" ca="1" si="82"/>
        <v>36.035946126509515</v>
      </c>
      <c r="AX450" s="75">
        <f t="shared" ca="1" si="83"/>
        <v>23.611008192002377</v>
      </c>
      <c r="AY450" s="75">
        <v>32.310318041578768</v>
      </c>
      <c r="AZ450" s="75">
        <v>28.463623567718912</v>
      </c>
    </row>
    <row r="451" spans="1:52">
      <c r="A451" s="1">
        <v>398</v>
      </c>
      <c r="B451" s="62">
        <f t="shared" ca="1" si="84"/>
        <v>1.8009350431889448E-2</v>
      </c>
      <c r="C451" s="75">
        <f t="shared" ca="1" si="85"/>
        <v>22.863585339400473</v>
      </c>
      <c r="D451" s="75">
        <v>32.16887395269638</v>
      </c>
      <c r="E451" s="75">
        <f t="shared" ca="1" si="86"/>
        <v>15.181185575110728</v>
      </c>
      <c r="F451" s="75">
        <v>15.004671347309699</v>
      </c>
      <c r="AU451" s="1">
        <v>434</v>
      </c>
      <c r="AV451" s="75">
        <f t="shared" ca="1" si="81"/>
        <v>0.84193203158693652</v>
      </c>
      <c r="AW451" s="75">
        <f t="shared" ca="1" si="82"/>
        <v>42.527056297908842</v>
      </c>
      <c r="AX451" s="75">
        <f t="shared" ca="1" si="83"/>
        <v>33.072671230667062</v>
      </c>
      <c r="AY451" s="75">
        <v>38.113643460951657</v>
      </c>
      <c r="AZ451" s="75">
        <v>30.33335847929018</v>
      </c>
    </row>
    <row r="452" spans="1:52">
      <c r="A452" s="1">
        <v>399</v>
      </c>
      <c r="B452" s="62">
        <f t="shared" ca="1" si="84"/>
        <v>6.5000987326591986E-2</v>
      </c>
      <c r="C452" s="75">
        <f t="shared" ca="1" si="85"/>
        <v>27.062238348834267</v>
      </c>
      <c r="D452" s="75">
        <v>42.485560594941745</v>
      </c>
      <c r="E452" s="75">
        <f t="shared" ca="1" si="86"/>
        <v>15.664625368197147</v>
      </c>
      <c r="F452" s="75">
        <v>16.455415876050299</v>
      </c>
      <c r="AU452" s="1">
        <v>435</v>
      </c>
      <c r="AV452" s="75">
        <f t="shared" ca="1" si="81"/>
        <v>9.6366689982415821E-2</v>
      </c>
      <c r="AW452" s="75">
        <f t="shared" ca="1" si="82"/>
        <v>24.312895413574353</v>
      </c>
      <c r="AX452" s="75">
        <f t="shared" ca="1" si="83"/>
        <v>16.482111245468648</v>
      </c>
      <c r="AY452" s="75">
        <v>31.109057618501026</v>
      </c>
      <c r="AZ452" s="75">
        <v>18.502598143132275</v>
      </c>
    </row>
    <row r="453" spans="1:52">
      <c r="A453" s="1">
        <v>400</v>
      </c>
      <c r="B453" s="62">
        <f t="shared" ca="1" si="84"/>
        <v>0.75796921968555486</v>
      </c>
      <c r="C453" s="75">
        <f t="shared" ca="1" si="85"/>
        <v>42.353009184663208</v>
      </c>
      <c r="D453" s="75">
        <v>37.607686610237579</v>
      </c>
      <c r="E453" s="75">
        <f t="shared" ca="1" si="86"/>
        <v>26.304168364541741</v>
      </c>
      <c r="F453" s="75">
        <v>27.332428147419566</v>
      </c>
      <c r="AU453" s="1">
        <v>436</v>
      </c>
      <c r="AV453" s="75">
        <f t="shared" ca="1" si="81"/>
        <v>0.61758966842177832</v>
      </c>
      <c r="AW453" s="75">
        <f t="shared" ca="1" si="82"/>
        <v>38.576062045634345</v>
      </c>
      <c r="AX453" s="75">
        <f t="shared" ca="1" si="83"/>
        <v>26.448199590864519</v>
      </c>
      <c r="AY453" s="75">
        <v>35.655118885321457</v>
      </c>
      <c r="AZ453" s="75">
        <v>31.088287054973449</v>
      </c>
    </row>
    <row r="454" spans="1:52">
      <c r="A454" s="1">
        <v>401</v>
      </c>
      <c r="B454" s="62">
        <f t="shared" ca="1" si="84"/>
        <v>0.84962430269825373</v>
      </c>
      <c r="C454" s="75">
        <f t="shared" ca="1" si="85"/>
        <v>43.4138596030228</v>
      </c>
      <c r="D454" s="75">
        <v>31.042444729659845</v>
      </c>
      <c r="E454" s="75">
        <f t="shared" ca="1" si="86"/>
        <v>29.046824625487268</v>
      </c>
      <c r="F454" s="75">
        <v>15.781053352074029</v>
      </c>
      <c r="AU454" s="1">
        <v>437</v>
      </c>
      <c r="AV454" s="75">
        <f t="shared" ca="1" si="81"/>
        <v>4.8981068749434975E-2</v>
      </c>
      <c r="AW454" s="75">
        <f t="shared" ca="1" si="82"/>
        <v>21.639500122335377</v>
      </c>
      <c r="AX454" s="75">
        <f t="shared" ca="1" si="83"/>
        <v>15.74394014694548</v>
      </c>
      <c r="AY454" s="75">
        <v>42.281364008085212</v>
      </c>
      <c r="AZ454" s="75">
        <v>19.804383035769465</v>
      </c>
    </row>
    <row r="455" spans="1:52">
      <c r="A455" s="1">
        <v>402</v>
      </c>
      <c r="B455" s="62">
        <f t="shared" ca="1" si="84"/>
        <v>0.44268113073381077</v>
      </c>
      <c r="C455" s="75">
        <f t="shared" ca="1" si="85"/>
        <v>37.863967366439795</v>
      </c>
      <c r="D455" s="75">
        <v>38.325454465439755</v>
      </c>
      <c r="E455" s="75">
        <f t="shared" ca="1" si="86"/>
        <v>20.311814580013035</v>
      </c>
      <c r="F455" s="75">
        <v>27.001130333990005</v>
      </c>
      <c r="AU455" s="1">
        <v>438</v>
      </c>
      <c r="AV455" s="75">
        <f t="shared" ca="1" si="81"/>
        <v>2.6774064041284351E-2</v>
      </c>
      <c r="AW455" s="75">
        <f t="shared" ca="1" si="82"/>
        <v>19.908834651641456</v>
      </c>
      <c r="AX455" s="75">
        <f t="shared" ca="1" si="83"/>
        <v>15.404335750606236</v>
      </c>
      <c r="AY455" s="75">
        <v>34.068863385068767</v>
      </c>
      <c r="AZ455" s="75">
        <v>22.976362853804602</v>
      </c>
    </row>
    <row r="456" spans="1:52">
      <c r="A456" s="1">
        <v>403</v>
      </c>
      <c r="B456" s="62">
        <f t="shared" ca="1" si="84"/>
        <v>0.41389983279129017</v>
      </c>
      <c r="C456" s="75">
        <f t="shared" ca="1" si="85"/>
        <v>37.357316334346386</v>
      </c>
      <c r="D456" s="75">
        <v>36.498834489724956</v>
      </c>
      <c r="E456" s="75">
        <f t="shared" ca="1" si="86"/>
        <v>19.893941498022418</v>
      </c>
      <c r="F456" s="75">
        <v>15.239562359652219</v>
      </c>
      <c r="AU456" s="1">
        <v>439</v>
      </c>
      <c r="AV456" s="75">
        <f t="shared" ca="1" si="81"/>
        <v>0.88502389421539118</v>
      </c>
      <c r="AW456" s="75">
        <f t="shared" ca="1" si="82"/>
        <v>43.22271256973454</v>
      </c>
      <c r="AX456" s="75">
        <f t="shared" ca="1" si="83"/>
        <v>34.827561983174931</v>
      </c>
      <c r="AY456" s="75">
        <v>34.329720624778609</v>
      </c>
      <c r="AZ456" s="75">
        <v>15.32500419938102</v>
      </c>
    </row>
    <row r="457" spans="1:52">
      <c r="A457" s="1">
        <v>404</v>
      </c>
      <c r="B457" s="62">
        <f t="shared" ca="1" si="84"/>
        <v>0.20990603145351905</v>
      </c>
      <c r="C457" s="75">
        <f t="shared" ca="1" si="85"/>
        <v>32.82910573906512</v>
      </c>
      <c r="D457" s="75">
        <v>28.118846889617121</v>
      </c>
      <c r="E457" s="75">
        <f t="shared" ca="1" si="86"/>
        <v>17.265894056621413</v>
      </c>
      <c r="F457" s="75">
        <v>19.127268435006233</v>
      </c>
      <c r="AU457" s="1">
        <v>440</v>
      </c>
      <c r="AV457" s="75">
        <f t="shared" ca="1" si="81"/>
        <v>0.4122312390935976</v>
      </c>
      <c r="AW457" s="75">
        <f t="shared" ca="1" si="82"/>
        <v>34.261570942792744</v>
      </c>
      <c r="AX457" s="75">
        <f t="shared" ca="1" si="83"/>
        <v>22.000176417725239</v>
      </c>
      <c r="AY457" s="75">
        <v>38.778363532640768</v>
      </c>
      <c r="AZ457" s="75">
        <v>20.853384816691367</v>
      </c>
    </row>
    <row r="458" spans="1:52">
      <c r="A458" s="1">
        <v>405</v>
      </c>
      <c r="B458" s="62">
        <f t="shared" ca="1" si="84"/>
        <v>0.26444592652898824</v>
      </c>
      <c r="C458" s="75">
        <f t="shared" ca="1" si="85"/>
        <v>34.256035677530576</v>
      </c>
      <c r="D458" s="75">
        <v>36.818499601982126</v>
      </c>
      <c r="E458" s="75">
        <f t="shared" ca="1" si="86"/>
        <v>17.919326795953914</v>
      </c>
      <c r="F458" s="75">
        <v>16.743950607458181</v>
      </c>
      <c r="AU458" s="1">
        <v>441</v>
      </c>
      <c r="AV458" s="75">
        <f t="shared" ca="1" si="81"/>
        <v>0.92293937885777</v>
      </c>
      <c r="AW458" s="75">
        <f t="shared" ca="1" si="82"/>
        <v>43.820920196482156</v>
      </c>
      <c r="AX458" s="75">
        <f t="shared" ca="1" si="83"/>
        <v>36.672061537931071</v>
      </c>
      <c r="AY458" s="75">
        <v>33.400284498285444</v>
      </c>
      <c r="AZ458" s="75">
        <v>23.642570589796854</v>
      </c>
    </row>
    <row r="459" spans="1:52">
      <c r="A459" s="1">
        <v>406</v>
      </c>
      <c r="B459" s="62">
        <f t="shared" ca="1" si="84"/>
        <v>0.85606133289005282</v>
      </c>
      <c r="C459" s="75">
        <f t="shared" ca="1" si="85"/>
        <v>43.485436691260261</v>
      </c>
      <c r="D459" s="75">
        <v>42.359173669788134</v>
      </c>
      <c r="E459" s="75">
        <f t="shared" ca="1" si="86"/>
        <v>29.277784419049411</v>
      </c>
      <c r="F459" s="75">
        <v>22.011333360833184</v>
      </c>
      <c r="AU459" s="1">
        <v>442</v>
      </c>
      <c r="AV459" s="75">
        <f t="shared" ca="1" si="81"/>
        <v>0.90648989039050876</v>
      </c>
      <c r="AW459" s="75">
        <f t="shared" ca="1" si="82"/>
        <v>43.562928795056322</v>
      </c>
      <c r="AX459" s="75">
        <f t="shared" ca="1" si="83"/>
        <v>35.826173173176741</v>
      </c>
      <c r="AY459" s="75">
        <v>28.111401052398598</v>
      </c>
      <c r="AZ459" s="75">
        <v>18.700008311835031</v>
      </c>
    </row>
    <row r="460" spans="1:52">
      <c r="A460" s="1">
        <v>407</v>
      </c>
      <c r="B460" s="62">
        <f t="shared" ca="1" si="84"/>
        <v>0.78875546304137067</v>
      </c>
      <c r="C460" s="75">
        <f t="shared" ca="1" si="85"/>
        <v>42.718435555734246</v>
      </c>
      <c r="D460" s="75">
        <v>36.150386712167347</v>
      </c>
      <c r="E460" s="75">
        <f t="shared" ca="1" si="86"/>
        <v>27.13307764086036</v>
      </c>
      <c r="F460" s="75">
        <v>16.230676393717459</v>
      </c>
      <c r="AU460" s="1">
        <v>443</v>
      </c>
      <c r="AV460" s="75">
        <f t="shared" ca="1" si="81"/>
        <v>0.1993231060849332</v>
      </c>
      <c r="AW460" s="75">
        <f t="shared" ca="1" si="82"/>
        <v>28.393684910301566</v>
      </c>
      <c r="AX460" s="75">
        <f t="shared" ca="1" si="83"/>
        <v>18.155834814180565</v>
      </c>
      <c r="AY460" s="75">
        <v>37.74846102675788</v>
      </c>
      <c r="AZ460" s="75">
        <v>24.57936095261595</v>
      </c>
    </row>
    <row r="461" spans="1:52">
      <c r="A461" s="1">
        <v>408</v>
      </c>
      <c r="B461" s="62">
        <f t="shared" ca="1" si="84"/>
        <v>0.18506010502908743</v>
      </c>
      <c r="C461" s="75">
        <f t="shared" ca="1" si="85"/>
        <v>32.095908686605661</v>
      </c>
      <c r="D461" s="75">
        <v>37.899151933477611</v>
      </c>
      <c r="E461" s="75">
        <f t="shared" ca="1" si="86"/>
        <v>16.978172986963433</v>
      </c>
      <c r="F461" s="75">
        <v>16.920505444436081</v>
      </c>
      <c r="AU461" s="1">
        <v>444</v>
      </c>
      <c r="AV461" s="75">
        <f t="shared" ca="1" si="81"/>
        <v>0.40131256106592228</v>
      </c>
      <c r="AW461" s="75">
        <f t="shared" ca="1" si="82"/>
        <v>34.004770584233057</v>
      </c>
      <c r="AX461" s="75">
        <f t="shared" ca="1" si="83"/>
        <v>21.787531474643419</v>
      </c>
      <c r="AY461" s="75">
        <v>21.573318011750914</v>
      </c>
      <c r="AZ461" s="75">
        <v>20.366005269843942</v>
      </c>
    </row>
    <row r="462" spans="1:52">
      <c r="A462" s="1">
        <v>409</v>
      </c>
      <c r="B462" s="62">
        <f t="shared" ca="1" si="84"/>
        <v>0.45292139830638867</v>
      </c>
      <c r="C462" s="75">
        <f t="shared" ca="1" si="85"/>
        <v>38.038924481628094</v>
      </c>
      <c r="D462" s="75">
        <v>29.980259199143195</v>
      </c>
      <c r="E462" s="75">
        <f t="shared" ca="1" si="86"/>
        <v>20.463958504407191</v>
      </c>
      <c r="F462" s="75">
        <v>25.212970029296194</v>
      </c>
      <c r="AU462" s="1">
        <v>445</v>
      </c>
      <c r="AV462" s="75">
        <f t="shared" ca="1" si="81"/>
        <v>0.35527429670769406</v>
      </c>
      <c r="AW462" s="75">
        <f t="shared" ca="1" si="82"/>
        <v>32.881467138826295</v>
      </c>
      <c r="AX462" s="75">
        <f t="shared" ca="1" si="83"/>
        <v>20.911556028604185</v>
      </c>
      <c r="AY462" s="75">
        <v>42.606202764213762</v>
      </c>
      <c r="AZ462" s="75">
        <v>17.536826299389023</v>
      </c>
    </row>
    <row r="463" spans="1:52">
      <c r="A463" s="1">
        <v>410</v>
      </c>
      <c r="B463" s="62">
        <f t="shared" ca="1" si="84"/>
        <v>0.18198758030430273</v>
      </c>
      <c r="C463" s="75">
        <f t="shared" ca="1" si="85"/>
        <v>32.000766595437867</v>
      </c>
      <c r="D463" s="75">
        <v>41.510435627443911</v>
      </c>
      <c r="E463" s="75">
        <f t="shared" ca="1" si="86"/>
        <v>16.943000749246231</v>
      </c>
      <c r="F463" s="75">
        <v>33.885582663596281</v>
      </c>
      <c r="AU463" s="1">
        <v>446</v>
      </c>
      <c r="AV463" s="75">
        <f t="shared" ca="1" si="81"/>
        <v>0.69844326853389305</v>
      </c>
      <c r="AW463" s="75">
        <f t="shared" ca="1" si="82"/>
        <v>40.071875511826072</v>
      </c>
      <c r="AX463" s="75">
        <f t="shared" ca="1" si="83"/>
        <v>28.525745591393331</v>
      </c>
      <c r="AY463" s="75">
        <v>44.668099438879835</v>
      </c>
      <c r="AZ463" s="75">
        <v>15.027703917653973</v>
      </c>
    </row>
    <row r="464" spans="1:52">
      <c r="A464" s="1">
        <v>411</v>
      </c>
      <c r="B464" s="62">
        <f t="shared" ca="1" si="84"/>
        <v>8.2210378300297426E-2</v>
      </c>
      <c r="C464" s="75">
        <f t="shared" ca="1" si="85"/>
        <v>28.044581092751223</v>
      </c>
      <c r="D464" s="75">
        <v>41.638901025780271</v>
      </c>
      <c r="E464" s="75">
        <f t="shared" ca="1" si="86"/>
        <v>15.845721226719036</v>
      </c>
      <c r="F464" s="75">
        <v>21.205843564570177</v>
      </c>
      <c r="AU464" s="1">
        <v>447</v>
      </c>
      <c r="AV464" s="75">
        <f t="shared" ca="1" si="81"/>
        <v>0.42753808210680067</v>
      </c>
      <c r="AW464" s="75">
        <f t="shared" ca="1" si="82"/>
        <v>34.615918889925105</v>
      </c>
      <c r="AX464" s="75">
        <f t="shared" ca="1" si="83"/>
        <v>22.301636047858441</v>
      </c>
      <c r="AY464" s="75">
        <v>39.709008299843354</v>
      </c>
      <c r="AZ464" s="75">
        <v>21.930229309636317</v>
      </c>
    </row>
    <row r="465" spans="1:52">
      <c r="A465" s="1">
        <v>412</v>
      </c>
      <c r="B465" s="62">
        <f t="shared" ca="1" si="84"/>
        <v>0.22180940608424304</v>
      </c>
      <c r="C465" s="75">
        <f t="shared" ca="1" si="85"/>
        <v>33.159946902998968</v>
      </c>
      <c r="D465" s="75">
        <v>29.41081365984823</v>
      </c>
      <c r="E465" s="75">
        <f t="shared" ca="1" si="86"/>
        <v>17.405877977693304</v>
      </c>
      <c r="F465" s="75">
        <v>24.156022678102577</v>
      </c>
      <c r="AU465" s="1">
        <v>448</v>
      </c>
      <c r="AV465" s="75">
        <f t="shared" ca="1" si="81"/>
        <v>0.9221027094812273</v>
      </c>
      <c r="AW465" s="75">
        <f t="shared" ca="1" si="82"/>
        <v>43.807853764782692</v>
      </c>
      <c r="AX465" s="75">
        <f t="shared" ca="1" si="83"/>
        <v>36.62697417495351</v>
      </c>
      <c r="AY465" s="75">
        <v>28.490187018987776</v>
      </c>
      <c r="AZ465" s="75">
        <v>35.183841682647525</v>
      </c>
    </row>
    <row r="466" spans="1:52">
      <c r="A466" s="1">
        <v>413</v>
      </c>
      <c r="B466" s="62">
        <f t="shared" ca="1" si="84"/>
        <v>0.33708412715608826</v>
      </c>
      <c r="C466" s="75">
        <f t="shared" ca="1" si="85"/>
        <v>35.878567066169218</v>
      </c>
      <c r="D466" s="75">
        <v>42.674122222189098</v>
      </c>
      <c r="E466" s="75">
        <f t="shared" ca="1" si="86"/>
        <v>18.841827824715804</v>
      </c>
      <c r="F466" s="75">
        <v>17.739807959686118</v>
      </c>
      <c r="AU466" s="1">
        <v>449</v>
      </c>
      <c r="AV466" s="75">
        <f t="shared" ca="1" si="81"/>
        <v>0.31730425470892243</v>
      </c>
      <c r="AW466" s="75">
        <f t="shared" ca="1" si="82"/>
        <v>31.898929825229473</v>
      </c>
      <c r="AX466" s="75">
        <f t="shared" ca="1" si="83"/>
        <v>20.212378678824994</v>
      </c>
      <c r="AY466" s="75">
        <v>31.900721656187457</v>
      </c>
      <c r="AZ466" s="75">
        <v>32.658524058766289</v>
      </c>
    </row>
    <row r="467" spans="1:52">
      <c r="A467" s="1">
        <v>414</v>
      </c>
      <c r="B467" s="62">
        <f t="shared" ca="1" si="84"/>
        <v>3.4861146135703791E-2</v>
      </c>
      <c r="C467" s="75">
        <f t="shared" ca="1" si="85"/>
        <v>24.80020458292892</v>
      </c>
      <c r="D467" s="75">
        <v>43.395936431469472</v>
      </c>
      <c r="E467" s="75">
        <f t="shared" ca="1" si="86"/>
        <v>15.352742787952025</v>
      </c>
      <c r="F467" s="75">
        <v>20.90079136396086</v>
      </c>
      <c r="AU467" s="1">
        <v>450</v>
      </c>
      <c r="AV467" s="75">
        <f t="shared" ref="AV467:AV530" ca="1" si="87">RAND()</f>
        <v>0.96654550162150432</v>
      </c>
      <c r="AW467" s="75">
        <f t="shared" ref="AW467:AW530" ca="1" si="88">$R$2+($R$3-$R$2)*SQRT(AV467)</f>
        <v>44.493913803687597</v>
      </c>
      <c r="AX467" s="75">
        <f t="shared" ref="AX467:AX530" ca="1" si="89">$R$3-($R$3-$R$2)*SQRT(1-AV467)</f>
        <v>39.512828730516411</v>
      </c>
      <c r="AY467" s="75">
        <v>41.538721212102232</v>
      </c>
      <c r="AZ467" s="75">
        <v>29.111373892054623</v>
      </c>
    </row>
    <row r="468" spans="1:52">
      <c r="A468" s="1">
        <v>415</v>
      </c>
      <c r="B468" s="62">
        <f t="shared" ca="1" si="84"/>
        <v>0.18541457818219076</v>
      </c>
      <c r="C468" s="75">
        <f t="shared" ca="1" si="85"/>
        <v>32.106817170520479</v>
      </c>
      <c r="D468" s="75">
        <v>33.712251629913311</v>
      </c>
      <c r="E468" s="75">
        <f t="shared" ca="1" si="86"/>
        <v>16.982236446516261</v>
      </c>
      <c r="F468" s="75">
        <v>25.928998018852116</v>
      </c>
      <c r="AU468" s="1">
        <v>451</v>
      </c>
      <c r="AV468" s="75">
        <f t="shared" ca="1" si="87"/>
        <v>0.46344192139713503</v>
      </c>
      <c r="AW468" s="75">
        <f t="shared" ca="1" si="88"/>
        <v>35.422970627639394</v>
      </c>
      <c r="AX468" s="75">
        <f t="shared" ca="1" si="89"/>
        <v>23.024962554239448</v>
      </c>
      <c r="AY468" s="75">
        <v>37.037471542080375</v>
      </c>
      <c r="AZ468" s="75">
        <v>31.716326317626347</v>
      </c>
    </row>
    <row r="469" spans="1:52">
      <c r="A469" s="1">
        <v>416</v>
      </c>
      <c r="B469" s="62">
        <f t="shared" ca="1" si="84"/>
        <v>0.1462000458342132</v>
      </c>
      <c r="C469" s="75">
        <f t="shared" ca="1" si="85"/>
        <v>30.804123846824609</v>
      </c>
      <c r="D469" s="75">
        <v>38.366159043523794</v>
      </c>
      <c r="E469" s="75">
        <f t="shared" ca="1" si="86"/>
        <v>16.539667882569947</v>
      </c>
      <c r="F469" s="75">
        <v>15.47662561992221</v>
      </c>
      <c r="AU469" s="1">
        <v>452</v>
      </c>
      <c r="AV469" s="75">
        <f t="shared" ca="1" si="87"/>
        <v>0.81857801886779336</v>
      </c>
      <c r="AW469" s="75">
        <f t="shared" ca="1" si="88"/>
        <v>42.142590461874008</v>
      </c>
      <c r="AX469" s="75">
        <f t="shared" ca="1" si="89"/>
        <v>32.221902214375334</v>
      </c>
      <c r="AY469" s="75">
        <v>35.313079972423672</v>
      </c>
      <c r="AZ469" s="75">
        <v>36.491413750641733</v>
      </c>
    </row>
    <row r="470" spans="1:52">
      <c r="A470" s="1">
        <v>417</v>
      </c>
      <c r="B470" s="62">
        <f t="shared" ca="1" si="84"/>
        <v>6.9045590134543922E-2</v>
      </c>
      <c r="C470" s="75">
        <f t="shared" ca="1" si="85"/>
        <v>27.307407206127198</v>
      </c>
      <c r="D470" s="75">
        <v>39.206730216675226</v>
      </c>
      <c r="E470" s="75">
        <f t="shared" ca="1" si="86"/>
        <v>15.70698599602235</v>
      </c>
      <c r="F470" s="75">
        <v>19.13585084698278</v>
      </c>
      <c r="AU470" s="1">
        <v>453</v>
      </c>
      <c r="AV470" s="75">
        <f t="shared" ca="1" si="87"/>
        <v>0.80484918031482677</v>
      </c>
      <c r="AW470" s="75">
        <f t="shared" ca="1" si="88"/>
        <v>41.914016093540262</v>
      </c>
      <c r="AX470" s="75">
        <f t="shared" ca="1" si="89"/>
        <v>31.747236600744134</v>
      </c>
      <c r="AY470" s="75">
        <v>42.023325182903818</v>
      </c>
      <c r="AZ470" s="75">
        <v>22.335503599105259</v>
      </c>
    </row>
    <row r="471" spans="1:52">
      <c r="A471" s="1">
        <v>418</v>
      </c>
      <c r="B471" s="62">
        <f t="shared" ca="1" si="84"/>
        <v>0.39362234795107498</v>
      </c>
      <c r="C471" s="75">
        <f t="shared" ca="1" si="85"/>
        <v>36.986081688633227</v>
      </c>
      <c r="D471" s="75">
        <v>44.015856180554309</v>
      </c>
      <c r="E471" s="75">
        <f t="shared" ca="1" si="86"/>
        <v>19.607683826835931</v>
      </c>
      <c r="F471" s="75">
        <v>24.755161297832124</v>
      </c>
      <c r="AU471" s="1">
        <v>454</v>
      </c>
      <c r="AV471" s="75">
        <f t="shared" ca="1" si="87"/>
        <v>0.1272744939206969</v>
      </c>
      <c r="AW471" s="75">
        <f t="shared" ca="1" si="88"/>
        <v>25.702665300224389</v>
      </c>
      <c r="AX471" s="75">
        <f t="shared" ca="1" si="89"/>
        <v>16.974066376454594</v>
      </c>
      <c r="AY471" s="75">
        <v>33.15640146451662</v>
      </c>
      <c r="AZ471" s="75">
        <v>28.8181700455686</v>
      </c>
    </row>
    <row r="472" spans="1:52">
      <c r="A472" s="1">
        <v>419</v>
      </c>
      <c r="B472" s="62">
        <f t="shared" ca="1" si="84"/>
        <v>0.49210443035209761</v>
      </c>
      <c r="C472" s="75">
        <f t="shared" ca="1" si="85"/>
        <v>38.685015850476333</v>
      </c>
      <c r="D472" s="75">
        <v>34.809935290908442</v>
      </c>
      <c r="E472" s="75">
        <f t="shared" ca="1" si="86"/>
        <v>21.064303861485165</v>
      </c>
      <c r="F472" s="75">
        <v>15.240201972588419</v>
      </c>
      <c r="AU472" s="1">
        <v>455</v>
      </c>
      <c r="AV472" s="75">
        <f t="shared" ca="1" si="87"/>
        <v>0.17624846008873174</v>
      </c>
      <c r="AW472" s="75">
        <f t="shared" ca="1" si="88"/>
        <v>27.59458669746088</v>
      </c>
      <c r="AX472" s="75">
        <f t="shared" ca="1" si="89"/>
        <v>17.771772258919576</v>
      </c>
      <c r="AY472" s="75">
        <v>39.056033838598751</v>
      </c>
      <c r="AZ472" s="75">
        <v>27.921715334899602</v>
      </c>
    </row>
    <row r="473" spans="1:52">
      <c r="A473" s="1">
        <v>420</v>
      </c>
      <c r="B473" s="62">
        <f t="shared" ca="1" si="84"/>
        <v>0.53971455857307049</v>
      </c>
      <c r="C473" s="75">
        <f t="shared" ca="1" si="85"/>
        <v>39.425453306033759</v>
      </c>
      <c r="D473" s="75">
        <v>35.637876178565179</v>
      </c>
      <c r="E473" s="75">
        <f t="shared" ca="1" si="86"/>
        <v>21.836882996455529</v>
      </c>
      <c r="F473" s="75">
        <v>19.811787086881523</v>
      </c>
      <c r="AU473" s="1">
        <v>456</v>
      </c>
      <c r="AV473" s="75">
        <f t="shared" ca="1" si="87"/>
        <v>0.98779724329239915</v>
      </c>
      <c r="AW473" s="75">
        <f t="shared" ca="1" si="88"/>
        <v>44.816396813886811</v>
      </c>
      <c r="AX473" s="75">
        <f t="shared" ca="1" si="89"/>
        <v>41.686017345120717</v>
      </c>
      <c r="AY473" s="75">
        <v>38.481862236409981</v>
      </c>
      <c r="AZ473" s="75">
        <v>23.507691894337171</v>
      </c>
    </row>
    <row r="474" spans="1:52">
      <c r="A474" s="1">
        <v>421</v>
      </c>
      <c r="B474" s="62">
        <f t="shared" ca="1" si="84"/>
        <v>0.10395580325792952</v>
      </c>
      <c r="C474" s="75">
        <f t="shared" ca="1" si="85"/>
        <v>29.106009355991951</v>
      </c>
      <c r="D474" s="75">
        <v>36.476997165398657</v>
      </c>
      <c r="E474" s="75">
        <f t="shared" ca="1" si="86"/>
        <v>16.077817300055202</v>
      </c>
      <c r="F474" s="75">
        <v>27.170099159916536</v>
      </c>
      <c r="AU474" s="1">
        <v>457</v>
      </c>
      <c r="AV474" s="75">
        <f t="shared" ca="1" si="87"/>
        <v>0.6160641331889074</v>
      </c>
      <c r="AW474" s="75">
        <f t="shared" ca="1" si="88"/>
        <v>38.546925911252544</v>
      </c>
      <c r="AX474" s="75">
        <f t="shared" ca="1" si="89"/>
        <v>26.411232420357088</v>
      </c>
      <c r="AY474" s="75">
        <v>30.764473599901894</v>
      </c>
      <c r="AZ474" s="75">
        <v>16.787499166073726</v>
      </c>
    </row>
    <row r="475" spans="1:52">
      <c r="A475" s="1">
        <v>422</v>
      </c>
      <c r="B475" s="62">
        <f t="shared" ca="1" si="84"/>
        <v>0.31689685970983561</v>
      </c>
      <c r="C475" s="75">
        <f t="shared" ca="1" si="85"/>
        <v>35.453167103464551</v>
      </c>
      <c r="D475" s="75">
        <v>43.702553127575953</v>
      </c>
      <c r="E475" s="75">
        <f t="shared" ca="1" si="86"/>
        <v>18.578953504515805</v>
      </c>
      <c r="F475" s="75">
        <v>18.993055281065068</v>
      </c>
      <c r="AU475" s="1">
        <v>458</v>
      </c>
      <c r="AV475" s="75">
        <f t="shared" ca="1" si="87"/>
        <v>0.34403451131570062</v>
      </c>
      <c r="AW475" s="75">
        <f t="shared" ca="1" si="88"/>
        <v>32.596336555775764</v>
      </c>
      <c r="AX475" s="75">
        <f t="shared" ca="1" si="89"/>
        <v>20.70249107797531</v>
      </c>
      <c r="AY475" s="75">
        <v>26.744879773719447</v>
      </c>
      <c r="AZ475" s="75">
        <v>23.35512554149593</v>
      </c>
    </row>
    <row r="476" spans="1:52">
      <c r="A476" s="1">
        <v>423</v>
      </c>
      <c r="B476" s="62">
        <f t="shared" ca="1" si="84"/>
        <v>0.29370294537551267</v>
      </c>
      <c r="C476" s="75">
        <f t="shared" ca="1" si="85"/>
        <v>34.941478533196943</v>
      </c>
      <c r="D476" s="75">
        <v>43.132093886577543</v>
      </c>
      <c r="E476" s="75">
        <f t="shared" ca="1" si="86"/>
        <v>18.283244267831591</v>
      </c>
      <c r="F476" s="75">
        <v>18.154581232935691</v>
      </c>
      <c r="AU476" s="1">
        <v>459</v>
      </c>
      <c r="AV476" s="75">
        <f t="shared" ca="1" si="87"/>
        <v>0.69716688877263544</v>
      </c>
      <c r="AW476" s="75">
        <f t="shared" ca="1" si="88"/>
        <v>40.048956063983425</v>
      </c>
      <c r="AX476" s="75">
        <f t="shared" ca="1" si="89"/>
        <v>28.490917648014833</v>
      </c>
      <c r="AY476" s="75">
        <v>40.917858247154868</v>
      </c>
      <c r="AZ476" s="75">
        <v>24.828742535364327</v>
      </c>
    </row>
    <row r="477" spans="1:52">
      <c r="A477" s="1">
        <v>424</v>
      </c>
      <c r="B477" s="62">
        <f t="shared" ca="1" si="84"/>
        <v>0.47438877402680046</v>
      </c>
      <c r="C477" s="75">
        <f t="shared" ca="1" si="85"/>
        <v>38.397316819673385</v>
      </c>
      <c r="D477" s="75">
        <v>42.036416053577881</v>
      </c>
      <c r="E477" s="75">
        <f t="shared" ca="1" si="86"/>
        <v>20.789181861736029</v>
      </c>
      <c r="F477" s="75">
        <v>20.702635252821455</v>
      </c>
      <c r="AU477" s="1">
        <v>460</v>
      </c>
      <c r="AV477" s="75">
        <f t="shared" ca="1" si="87"/>
        <v>0.6676917950775485</v>
      </c>
      <c r="AW477" s="75">
        <f t="shared" ca="1" si="88"/>
        <v>39.513723005080109</v>
      </c>
      <c r="AX477" s="75">
        <f t="shared" ca="1" si="89"/>
        <v>27.706146050396796</v>
      </c>
      <c r="AY477" s="75">
        <v>20.4033130098973</v>
      </c>
      <c r="AZ477" s="75">
        <v>22.961534099141435</v>
      </c>
    </row>
    <row r="478" spans="1:52">
      <c r="A478" s="1">
        <v>425</v>
      </c>
      <c r="B478" s="62">
        <f t="shared" ca="1" si="84"/>
        <v>5.0237515114499587E-3</v>
      </c>
      <c r="C478" s="75">
        <f t="shared" ca="1" si="85"/>
        <v>20.138037914441032</v>
      </c>
      <c r="D478" s="75">
        <v>37.733921427540821</v>
      </c>
      <c r="E478" s="75">
        <f t="shared" ca="1" si="86"/>
        <v>15.050321877630608</v>
      </c>
      <c r="F478" s="75">
        <v>32.723277795272708</v>
      </c>
      <c r="AU478" s="1">
        <v>461</v>
      </c>
      <c r="AV478" s="75">
        <f t="shared" ca="1" si="87"/>
        <v>0.21669401294672053</v>
      </c>
      <c r="AW478" s="75">
        <f t="shared" ca="1" si="88"/>
        <v>28.965121254469956</v>
      </c>
      <c r="AX478" s="75">
        <f t="shared" ca="1" si="89"/>
        <v>18.448627373562182</v>
      </c>
      <c r="AY478" s="75">
        <v>18.327445054779279</v>
      </c>
      <c r="AZ478" s="75">
        <v>18.013286124260986</v>
      </c>
    </row>
    <row r="479" spans="1:52">
      <c r="A479" s="1">
        <v>426</v>
      </c>
      <c r="B479" s="62">
        <f t="shared" ca="1" si="84"/>
        <v>0.88407902695585538</v>
      </c>
      <c r="C479" s="75">
        <f t="shared" ca="1" si="85"/>
        <v>43.792869621027656</v>
      </c>
      <c r="D479" s="75">
        <v>30.01426531778225</v>
      </c>
      <c r="E479" s="75">
        <f t="shared" ca="1" si="86"/>
        <v>30.372326409349832</v>
      </c>
      <c r="F479" s="75">
        <v>19.961936314680337</v>
      </c>
      <c r="AU479" s="1">
        <v>462</v>
      </c>
      <c r="AV479" s="75">
        <f t="shared" ca="1" si="87"/>
        <v>0.11337008402512816</v>
      </c>
      <c r="AW479" s="75">
        <f t="shared" ca="1" si="88"/>
        <v>25.101142292959512</v>
      </c>
      <c r="AX479" s="75">
        <f t="shared" ca="1" si="89"/>
        <v>16.751691654589568</v>
      </c>
      <c r="AY479" s="75">
        <v>44.090023851099659</v>
      </c>
      <c r="AZ479" s="75">
        <v>19.016359762830181</v>
      </c>
    </row>
    <row r="480" spans="1:52">
      <c r="A480" s="1">
        <v>427</v>
      </c>
      <c r="B480" s="62">
        <f t="shared" ca="1" si="84"/>
        <v>0.15783013583960326</v>
      </c>
      <c r="C480" s="75">
        <f t="shared" ca="1" si="85"/>
        <v>31.212546379475612</v>
      </c>
      <c r="D480" s="75">
        <v>30.406387665652574</v>
      </c>
      <c r="E480" s="75">
        <f t="shared" ca="1" si="86"/>
        <v>16.669483848377762</v>
      </c>
      <c r="F480" s="75">
        <v>35.736764113481406</v>
      </c>
      <c r="AU480" s="1">
        <v>463</v>
      </c>
      <c r="AV480" s="75">
        <f t="shared" ca="1" si="87"/>
        <v>2.9950431200893135E-2</v>
      </c>
      <c r="AW480" s="75">
        <f t="shared" ca="1" si="88"/>
        <v>20.191857864079466</v>
      </c>
      <c r="AX480" s="75">
        <f t="shared" ca="1" si="89"/>
        <v>15.452671661904926</v>
      </c>
      <c r="AY480" s="75">
        <v>33.907698741293537</v>
      </c>
      <c r="AZ480" s="75">
        <v>17.128451804836555</v>
      </c>
    </row>
    <row r="481" spans="1:52">
      <c r="A481" s="1">
        <v>428</v>
      </c>
      <c r="B481" s="62">
        <f t="shared" ca="1" si="84"/>
        <v>0.68144720840833894</v>
      </c>
      <c r="C481" s="75">
        <f t="shared" ca="1" si="85"/>
        <v>41.399679856762631</v>
      </c>
      <c r="D481" s="75">
        <v>38.551376472978767</v>
      </c>
      <c r="E481" s="75">
        <f t="shared" ca="1" si="86"/>
        <v>24.511269034740781</v>
      </c>
      <c r="F481" s="75">
        <v>21.325306984341619</v>
      </c>
      <c r="AU481" s="1">
        <v>464</v>
      </c>
      <c r="AV481" s="75">
        <f t="shared" ca="1" si="87"/>
        <v>0.76132212936918187</v>
      </c>
      <c r="AW481" s="75">
        <f t="shared" ca="1" si="88"/>
        <v>41.176132572102084</v>
      </c>
      <c r="AX481" s="75">
        <f t="shared" ca="1" si="89"/>
        <v>30.343599228741855</v>
      </c>
      <c r="AY481" s="75">
        <v>28.557018112644926</v>
      </c>
      <c r="AZ481" s="75">
        <v>40.237838252507864</v>
      </c>
    </row>
    <row r="482" spans="1:52">
      <c r="A482" s="1">
        <v>429</v>
      </c>
      <c r="B482" s="62">
        <f t="shared" ca="1" si="84"/>
        <v>0.53494277811305579</v>
      </c>
      <c r="C482" s="75">
        <f t="shared" ca="1" si="85"/>
        <v>39.353255827227549</v>
      </c>
      <c r="D482" s="75">
        <v>37.129338685621107</v>
      </c>
      <c r="E482" s="75">
        <f t="shared" ca="1" si="86"/>
        <v>21.757113986916075</v>
      </c>
      <c r="F482" s="75">
        <v>23.146323377098373</v>
      </c>
      <c r="AU482" s="1">
        <v>465</v>
      </c>
      <c r="AV482" s="75">
        <f t="shared" ca="1" si="87"/>
        <v>0.42885885962291859</v>
      </c>
      <c r="AW482" s="75">
        <f t="shared" ca="1" si="88"/>
        <v>34.646194890121258</v>
      </c>
      <c r="AX482" s="75">
        <f t="shared" ca="1" si="89"/>
        <v>22.32783586996219</v>
      </c>
      <c r="AY482" s="75">
        <v>37.622617158758182</v>
      </c>
      <c r="AZ482" s="75">
        <v>22.051019418207272</v>
      </c>
    </row>
    <row r="483" spans="1:52">
      <c r="A483" s="1">
        <v>430</v>
      </c>
      <c r="B483" s="62">
        <f t="shared" ca="1" si="84"/>
        <v>0.64109275833585544</v>
      </c>
      <c r="C483" s="75">
        <f t="shared" ca="1" si="85"/>
        <v>40.867922141704867</v>
      </c>
      <c r="D483" s="75">
        <v>33.137765993615552</v>
      </c>
      <c r="E483" s="75">
        <f t="shared" ca="1" si="86"/>
        <v>23.680255529696367</v>
      </c>
      <c r="F483" s="75">
        <v>18.691310241557009</v>
      </c>
      <c r="AU483" s="1">
        <v>466</v>
      </c>
      <c r="AV483" s="75">
        <f t="shared" ca="1" si="87"/>
        <v>0.89356629490481776</v>
      </c>
      <c r="AW483" s="75">
        <f t="shared" ca="1" si="88"/>
        <v>43.358590681032368</v>
      </c>
      <c r="AX483" s="75">
        <f t="shared" ca="1" si="89"/>
        <v>35.212746320562445</v>
      </c>
      <c r="AY483" s="75">
        <v>40.992509005787994</v>
      </c>
      <c r="AZ483" s="75">
        <v>38.285852278588223</v>
      </c>
    </row>
    <row r="484" spans="1:52">
      <c r="A484" s="1">
        <v>431</v>
      </c>
      <c r="B484" s="62">
        <f t="shared" ca="1" si="84"/>
        <v>0.77748707421450347</v>
      </c>
      <c r="C484" s="75">
        <f t="shared" ca="1" si="85"/>
        <v>42.585804067958819</v>
      </c>
      <c r="D484" s="75">
        <v>40.439855329185079</v>
      </c>
      <c r="E484" s="75">
        <f t="shared" ca="1" si="86"/>
        <v>26.82087387285177</v>
      </c>
      <c r="F484" s="75">
        <v>22.981478305562725</v>
      </c>
      <c r="AU484" s="1">
        <v>467</v>
      </c>
      <c r="AV484" s="75">
        <f t="shared" ca="1" si="87"/>
        <v>0.12252753954269302</v>
      </c>
      <c r="AW484" s="75">
        <f t="shared" ca="1" si="88"/>
        <v>25.501180199788198</v>
      </c>
      <c r="AX484" s="75">
        <f t="shared" ca="1" si="89"/>
        <v>16.897949996280055</v>
      </c>
      <c r="AY484" s="75">
        <v>36.717215147603952</v>
      </c>
      <c r="AZ484" s="75">
        <v>37.562509200157919</v>
      </c>
    </row>
    <row r="485" spans="1:52">
      <c r="A485" s="1">
        <v>432</v>
      </c>
      <c r="B485" s="62">
        <f t="shared" ca="1" si="84"/>
        <v>0.35658268625743172</v>
      </c>
      <c r="C485" s="75">
        <f t="shared" ca="1" si="85"/>
        <v>36.273617131633642</v>
      </c>
      <c r="D485" s="75">
        <v>43.795871854580348</v>
      </c>
      <c r="E485" s="75">
        <f t="shared" ca="1" si="86"/>
        <v>19.100850506678611</v>
      </c>
      <c r="F485" s="75">
        <v>22.653875187213835</v>
      </c>
      <c r="AU485" s="1">
        <v>468</v>
      </c>
      <c r="AV485" s="75">
        <f t="shared" ca="1" si="87"/>
        <v>0.85641878641049396</v>
      </c>
      <c r="AW485" s="75">
        <f t="shared" ca="1" si="88"/>
        <v>42.762869227971464</v>
      </c>
      <c r="AX485" s="75">
        <f t="shared" ca="1" si="89"/>
        <v>33.632366463042743</v>
      </c>
      <c r="AY485" s="75">
        <v>38.697904495962746</v>
      </c>
      <c r="AZ485" s="75">
        <v>38.184366789223269</v>
      </c>
    </row>
    <row r="486" spans="1:52">
      <c r="A486" s="1">
        <v>433</v>
      </c>
      <c r="B486" s="62">
        <f t="shared" ca="1" si="84"/>
        <v>0.23049989230009871</v>
      </c>
      <c r="C486" s="75">
        <f t="shared" ca="1" si="85"/>
        <v>33.394083924378194</v>
      </c>
      <c r="D486" s="75">
        <v>29.96613252527758</v>
      </c>
      <c r="E486" s="75">
        <f t="shared" ca="1" si="86"/>
        <v>17.508982368141169</v>
      </c>
      <c r="F486" s="75">
        <v>26.77092108265737</v>
      </c>
      <c r="AU486" s="1">
        <v>469</v>
      </c>
      <c r="AV486" s="75">
        <f t="shared" ca="1" si="87"/>
        <v>0.62068990250384193</v>
      </c>
      <c r="AW486" s="75">
        <f t="shared" ca="1" si="88"/>
        <v>38.635162623799687</v>
      </c>
      <c r="AX486" s="75">
        <f t="shared" ca="1" si="89"/>
        <v>26.523553162294913</v>
      </c>
      <c r="AY486" s="75">
        <v>20.942623036402374</v>
      </c>
      <c r="AZ486" s="75">
        <v>16.281681308934189</v>
      </c>
    </row>
    <row r="487" spans="1:52">
      <c r="A487" s="1">
        <v>434</v>
      </c>
      <c r="B487" s="62">
        <f t="shared" ca="1" si="84"/>
        <v>0.39297748572860325</v>
      </c>
      <c r="C487" s="75">
        <f t="shared" ca="1" si="85"/>
        <v>36.974068699431328</v>
      </c>
      <c r="D487" s="75">
        <v>35.940151863048172</v>
      </c>
      <c r="E487" s="75">
        <f t="shared" ca="1" si="86"/>
        <v>19.598685724624548</v>
      </c>
      <c r="F487" s="75">
        <v>16.718432342292626</v>
      </c>
      <c r="AU487" s="1">
        <v>470</v>
      </c>
      <c r="AV487" s="75">
        <f t="shared" ca="1" si="87"/>
        <v>0.48478608508345133</v>
      </c>
      <c r="AW487" s="75">
        <f t="shared" ca="1" si="88"/>
        <v>35.887974448833141</v>
      </c>
      <c r="AX487" s="75">
        <f t="shared" ca="1" si="89"/>
        <v>23.466479075058491</v>
      </c>
      <c r="AY487" s="75">
        <v>36.997677404089572</v>
      </c>
      <c r="AZ487" s="75">
        <v>29.134038028685197</v>
      </c>
    </row>
    <row r="488" spans="1:52">
      <c r="A488" s="1">
        <v>435</v>
      </c>
      <c r="B488" s="62">
        <f t="shared" ca="1" si="84"/>
        <v>0.29544180331188219</v>
      </c>
      <c r="C488" s="75">
        <f t="shared" ca="1" si="85"/>
        <v>34.980755396051066</v>
      </c>
      <c r="D488" s="75">
        <v>42.680752460036672</v>
      </c>
      <c r="E488" s="75">
        <f t="shared" ca="1" si="86"/>
        <v>18.305187263387118</v>
      </c>
      <c r="F488" s="75">
        <v>16.239260219243917</v>
      </c>
      <c r="AU488" s="1">
        <v>471</v>
      </c>
      <c r="AV488" s="75">
        <f t="shared" ca="1" si="87"/>
        <v>9.9485128751327423E-2</v>
      </c>
      <c r="AW488" s="75">
        <f t="shared" ca="1" si="88"/>
        <v>24.462378975511108</v>
      </c>
      <c r="AX488" s="75">
        <f t="shared" ca="1" si="89"/>
        <v>16.531361393213665</v>
      </c>
      <c r="AY488" s="75">
        <v>38.65177812222845</v>
      </c>
      <c r="AZ488" s="75">
        <v>32.561841876702459</v>
      </c>
    </row>
    <row r="489" spans="1:52">
      <c r="A489" s="1">
        <v>436</v>
      </c>
      <c r="B489" s="62">
        <f t="shared" ca="1" si="84"/>
        <v>0.84956675349847499</v>
      </c>
      <c r="C489" s="75">
        <f t="shared" ca="1" si="85"/>
        <v>43.41321805208517</v>
      </c>
      <c r="D489" s="75">
        <v>39.9307282310617</v>
      </c>
      <c r="E489" s="75">
        <f t="shared" ca="1" si="86"/>
        <v>29.044789776773356</v>
      </c>
      <c r="F489" s="75">
        <v>15.009792663051758</v>
      </c>
      <c r="AU489" s="1">
        <v>472</v>
      </c>
      <c r="AV489" s="75">
        <f t="shared" ca="1" si="87"/>
        <v>0.39292305676782102</v>
      </c>
      <c r="AW489" s="75">
        <f t="shared" ca="1" si="88"/>
        <v>33.805072483004125</v>
      </c>
      <c r="AX489" s="75">
        <f t="shared" ca="1" si="89"/>
        <v>21.625457247061256</v>
      </c>
      <c r="AY489" s="75">
        <v>41.464453775270485</v>
      </c>
      <c r="AZ489" s="75">
        <v>24.119958721070152</v>
      </c>
    </row>
    <row r="490" spans="1:52">
      <c r="A490" s="1">
        <v>437</v>
      </c>
      <c r="B490" s="62">
        <f t="shared" ca="1" si="84"/>
        <v>0.41734791435409679</v>
      </c>
      <c r="C490" s="75">
        <f t="shared" ca="1" si="85"/>
        <v>37.419228869903627</v>
      </c>
      <c r="D490" s="75">
        <v>41.349529071636027</v>
      </c>
      <c r="E490" s="75">
        <f t="shared" ca="1" si="86"/>
        <v>19.943272119491166</v>
      </c>
      <c r="F490" s="75">
        <v>15.084908486217994</v>
      </c>
      <c r="AU490" s="1">
        <v>473</v>
      </c>
      <c r="AV490" s="75">
        <f t="shared" ca="1" si="87"/>
        <v>0.21490749891209249</v>
      </c>
      <c r="AW490" s="75">
        <f t="shared" ca="1" si="88"/>
        <v>28.907435026664093</v>
      </c>
      <c r="AX490" s="75">
        <f t="shared" ca="1" si="89"/>
        <v>18.418366284610784</v>
      </c>
      <c r="AY490" s="75">
        <v>36.420707971349131</v>
      </c>
      <c r="AZ490" s="75">
        <v>30.07257734437254</v>
      </c>
    </row>
    <row r="491" spans="1:52">
      <c r="A491" s="1">
        <v>438</v>
      </c>
      <c r="B491" s="62">
        <f t="shared" ca="1" si="84"/>
        <v>0.97435720375395674</v>
      </c>
      <c r="C491" s="75">
        <f t="shared" ca="1" si="85"/>
        <v>44.741348425173172</v>
      </c>
      <c r="D491" s="75">
        <v>32.13856706278586</v>
      </c>
      <c r="E491" s="75">
        <f t="shared" ca="1" si="86"/>
        <v>36.153400186277473</v>
      </c>
      <c r="F491" s="75">
        <v>22.302472105910454</v>
      </c>
      <c r="AU491" s="1">
        <v>474</v>
      </c>
      <c r="AV491" s="75">
        <f t="shared" ca="1" si="87"/>
        <v>0.87813445136039725</v>
      </c>
      <c r="AW491" s="75">
        <f t="shared" ca="1" si="88"/>
        <v>43.11264850960076</v>
      </c>
      <c r="AX491" s="75">
        <f t="shared" ca="1" si="89"/>
        <v>34.527226070632366</v>
      </c>
      <c r="AY491" s="75">
        <v>26.132361955058798</v>
      </c>
      <c r="AZ491" s="75">
        <v>26.362380162092823</v>
      </c>
    </row>
    <row r="492" spans="1:52">
      <c r="A492" s="1">
        <v>439</v>
      </c>
      <c r="B492" s="62">
        <f t="shared" ca="1" si="84"/>
        <v>0.58761724575214469</v>
      </c>
      <c r="C492" s="75">
        <f t="shared" ca="1" si="85"/>
        <v>40.127701587008005</v>
      </c>
      <c r="D492" s="75">
        <v>30.399713061889514</v>
      </c>
      <c r="E492" s="75">
        <f t="shared" ca="1" si="86"/>
        <v>22.670032738027356</v>
      </c>
      <c r="F492" s="75">
        <v>21.218395164478416</v>
      </c>
      <c r="AU492" s="1">
        <v>475</v>
      </c>
      <c r="AV492" s="75">
        <f t="shared" ca="1" si="87"/>
        <v>0.65606757874021771</v>
      </c>
      <c r="AW492" s="75">
        <f t="shared" ca="1" si="88"/>
        <v>39.299399598883014</v>
      </c>
      <c r="AX492" s="75">
        <f t="shared" ca="1" si="89"/>
        <v>27.406274438487905</v>
      </c>
      <c r="AY492" s="75">
        <v>40.543085569659155</v>
      </c>
      <c r="AZ492" s="75">
        <v>28.570770008835787</v>
      </c>
    </row>
    <row r="493" spans="1:52">
      <c r="A493" s="1">
        <v>440</v>
      </c>
      <c r="B493" s="62">
        <f t="shared" ca="1" si="84"/>
        <v>0.5400578033574297</v>
      </c>
      <c r="C493" s="75">
        <f t="shared" ca="1" si="85"/>
        <v>39.430630198540761</v>
      </c>
      <c r="D493" s="75">
        <v>24.974780709240157</v>
      </c>
      <c r="E493" s="75">
        <f t="shared" ca="1" si="86"/>
        <v>21.842642173638829</v>
      </c>
      <c r="F493" s="75">
        <v>25.022689005215266</v>
      </c>
      <c r="AU493" s="1">
        <v>476</v>
      </c>
      <c r="AV493" s="75">
        <f t="shared" ca="1" si="87"/>
        <v>0.21217730948390678</v>
      </c>
      <c r="AW493" s="75">
        <f t="shared" ca="1" si="88"/>
        <v>28.818812486444561</v>
      </c>
      <c r="AX493" s="75">
        <f t="shared" ca="1" si="89"/>
        <v>18.372187069447779</v>
      </c>
      <c r="AY493" s="75">
        <v>44.920380258700099</v>
      </c>
      <c r="AZ493" s="75">
        <v>28.797993741818232</v>
      </c>
    </row>
    <row r="494" spans="1:52">
      <c r="A494" s="1">
        <v>441</v>
      </c>
      <c r="B494" s="62">
        <f t="shared" ca="1" si="84"/>
        <v>0.36960251343631523</v>
      </c>
      <c r="C494" s="75">
        <f t="shared" ca="1" si="85"/>
        <v>36.529447920772611</v>
      </c>
      <c r="D494" s="75">
        <v>41.918222634173162</v>
      </c>
      <c r="E494" s="75">
        <f t="shared" ca="1" si="86"/>
        <v>19.27673575871108</v>
      </c>
      <c r="F494" s="75">
        <v>17.386667769995519</v>
      </c>
      <c r="AU494" s="1">
        <v>477</v>
      </c>
      <c r="AV494" s="75">
        <f t="shared" ca="1" si="87"/>
        <v>6.7100094140521982E-2</v>
      </c>
      <c r="AW494" s="75">
        <f t="shared" ca="1" si="88"/>
        <v>22.771105759573071</v>
      </c>
      <c r="AX494" s="75">
        <f t="shared" ca="1" si="89"/>
        <v>16.023976889960725</v>
      </c>
      <c r="AY494" s="75">
        <v>29.879515876008583</v>
      </c>
      <c r="AZ494" s="75">
        <v>32.543456753719596</v>
      </c>
    </row>
    <row r="495" spans="1:52">
      <c r="A495" s="1">
        <v>442</v>
      </c>
      <c r="B495" s="62">
        <f t="shared" ca="1" si="84"/>
        <v>0.67750056971195027</v>
      </c>
      <c r="C495" s="75">
        <f t="shared" ca="1" si="85"/>
        <v>41.348616087782318</v>
      </c>
      <c r="D495" s="75">
        <v>33.72614917796755</v>
      </c>
      <c r="E495" s="75">
        <f t="shared" ca="1" si="86"/>
        <v>24.427002563302153</v>
      </c>
      <c r="F495" s="75">
        <v>26.834310109388358</v>
      </c>
      <c r="AU495" s="1">
        <v>478</v>
      </c>
      <c r="AV495" s="75">
        <f t="shared" ca="1" si="87"/>
        <v>0.50311289161627748</v>
      </c>
      <c r="AW495" s="75">
        <f t="shared" ca="1" si="88"/>
        <v>36.279135378455805</v>
      </c>
      <c r="AX495" s="75">
        <f t="shared" ca="1" si="89"/>
        <v>23.85293406769274</v>
      </c>
      <c r="AY495" s="75">
        <v>44.12107624997509</v>
      </c>
      <c r="AZ495" s="75">
        <v>20.475098769360567</v>
      </c>
    </row>
    <row r="496" spans="1:52">
      <c r="A496" s="1">
        <v>443</v>
      </c>
      <c r="B496" s="62">
        <f t="shared" ca="1" si="84"/>
        <v>0.49997711000630041</v>
      </c>
      <c r="C496" s="75">
        <f t="shared" ca="1" si="85"/>
        <v>38.810652417977259</v>
      </c>
      <c r="D496" s="75">
        <v>35.551017332668849</v>
      </c>
      <c r="E496" s="75">
        <f t="shared" ca="1" si="86"/>
        <v>21.188620870020895</v>
      </c>
      <c r="F496" s="75">
        <v>33.11760064692853</v>
      </c>
      <c r="AU496" s="1">
        <v>479</v>
      </c>
      <c r="AV496" s="75">
        <f t="shared" ca="1" si="87"/>
        <v>0.32210937746609258</v>
      </c>
      <c r="AW496" s="75">
        <f t="shared" ca="1" si="88"/>
        <v>32.02640419229742</v>
      </c>
      <c r="AX496" s="75">
        <f t="shared" ca="1" si="89"/>
        <v>20.299765987332897</v>
      </c>
      <c r="AY496" s="75">
        <v>37.96876751646036</v>
      </c>
      <c r="AZ496" s="75">
        <v>16.466488738741024</v>
      </c>
    </row>
    <row r="497" spans="1:52">
      <c r="A497" s="1">
        <v>444</v>
      </c>
      <c r="B497" s="62">
        <f t="shared" ca="1" si="84"/>
        <v>0.11916486228504475</v>
      </c>
      <c r="C497" s="75">
        <f t="shared" ca="1" si="85"/>
        <v>29.762865391756016</v>
      </c>
      <c r="D497" s="75">
        <v>39.420069088745194</v>
      </c>
      <c r="E497" s="75">
        <f t="shared" ca="1" si="86"/>
        <v>16.242389425203871</v>
      </c>
      <c r="F497" s="75">
        <v>17.650476771738607</v>
      </c>
      <c r="AU497" s="1">
        <v>480</v>
      </c>
      <c r="AV497" s="75">
        <f t="shared" ca="1" si="87"/>
        <v>0.90755727689904298</v>
      </c>
      <c r="AW497" s="75">
        <f t="shared" ca="1" si="88"/>
        <v>43.579740187922262</v>
      </c>
      <c r="AX497" s="75">
        <f t="shared" ca="1" si="89"/>
        <v>35.878681521245881</v>
      </c>
      <c r="AY497" s="75">
        <v>34.852476979419947</v>
      </c>
      <c r="AZ497" s="75">
        <v>26.303451432290331</v>
      </c>
    </row>
    <row r="498" spans="1:52">
      <c r="A498" s="1">
        <v>445</v>
      </c>
      <c r="B498" s="62">
        <f t="shared" ca="1" si="84"/>
        <v>0.27505940583152655</v>
      </c>
      <c r="C498" s="75">
        <f t="shared" ca="1" si="85"/>
        <v>34.510276378290484</v>
      </c>
      <c r="D498" s="75">
        <v>34.528050778078878</v>
      </c>
      <c r="E498" s="75">
        <f t="shared" ca="1" si="86"/>
        <v>18.050209433396084</v>
      </c>
      <c r="F498" s="75">
        <v>20.465164961295365</v>
      </c>
      <c r="AU498" s="1">
        <v>481</v>
      </c>
      <c r="AV498" s="75">
        <f t="shared" ca="1" si="87"/>
        <v>0.94196952279001778</v>
      </c>
      <c r="AW498" s="75">
        <f t="shared" ca="1" si="88"/>
        <v>44.116534314904584</v>
      </c>
      <c r="AX498" s="75">
        <f t="shared" ca="1" si="89"/>
        <v>37.773145256130853</v>
      </c>
      <c r="AY498" s="75">
        <v>40.807473804024902</v>
      </c>
      <c r="AZ498" s="75">
        <v>22.272641192946022</v>
      </c>
    </row>
    <row r="499" spans="1:52">
      <c r="A499" s="1">
        <v>446</v>
      </c>
      <c r="B499" s="62">
        <f t="shared" ca="1" si="84"/>
        <v>0.44127613288557832</v>
      </c>
      <c r="C499" s="75">
        <f t="shared" ca="1" si="85"/>
        <v>37.839752893888793</v>
      </c>
      <c r="D499" s="75">
        <v>35.914978615681257</v>
      </c>
      <c r="E499" s="75">
        <f t="shared" ca="1" si="86"/>
        <v>20.291085728836975</v>
      </c>
      <c r="F499" s="75">
        <v>24.585688404239821</v>
      </c>
      <c r="AU499" s="1">
        <v>482</v>
      </c>
      <c r="AV499" s="75">
        <f t="shared" ca="1" si="87"/>
        <v>0.22265620218747628</v>
      </c>
      <c r="AW499" s="75">
        <f t="shared" ca="1" si="88"/>
        <v>29.15593804623094</v>
      </c>
      <c r="AX499" s="75">
        <f t="shared" ca="1" si="89"/>
        <v>18.54986922468489</v>
      </c>
      <c r="AY499" s="75">
        <v>40.618828402471614</v>
      </c>
      <c r="AZ499" s="75">
        <v>16.572552875383124</v>
      </c>
    </row>
    <row r="500" spans="1:52">
      <c r="A500" s="1">
        <v>447</v>
      </c>
      <c r="B500" s="62">
        <f t="shared" ca="1" si="84"/>
        <v>0.64995652008773419</v>
      </c>
      <c r="C500" s="75">
        <f t="shared" ca="1" si="85"/>
        <v>40.986593701147982</v>
      </c>
      <c r="D500" s="75">
        <v>43.50843094013409</v>
      </c>
      <c r="E500" s="75">
        <f t="shared" ca="1" si="86"/>
        <v>23.857228365968339</v>
      </c>
      <c r="F500" s="75">
        <v>17.121306289256324</v>
      </c>
      <c r="AU500" s="1">
        <v>483</v>
      </c>
      <c r="AV500" s="75">
        <f t="shared" ca="1" si="87"/>
        <v>0.66919552177166697</v>
      </c>
      <c r="AW500" s="75">
        <f t="shared" ca="1" si="88"/>
        <v>39.541311488885441</v>
      </c>
      <c r="AX500" s="75">
        <f t="shared" ca="1" si="89"/>
        <v>27.745318594494428</v>
      </c>
      <c r="AY500" s="75">
        <v>41.013306179321674</v>
      </c>
      <c r="AZ500" s="75">
        <v>25.858978586993203</v>
      </c>
    </row>
    <row r="501" spans="1:52">
      <c r="A501" s="1">
        <v>448</v>
      </c>
      <c r="B501" s="62">
        <f t="shared" ca="1" si="84"/>
        <v>0.90395347389554548</v>
      </c>
      <c r="C501" s="75">
        <f t="shared" ca="1" si="85"/>
        <v>44.007031111317616</v>
      </c>
      <c r="D501" s="75">
        <v>42.837302152689212</v>
      </c>
      <c r="E501" s="75">
        <f t="shared" ca="1" si="86"/>
        <v>31.261210318827374</v>
      </c>
      <c r="F501" s="75">
        <v>16.752530590948879</v>
      </c>
      <c r="AU501" s="1">
        <v>484</v>
      </c>
      <c r="AV501" s="75">
        <f t="shared" ca="1" si="87"/>
        <v>0.55551718214195578</v>
      </c>
      <c r="AW501" s="75">
        <f t="shared" ca="1" si="88"/>
        <v>37.35990751161016</v>
      </c>
      <c r="AX501" s="75">
        <f t="shared" ca="1" si="89"/>
        <v>24.999136616829766</v>
      </c>
      <c r="AY501" s="75">
        <v>38.084572301475639</v>
      </c>
      <c r="AZ501" s="75">
        <v>17.813897004338809</v>
      </c>
    </row>
    <row r="502" spans="1:52">
      <c r="A502" s="1">
        <v>449</v>
      </c>
      <c r="B502" s="62">
        <f t="shared" ca="1" si="84"/>
        <v>0.8096763723705751</v>
      </c>
      <c r="C502" s="75">
        <f t="shared" ca="1" si="85"/>
        <v>42.961367663792927</v>
      </c>
      <c r="D502" s="75">
        <v>35.17904456049007</v>
      </c>
      <c r="E502" s="75">
        <f t="shared" ca="1" si="86"/>
        <v>27.743522202118747</v>
      </c>
      <c r="F502" s="75">
        <v>26.370292188900564</v>
      </c>
      <c r="AU502" s="1">
        <v>485</v>
      </c>
      <c r="AV502" s="75">
        <f t="shared" ca="1" si="87"/>
        <v>0.52351899382680522</v>
      </c>
      <c r="AW502" s="75">
        <f t="shared" ca="1" si="88"/>
        <v>36.706383725626083</v>
      </c>
      <c r="AX502" s="75">
        <f t="shared" ca="1" si="89"/>
        <v>24.291718913539075</v>
      </c>
      <c r="AY502" s="75">
        <v>19.003575008925967</v>
      </c>
      <c r="AZ502" s="75">
        <v>18.77440565326366</v>
      </c>
    </row>
    <row r="503" spans="1:52">
      <c r="A503" s="1">
        <v>450</v>
      </c>
      <c r="B503" s="62">
        <f t="shared" ref="B503:B566" ca="1" si="90">RAND()</f>
        <v>0.339442135041502</v>
      </c>
      <c r="C503" s="75">
        <f t="shared" ref="C503:C566" ca="1" si="91">$R$2+($R$3-$R$2)*(B503)^(1/3)</f>
        <v>35.927138000045474</v>
      </c>
      <c r="D503" s="75">
        <v>38.85328818373786</v>
      </c>
      <c r="E503" s="75">
        <f t="shared" ref="E503:E566" ca="1" si="92">$R$3-($R$3-$R$2)*(1-B503)^(1/3)</f>
        <v>18.872879756274045</v>
      </c>
      <c r="F503" s="75">
        <v>17.148176993051063</v>
      </c>
      <c r="AU503" s="1">
        <v>486</v>
      </c>
      <c r="AV503" s="75">
        <f t="shared" ca="1" si="87"/>
        <v>0.92859085436188327</v>
      </c>
      <c r="AW503" s="75">
        <f t="shared" ca="1" si="88"/>
        <v>43.909025734633374</v>
      </c>
      <c r="AX503" s="75">
        <f t="shared" ca="1" si="89"/>
        <v>36.983253086550313</v>
      </c>
      <c r="AY503" s="75">
        <v>36.554852248941742</v>
      </c>
      <c r="AZ503" s="75">
        <v>34.286983633301183</v>
      </c>
    </row>
    <row r="504" spans="1:52">
      <c r="A504" s="1">
        <v>451</v>
      </c>
      <c r="B504" s="62">
        <f t="shared" ca="1" si="90"/>
        <v>0.80464714500269907</v>
      </c>
      <c r="C504" s="75">
        <f t="shared" ca="1" si="91"/>
        <v>42.903354262029978</v>
      </c>
      <c r="D504" s="75">
        <v>44.653134581517548</v>
      </c>
      <c r="E504" s="75">
        <f t="shared" ca="1" si="92"/>
        <v>27.592843164155408</v>
      </c>
      <c r="F504" s="75">
        <v>16.075686442853744</v>
      </c>
      <c r="AU504" s="1">
        <v>487</v>
      </c>
      <c r="AV504" s="75">
        <f t="shared" ca="1" si="87"/>
        <v>1.0964510002889227E-2</v>
      </c>
      <c r="AW504" s="75">
        <f t="shared" ca="1" si="88"/>
        <v>18.141346686152342</v>
      </c>
      <c r="AX504" s="75">
        <f t="shared" ca="1" si="89"/>
        <v>15.164920965457462</v>
      </c>
      <c r="AY504" s="75">
        <v>42.744093253428574</v>
      </c>
      <c r="AZ504" s="75">
        <v>23.05482920240533</v>
      </c>
    </row>
    <row r="505" spans="1:52">
      <c r="A505" s="1">
        <v>452</v>
      </c>
      <c r="B505" s="62">
        <f t="shared" ca="1" si="90"/>
        <v>0.6032286454388931</v>
      </c>
      <c r="C505" s="75">
        <f t="shared" ca="1" si="91"/>
        <v>40.348284543961668</v>
      </c>
      <c r="D505" s="75">
        <v>43.105396088048643</v>
      </c>
      <c r="E505" s="75">
        <f t="shared" ca="1" si="92"/>
        <v>22.955443899138512</v>
      </c>
      <c r="F505" s="75">
        <v>22.782748717431314</v>
      </c>
      <c r="AU505" s="1">
        <v>488</v>
      </c>
      <c r="AV505" s="75">
        <f t="shared" ca="1" si="87"/>
        <v>0.99298555307419845</v>
      </c>
      <c r="AW505" s="75">
        <f t="shared" ca="1" si="88"/>
        <v>44.894598136900569</v>
      </c>
      <c r="AX505" s="75">
        <f t="shared" ca="1" si="89"/>
        <v>42.487431148561022</v>
      </c>
      <c r="AY505" s="75">
        <v>18.270384646374911</v>
      </c>
      <c r="AZ505" s="75">
        <v>17.3801001514259</v>
      </c>
    </row>
    <row r="506" spans="1:52">
      <c r="A506" s="1">
        <v>453</v>
      </c>
      <c r="B506" s="62">
        <f t="shared" ca="1" si="90"/>
        <v>0.52374483321969678</v>
      </c>
      <c r="C506" s="75">
        <f t="shared" ca="1" si="91"/>
        <v>39.182127423044264</v>
      </c>
      <c r="D506" s="75">
        <v>43.504055465803432</v>
      </c>
      <c r="E506" s="75">
        <f t="shared" ca="1" si="92"/>
        <v>21.572039229479131</v>
      </c>
      <c r="F506" s="75">
        <v>39.357725899531019</v>
      </c>
      <c r="AU506" s="1">
        <v>489</v>
      </c>
      <c r="AV506" s="75">
        <f t="shared" ca="1" si="87"/>
        <v>0.2916896649901517</v>
      </c>
      <c r="AW506" s="75">
        <f t="shared" ca="1" si="88"/>
        <v>31.202490502732488</v>
      </c>
      <c r="AX506" s="75">
        <f t="shared" ca="1" si="89"/>
        <v>19.75164754862481</v>
      </c>
      <c r="AY506" s="75">
        <v>35.965699947608158</v>
      </c>
      <c r="AZ506" s="75">
        <v>35.733505650048173</v>
      </c>
    </row>
    <row r="507" spans="1:52">
      <c r="A507" s="1">
        <v>454</v>
      </c>
      <c r="B507" s="62">
        <f t="shared" ca="1" si="90"/>
        <v>0.24107454751772206</v>
      </c>
      <c r="C507" s="75">
        <f t="shared" ca="1" si="91"/>
        <v>33.671177521685365</v>
      </c>
      <c r="D507" s="75">
        <v>33.421520519877959</v>
      </c>
      <c r="E507" s="75">
        <f t="shared" ca="1" si="92"/>
        <v>17.635493051604431</v>
      </c>
      <c r="F507" s="75">
        <v>19.404233509949872</v>
      </c>
      <c r="AU507" s="1">
        <v>490</v>
      </c>
      <c r="AV507" s="75">
        <f t="shared" ca="1" si="87"/>
        <v>0.84490220450574771</v>
      </c>
      <c r="AW507" s="75">
        <f t="shared" ca="1" si="88"/>
        <v>42.575568608011928</v>
      </c>
      <c r="AX507" s="75">
        <f t="shared" ca="1" si="89"/>
        <v>33.1852627644612</v>
      </c>
      <c r="AY507" s="75">
        <v>31.519653211618333</v>
      </c>
      <c r="AZ507" s="75">
        <v>27.071874349965491</v>
      </c>
    </row>
    <row r="508" spans="1:52">
      <c r="A508" s="1">
        <v>455</v>
      </c>
      <c r="B508" s="62">
        <f t="shared" ca="1" si="90"/>
        <v>0.11503694809871678</v>
      </c>
      <c r="C508" s="75">
        <f t="shared" ca="1" si="91"/>
        <v>29.590394630679501</v>
      </c>
      <c r="D508" s="75">
        <v>31.763892498322843</v>
      </c>
      <c r="E508" s="75">
        <f t="shared" ca="1" si="92"/>
        <v>16.197536539918666</v>
      </c>
      <c r="F508" s="75">
        <v>18.767829078581336</v>
      </c>
      <c r="AU508" s="1">
        <v>491</v>
      </c>
      <c r="AV508" s="75">
        <f t="shared" ca="1" si="87"/>
        <v>0.99539129861208364</v>
      </c>
      <c r="AW508" s="75">
        <f t="shared" ca="1" si="88"/>
        <v>44.930789644626401</v>
      </c>
      <c r="AX508" s="75">
        <f t="shared" ca="1" si="89"/>
        <v>42.963377489782481</v>
      </c>
      <c r="AY508" s="75">
        <v>39.975108033023901</v>
      </c>
      <c r="AZ508" s="75">
        <v>37.091084895548249</v>
      </c>
    </row>
    <row r="509" spans="1:52">
      <c r="A509" s="1">
        <v>456</v>
      </c>
      <c r="B509" s="62">
        <f t="shared" ca="1" si="90"/>
        <v>0.79243866978880195</v>
      </c>
      <c r="C509" s="75">
        <f t="shared" ca="1" si="91"/>
        <v>42.76151364199761</v>
      </c>
      <c r="D509" s="75">
        <v>34.744930945381313</v>
      </c>
      <c r="E509" s="75">
        <f t="shared" ca="1" si="92"/>
        <v>27.237528129756811</v>
      </c>
      <c r="F509" s="75">
        <v>18.331998934895374</v>
      </c>
      <c r="AU509" s="1">
        <v>492</v>
      </c>
      <c r="AV509" s="75">
        <f t="shared" ca="1" si="87"/>
        <v>0.71099079988702596</v>
      </c>
      <c r="AW509" s="75">
        <f t="shared" ca="1" si="88"/>
        <v>40.296081117404796</v>
      </c>
      <c r="AX509" s="75">
        <f t="shared" ca="1" si="89"/>
        <v>28.87212722949252</v>
      </c>
      <c r="AY509" s="75">
        <v>27.225876322738671</v>
      </c>
      <c r="AZ509" s="75">
        <v>29.113460559604704</v>
      </c>
    </row>
    <row r="510" spans="1:52">
      <c r="A510" s="1">
        <v>457</v>
      </c>
      <c r="B510" s="62">
        <f t="shared" ca="1" si="90"/>
        <v>0.23425211654972378</v>
      </c>
      <c r="C510" s="75">
        <f t="shared" ca="1" si="91"/>
        <v>33.493357388105565</v>
      </c>
      <c r="D510" s="75">
        <v>41.628286357485891</v>
      </c>
      <c r="E510" s="75">
        <f t="shared" ca="1" si="92"/>
        <v>17.553738949338605</v>
      </c>
      <c r="F510" s="75">
        <v>20.042251173266116</v>
      </c>
      <c r="AU510" s="1">
        <v>493</v>
      </c>
      <c r="AV510" s="75">
        <f t="shared" ca="1" si="87"/>
        <v>0.59272537575344875</v>
      </c>
      <c r="AW510" s="75">
        <f t="shared" ca="1" si="88"/>
        <v>38.096597978449203</v>
      </c>
      <c r="AX510" s="75">
        <f t="shared" ca="1" si="89"/>
        <v>25.854578567660202</v>
      </c>
      <c r="AY510" s="75">
        <v>44.735270063246048</v>
      </c>
      <c r="AZ510" s="75">
        <v>23.85206189162146</v>
      </c>
    </row>
    <row r="511" spans="1:52">
      <c r="A511" s="1">
        <v>458</v>
      </c>
      <c r="B511" s="62">
        <f t="shared" ca="1" si="90"/>
        <v>0.99920397468308142</v>
      </c>
      <c r="C511" s="75">
        <f t="shared" ca="1" si="91"/>
        <v>44.992037633708549</v>
      </c>
      <c r="D511" s="75">
        <v>34.265999347176532</v>
      </c>
      <c r="E511" s="75">
        <f t="shared" ca="1" si="92"/>
        <v>42.219666570503456</v>
      </c>
      <c r="F511" s="75">
        <v>24.067691745590444</v>
      </c>
      <c r="AU511" s="1">
        <v>494</v>
      </c>
      <c r="AV511" s="75">
        <f t="shared" ca="1" si="87"/>
        <v>0.17760236694759524</v>
      </c>
      <c r="AW511" s="75">
        <f t="shared" ca="1" si="88"/>
        <v>27.642868750913919</v>
      </c>
      <c r="AX511" s="75">
        <f t="shared" ca="1" si="89"/>
        <v>17.794157433610621</v>
      </c>
      <c r="AY511" s="75">
        <v>27.58432294836237</v>
      </c>
      <c r="AZ511" s="75">
        <v>39.675197261112025</v>
      </c>
    </row>
    <row r="512" spans="1:52">
      <c r="A512" s="1">
        <v>459</v>
      </c>
      <c r="B512" s="62">
        <f t="shared" ca="1" si="90"/>
        <v>0.53745824364787165</v>
      </c>
      <c r="C512" s="75">
        <f t="shared" ca="1" si="91"/>
        <v>39.39136831793715</v>
      </c>
      <c r="D512" s="75">
        <v>43.002116194404536</v>
      </c>
      <c r="E512" s="75">
        <f t="shared" ca="1" si="92"/>
        <v>21.799096211940672</v>
      </c>
      <c r="F512" s="75">
        <v>15.51364684582343</v>
      </c>
      <c r="AU512" s="1">
        <v>495</v>
      </c>
      <c r="AV512" s="75">
        <f t="shared" ca="1" si="87"/>
        <v>0.78833018546994182</v>
      </c>
      <c r="AW512" s="75">
        <f t="shared" ca="1" si="88"/>
        <v>41.636388023208923</v>
      </c>
      <c r="AX512" s="75">
        <f t="shared" ca="1" si="89"/>
        <v>31.197723626986296</v>
      </c>
      <c r="AY512" s="75">
        <v>42.164174630145141</v>
      </c>
      <c r="AZ512" s="75">
        <v>29.474407942630911</v>
      </c>
    </row>
    <row r="513" spans="1:52">
      <c r="A513" s="1">
        <v>460</v>
      </c>
      <c r="B513" s="62">
        <f t="shared" ca="1" si="90"/>
        <v>0.68891391235490151</v>
      </c>
      <c r="C513" s="75">
        <f t="shared" ca="1" si="91"/>
        <v>41.495751369937523</v>
      </c>
      <c r="D513" s="75">
        <v>24.994109777809285</v>
      </c>
      <c r="E513" s="75">
        <f t="shared" ca="1" si="92"/>
        <v>24.672617887451963</v>
      </c>
      <c r="F513" s="75">
        <v>18.845581134263462</v>
      </c>
      <c r="AU513" s="1">
        <v>496</v>
      </c>
      <c r="AV513" s="75">
        <f t="shared" ca="1" si="87"/>
        <v>0.1770874339484152</v>
      </c>
      <c r="AW513" s="75">
        <f t="shared" ca="1" si="88"/>
        <v>27.624527339808555</v>
      </c>
      <c r="AX513" s="75">
        <f t="shared" ca="1" si="89"/>
        <v>17.785641483833825</v>
      </c>
      <c r="AY513" s="75">
        <v>34.360647884761384</v>
      </c>
      <c r="AZ513" s="75">
        <v>30.419159875278936</v>
      </c>
    </row>
    <row r="514" spans="1:52">
      <c r="A514" s="1">
        <v>461</v>
      </c>
      <c r="B514" s="62">
        <f t="shared" ca="1" si="90"/>
        <v>0.12775317724354274</v>
      </c>
      <c r="C514" s="75">
        <f t="shared" ca="1" si="91"/>
        <v>30.109328308522191</v>
      </c>
      <c r="D514" s="75">
        <v>42.467970351133914</v>
      </c>
      <c r="E514" s="75">
        <f t="shared" ca="1" si="92"/>
        <v>16.33615895602901</v>
      </c>
      <c r="F514" s="75">
        <v>22.280009049055479</v>
      </c>
      <c r="AU514" s="1">
        <v>497</v>
      </c>
      <c r="AV514" s="75">
        <f t="shared" ca="1" si="87"/>
        <v>2.5703397012255991E-2</v>
      </c>
      <c r="AW514" s="75">
        <f t="shared" ca="1" si="88"/>
        <v>19.809683701765678</v>
      </c>
      <c r="AX514" s="75">
        <f t="shared" ca="1" si="89"/>
        <v>15.388060808367015</v>
      </c>
      <c r="AY514" s="75">
        <v>40.431074465007327</v>
      </c>
      <c r="AZ514" s="75">
        <v>25.51737161616731</v>
      </c>
    </row>
    <row r="515" spans="1:52">
      <c r="A515" s="1">
        <v>462</v>
      </c>
      <c r="B515" s="62">
        <f t="shared" ca="1" si="90"/>
        <v>0.59364791110541559</v>
      </c>
      <c r="C515" s="75">
        <f t="shared" ca="1" si="91"/>
        <v>40.213370329831008</v>
      </c>
      <c r="D515" s="75">
        <v>26.480228908657285</v>
      </c>
      <c r="E515" s="75">
        <f t="shared" ca="1" si="92"/>
        <v>22.77941848621499</v>
      </c>
      <c r="F515" s="75">
        <v>20.645614085115689</v>
      </c>
      <c r="AU515" s="1">
        <v>498</v>
      </c>
      <c r="AV515" s="75">
        <f t="shared" ca="1" si="87"/>
        <v>0.77302451284341722</v>
      </c>
      <c r="AW515" s="75">
        <f t="shared" ca="1" si="88"/>
        <v>41.37654377584515</v>
      </c>
      <c r="AX515" s="75">
        <f t="shared" ca="1" si="89"/>
        <v>30.707416663145725</v>
      </c>
      <c r="AY515" s="75">
        <v>44.438961782425395</v>
      </c>
      <c r="AZ515" s="75">
        <v>29.670208942769722</v>
      </c>
    </row>
    <row r="516" spans="1:52">
      <c r="A516" s="1">
        <v>463</v>
      </c>
      <c r="B516" s="62">
        <f t="shared" ca="1" si="90"/>
        <v>0.40391127039826458</v>
      </c>
      <c r="C516" s="75">
        <f t="shared" ca="1" si="91"/>
        <v>37.176001649112621</v>
      </c>
      <c r="D516" s="75">
        <v>37.900917528609241</v>
      </c>
      <c r="E516" s="75">
        <f t="shared" ca="1" si="92"/>
        <v>19.752121500075866</v>
      </c>
      <c r="F516" s="75">
        <v>25.952200559839611</v>
      </c>
      <c r="AU516" s="1">
        <v>499</v>
      </c>
      <c r="AV516" s="75">
        <f t="shared" ca="1" si="87"/>
        <v>0.21263209996651256</v>
      </c>
      <c r="AW516" s="75">
        <f t="shared" ca="1" si="88"/>
        <v>28.833614494045342</v>
      </c>
      <c r="AX516" s="75">
        <f t="shared" ca="1" si="89"/>
        <v>18.37987396667441</v>
      </c>
      <c r="AY516" s="75">
        <v>43.825943096676411</v>
      </c>
      <c r="AZ516" s="75">
        <v>26.125259489617903</v>
      </c>
    </row>
    <row r="517" spans="1:52">
      <c r="A517" s="1">
        <v>464</v>
      </c>
      <c r="B517" s="62">
        <f t="shared" ca="1" si="90"/>
        <v>0.64697288989783108</v>
      </c>
      <c r="C517" s="75">
        <f t="shared" ca="1" si="91"/>
        <v>40.946768816806568</v>
      </c>
      <c r="D517" s="75">
        <v>44.848999985932252</v>
      </c>
      <c r="E517" s="75">
        <f t="shared" ca="1" si="92"/>
        <v>23.797327401167102</v>
      </c>
      <c r="F517" s="75">
        <v>16.388435751426517</v>
      </c>
      <c r="AU517" s="1">
        <v>500</v>
      </c>
      <c r="AV517" s="75">
        <f t="shared" ca="1" si="87"/>
        <v>0.17950739278729255</v>
      </c>
      <c r="AW517" s="75">
        <f t="shared" ca="1" si="88"/>
        <v>27.71049383417353</v>
      </c>
      <c r="AX517" s="75">
        <f t="shared" ca="1" si="89"/>
        <v>17.82568590577792</v>
      </c>
      <c r="AY517" s="75">
        <v>37.662994564738632</v>
      </c>
      <c r="AZ517" s="75">
        <v>20.461781513552221</v>
      </c>
    </row>
    <row r="518" spans="1:52">
      <c r="A518" s="1">
        <v>465</v>
      </c>
      <c r="B518" s="62">
        <f t="shared" ca="1" si="90"/>
        <v>0.81419573925598288</v>
      </c>
      <c r="C518" s="75">
        <f t="shared" ca="1" si="91"/>
        <v>43.013295114674854</v>
      </c>
      <c r="D518" s="75">
        <v>24.520975749457577</v>
      </c>
      <c r="E518" s="75">
        <f t="shared" ca="1" si="92"/>
        <v>27.881206849755483</v>
      </c>
      <c r="F518" s="75">
        <v>20.606084754910484</v>
      </c>
      <c r="AU518" s="1">
        <v>501</v>
      </c>
      <c r="AV518" s="75">
        <f t="shared" ca="1" si="87"/>
        <v>0.24749709012712184</v>
      </c>
      <c r="AW518" s="75">
        <f t="shared" ca="1" si="88"/>
        <v>29.924723820373014</v>
      </c>
      <c r="AX518" s="75">
        <f t="shared" ca="1" si="89"/>
        <v>18.975922324017123</v>
      </c>
      <c r="AY518" s="75">
        <v>28.048812585281006</v>
      </c>
      <c r="AZ518" s="75">
        <v>18.96811709766957</v>
      </c>
    </row>
    <row r="519" spans="1:52">
      <c r="A519" s="1">
        <v>466</v>
      </c>
      <c r="B519" s="62">
        <f t="shared" ca="1" si="90"/>
        <v>0.84720742744178335</v>
      </c>
      <c r="C519" s="75">
        <f t="shared" ca="1" si="91"/>
        <v>43.386891615124938</v>
      </c>
      <c r="D519" s="75">
        <v>37.417628778879411</v>
      </c>
      <c r="E519" s="75">
        <f t="shared" ca="1" si="92"/>
        <v>28.961810678372565</v>
      </c>
      <c r="F519" s="75">
        <v>26.842923472128724</v>
      </c>
      <c r="AU519" s="1">
        <v>502</v>
      </c>
      <c r="AV519" s="75">
        <f t="shared" ca="1" si="87"/>
        <v>0.51479632282785204</v>
      </c>
      <c r="AW519" s="75">
        <f t="shared" ca="1" si="88"/>
        <v>36.52479246229953</v>
      </c>
      <c r="AX519" s="75">
        <f t="shared" ca="1" si="89"/>
        <v>24.103031094081295</v>
      </c>
      <c r="AY519" s="75">
        <v>40.979602721857113</v>
      </c>
      <c r="AZ519" s="75">
        <v>23.984494688240162</v>
      </c>
    </row>
    <row r="520" spans="1:52">
      <c r="A520" s="1">
        <v>467</v>
      </c>
      <c r="B520" s="62">
        <f t="shared" ca="1" si="90"/>
        <v>0.29970671614685429</v>
      </c>
      <c r="C520" s="75">
        <f t="shared" ca="1" si="91"/>
        <v>35.076441906155097</v>
      </c>
      <c r="D520" s="75">
        <v>30.131047715165309</v>
      </c>
      <c r="E520" s="75">
        <f t="shared" ca="1" si="92"/>
        <v>18.359160354193186</v>
      </c>
      <c r="F520" s="75">
        <v>16.486129316423025</v>
      </c>
      <c r="AU520" s="1">
        <v>503</v>
      </c>
      <c r="AV520" s="75">
        <f t="shared" ca="1" si="87"/>
        <v>0.55765360956580112</v>
      </c>
      <c r="AW520" s="75">
        <f t="shared" ca="1" si="88"/>
        <v>37.402862509269234</v>
      </c>
      <c r="AX520" s="75">
        <f t="shared" ca="1" si="89"/>
        <v>25.047262057783172</v>
      </c>
      <c r="AY520" s="75">
        <v>19.324831787322161</v>
      </c>
      <c r="AZ520" s="75">
        <v>23.654102561928301</v>
      </c>
    </row>
    <row r="521" spans="1:52">
      <c r="A521" s="1">
        <v>468</v>
      </c>
      <c r="B521" s="62">
        <f t="shared" ca="1" si="90"/>
        <v>2.380319449817847E-2</v>
      </c>
      <c r="C521" s="75">
        <f t="shared" ca="1" si="91"/>
        <v>23.629778916618807</v>
      </c>
      <c r="D521" s="75">
        <v>41.310008035599012</v>
      </c>
      <c r="E521" s="75">
        <f t="shared" ca="1" si="92"/>
        <v>15.23994596396</v>
      </c>
      <c r="F521" s="75">
        <v>21.955918477524332</v>
      </c>
      <c r="AU521" s="1">
        <v>504</v>
      </c>
      <c r="AV521" s="75">
        <f t="shared" ca="1" si="87"/>
        <v>0.35887644759032211</v>
      </c>
      <c r="AW521" s="75">
        <f t="shared" ca="1" si="88"/>
        <v>32.971889239345145</v>
      </c>
      <c r="AX521" s="75">
        <f t="shared" ca="1" si="89"/>
        <v>20.978942630085786</v>
      </c>
      <c r="AY521" s="75">
        <v>44.856477689683373</v>
      </c>
      <c r="AZ521" s="75">
        <v>19.982029697770987</v>
      </c>
    </row>
    <row r="522" spans="1:52">
      <c r="A522" s="1">
        <v>469</v>
      </c>
      <c r="B522" s="62">
        <f t="shared" ca="1" si="90"/>
        <v>0.954179483426155</v>
      </c>
      <c r="C522" s="75">
        <f t="shared" ca="1" si="91"/>
        <v>44.534612653403371</v>
      </c>
      <c r="D522" s="75">
        <v>42.594129995079733</v>
      </c>
      <c r="E522" s="75">
        <f t="shared" ca="1" si="92"/>
        <v>34.264854994377615</v>
      </c>
      <c r="F522" s="75">
        <v>22.083530197223343</v>
      </c>
      <c r="AU522" s="1">
        <v>505</v>
      </c>
      <c r="AV522" s="75">
        <f t="shared" ca="1" si="87"/>
        <v>7.788502965118127E-2</v>
      </c>
      <c r="AW522" s="75">
        <f t="shared" ca="1" si="88"/>
        <v>23.372366850900832</v>
      </c>
      <c r="AX522" s="75">
        <f t="shared" ca="1" si="89"/>
        <v>16.191954712026416</v>
      </c>
      <c r="AY522" s="75">
        <v>40.492914239155809</v>
      </c>
      <c r="AZ522" s="75">
        <v>24.683734069146997</v>
      </c>
    </row>
    <row r="523" spans="1:52">
      <c r="A523" s="1">
        <v>470</v>
      </c>
      <c r="B523" s="62">
        <f t="shared" ca="1" si="90"/>
        <v>0.22241209541844498</v>
      </c>
      <c r="C523" s="75">
        <f t="shared" ca="1" si="91"/>
        <v>33.176379792457141</v>
      </c>
      <c r="D523" s="75">
        <v>23.340642545593681</v>
      </c>
      <c r="E523" s="75">
        <f t="shared" ca="1" si="92"/>
        <v>17.413003472123783</v>
      </c>
      <c r="F523" s="75">
        <v>25.059138990858756</v>
      </c>
      <c r="AU523" s="1">
        <v>506</v>
      </c>
      <c r="AV523" s="75">
        <f t="shared" ca="1" si="87"/>
        <v>0.48045577873750478</v>
      </c>
      <c r="AW523" s="75">
        <f t="shared" ca="1" si="88"/>
        <v>35.794475248578749</v>
      </c>
      <c r="AX523" s="75">
        <f t="shared" ca="1" si="89"/>
        <v>23.376175196412508</v>
      </c>
      <c r="AY523" s="75">
        <v>36.982425806628996</v>
      </c>
      <c r="AZ523" s="75">
        <v>19.538255496551802</v>
      </c>
    </row>
    <row r="524" spans="1:52">
      <c r="A524" s="1">
        <v>471</v>
      </c>
      <c r="B524" s="62">
        <f t="shared" ca="1" si="90"/>
        <v>0.21930179542445849</v>
      </c>
      <c r="C524" s="75">
        <f t="shared" ca="1" si="91"/>
        <v>33.091253139167804</v>
      </c>
      <c r="D524" s="75">
        <v>25.972766460640312</v>
      </c>
      <c r="E524" s="75">
        <f t="shared" ca="1" si="92"/>
        <v>17.376270353821052</v>
      </c>
      <c r="F524" s="75">
        <v>16.817915150467929</v>
      </c>
      <c r="AU524" s="1">
        <v>507</v>
      </c>
      <c r="AV524" s="75">
        <f t="shared" ca="1" si="87"/>
        <v>0.22067909552889287</v>
      </c>
      <c r="AW524" s="75">
        <f t="shared" ca="1" si="88"/>
        <v>29.092948093851888</v>
      </c>
      <c r="AX524" s="75">
        <f t="shared" ca="1" si="89"/>
        <v>18.516253776627515</v>
      </c>
      <c r="AY524" s="75">
        <v>40.011269771055836</v>
      </c>
      <c r="AZ524" s="75">
        <v>15.186040878015309</v>
      </c>
    </row>
    <row r="525" spans="1:52">
      <c r="A525" s="1">
        <v>472</v>
      </c>
      <c r="B525" s="62">
        <f t="shared" ca="1" si="90"/>
        <v>0.97833771918451862</v>
      </c>
      <c r="C525" s="75">
        <f t="shared" ca="1" si="91"/>
        <v>44.781793909936212</v>
      </c>
      <c r="D525" s="75">
        <v>37.158524133591811</v>
      </c>
      <c r="E525" s="75">
        <f t="shared" ca="1" si="92"/>
        <v>36.637117751208038</v>
      </c>
      <c r="F525" s="75">
        <v>23.997831451769155</v>
      </c>
      <c r="AU525" s="1">
        <v>508</v>
      </c>
      <c r="AV525" s="75">
        <f t="shared" ca="1" si="87"/>
        <v>0.40830633317966925</v>
      </c>
      <c r="AW525" s="75">
        <f t="shared" ca="1" si="88"/>
        <v>34.169655705351161</v>
      </c>
      <c r="AX525" s="75">
        <f t="shared" ca="1" si="89"/>
        <v>21.923511962642632</v>
      </c>
      <c r="AY525" s="75">
        <v>27.299579104921371</v>
      </c>
      <c r="AZ525" s="75">
        <v>31.632002551272514</v>
      </c>
    </row>
    <row r="526" spans="1:52">
      <c r="A526" s="1">
        <v>473</v>
      </c>
      <c r="B526" s="62">
        <f t="shared" ca="1" si="90"/>
        <v>0.29587944300341906</v>
      </c>
      <c r="C526" s="75">
        <f t="shared" ca="1" si="91"/>
        <v>34.990616399000416</v>
      </c>
      <c r="D526" s="75">
        <v>43.114092857241538</v>
      </c>
      <c r="E526" s="75">
        <f t="shared" ca="1" si="92"/>
        <v>18.310715611707778</v>
      </c>
      <c r="F526" s="75">
        <v>26.51271221469981</v>
      </c>
      <c r="AU526" s="1">
        <v>509</v>
      </c>
      <c r="AV526" s="75">
        <f t="shared" ca="1" si="87"/>
        <v>0.10644458917846134</v>
      </c>
      <c r="AW526" s="75">
        <f t="shared" ca="1" si="88"/>
        <v>24.787754096860791</v>
      </c>
      <c r="AX526" s="75">
        <f t="shared" ca="1" si="89"/>
        <v>16.641582030384967</v>
      </c>
      <c r="AY526" s="75">
        <v>28.946841500712374</v>
      </c>
      <c r="AZ526" s="75">
        <v>17.177023342725196</v>
      </c>
    </row>
    <row r="527" spans="1:52">
      <c r="A527" s="1">
        <v>474</v>
      </c>
      <c r="B527" s="62">
        <f t="shared" ca="1" si="90"/>
        <v>2.7714356194378453E-2</v>
      </c>
      <c r="C527" s="75">
        <f t="shared" ca="1" si="91"/>
        <v>24.078683015082547</v>
      </c>
      <c r="D527" s="75">
        <v>36.780998390835421</v>
      </c>
      <c r="E527" s="75">
        <f t="shared" ca="1" si="92"/>
        <v>15.279744010907141</v>
      </c>
      <c r="F527" s="75">
        <v>15.197673090287822</v>
      </c>
      <c r="AU527" s="1">
        <v>510</v>
      </c>
      <c r="AV527" s="75">
        <f t="shared" ca="1" si="87"/>
        <v>0.19800389724186696</v>
      </c>
      <c r="AW527" s="75">
        <f t="shared" ca="1" si="88"/>
        <v>28.349288652122265</v>
      </c>
      <c r="AX527" s="75">
        <f t="shared" ca="1" si="89"/>
        <v>18.133729464581066</v>
      </c>
      <c r="AY527" s="75">
        <v>32.530962426586029</v>
      </c>
      <c r="AZ527" s="75">
        <v>43.447472928048249</v>
      </c>
    </row>
    <row r="528" spans="1:52">
      <c r="A528" s="1">
        <v>475</v>
      </c>
      <c r="B528" s="62">
        <f t="shared" ca="1" si="90"/>
        <v>0.15291007278859947</v>
      </c>
      <c r="C528" s="75">
        <f t="shared" ca="1" si="91"/>
        <v>31.042299486682865</v>
      </c>
      <c r="D528" s="75">
        <v>41.175430576423793</v>
      </c>
      <c r="E528" s="75">
        <f t="shared" ca="1" si="92"/>
        <v>16.614420783078234</v>
      </c>
      <c r="F528" s="75">
        <v>34.770887709630252</v>
      </c>
      <c r="AU528" s="1">
        <v>511</v>
      </c>
      <c r="AV528" s="75">
        <f t="shared" ca="1" si="87"/>
        <v>0.6089950066532035</v>
      </c>
      <c r="AW528" s="75">
        <f t="shared" ca="1" si="88"/>
        <v>38.411439639370386</v>
      </c>
      <c r="AX528" s="75">
        <f t="shared" ca="1" si="89"/>
        <v>26.240882376505105</v>
      </c>
      <c r="AY528" s="75">
        <v>41.80683173439818</v>
      </c>
      <c r="AZ528" s="75">
        <v>34.797844388081934</v>
      </c>
    </row>
    <row r="529" spans="1:52">
      <c r="A529" s="1">
        <v>476</v>
      </c>
      <c r="B529" s="62">
        <f t="shared" ca="1" si="90"/>
        <v>0.3205145689290041</v>
      </c>
      <c r="C529" s="75">
        <f t="shared" ca="1" si="91"/>
        <v>35.530704226089611</v>
      </c>
      <c r="D529" s="75">
        <v>44.51704684480783</v>
      </c>
      <c r="E529" s="75">
        <f t="shared" ca="1" si="92"/>
        <v>18.625677975464541</v>
      </c>
      <c r="F529" s="75">
        <v>29.081970549399045</v>
      </c>
      <c r="AU529" s="1">
        <v>512</v>
      </c>
      <c r="AV529" s="75">
        <f t="shared" ca="1" si="87"/>
        <v>0.53840783181479268</v>
      </c>
      <c r="AW529" s="75">
        <f t="shared" ca="1" si="88"/>
        <v>37.012883696447254</v>
      </c>
      <c r="AX529" s="75">
        <f t="shared" ca="1" si="89"/>
        <v>24.617827609239331</v>
      </c>
      <c r="AY529" s="75">
        <v>38.001686537108682</v>
      </c>
      <c r="AZ529" s="75">
        <v>30.770522590630744</v>
      </c>
    </row>
    <row r="530" spans="1:52">
      <c r="A530" s="1">
        <v>477</v>
      </c>
      <c r="B530" s="62">
        <f t="shared" ca="1" si="90"/>
        <v>0.89851672664490456</v>
      </c>
      <c r="C530" s="75">
        <f t="shared" ca="1" si="91"/>
        <v>43.948760736716729</v>
      </c>
      <c r="D530" s="75">
        <v>44.538036275610807</v>
      </c>
      <c r="E530" s="75">
        <f t="shared" ca="1" si="92"/>
        <v>31.006723669784602</v>
      </c>
      <c r="F530" s="75">
        <v>20.686684100455711</v>
      </c>
      <c r="AU530" s="1">
        <v>513</v>
      </c>
      <c r="AV530" s="75">
        <f t="shared" ca="1" si="87"/>
        <v>0.89798925957708153</v>
      </c>
      <c r="AW530" s="75">
        <f t="shared" ca="1" si="88"/>
        <v>43.428688566646429</v>
      </c>
      <c r="AX530" s="75">
        <f t="shared" ca="1" si="89"/>
        <v>35.418263916146167</v>
      </c>
      <c r="AY530" s="75">
        <v>39.860537992711116</v>
      </c>
      <c r="AZ530" s="75">
        <v>31.877342160622391</v>
      </c>
    </row>
    <row r="531" spans="1:52">
      <c r="A531" s="1">
        <v>478</v>
      </c>
      <c r="B531" s="62">
        <f t="shared" ca="1" si="90"/>
        <v>0.37721192388358049</v>
      </c>
      <c r="C531" s="75">
        <f t="shared" ca="1" si="91"/>
        <v>36.676195480257029</v>
      </c>
      <c r="D531" s="75">
        <v>39.801386458277804</v>
      </c>
      <c r="E531" s="75">
        <f t="shared" ca="1" si="92"/>
        <v>19.380655259254265</v>
      </c>
      <c r="F531" s="75">
        <v>19.931886010597829</v>
      </c>
      <c r="AU531" s="1">
        <v>514</v>
      </c>
      <c r="AV531" s="75">
        <f t="shared" ref="AV531:AV594" ca="1" si="93">RAND()</f>
        <v>0.34348386405803577</v>
      </c>
      <c r="AW531" s="75">
        <f t="shared" ref="AW531:AW594" ca="1" si="94">$R$2+($R$3-$R$2)*SQRT(AV531)</f>
        <v>32.582248936135336</v>
      </c>
      <c r="AX531" s="75">
        <f t="shared" ref="AX531:AX594" ca="1" si="95">$R$3-($R$3-$R$2)*SQRT(1-AV531)</f>
        <v>20.692295000396115</v>
      </c>
      <c r="AY531" s="75">
        <v>44.109557109760686</v>
      </c>
      <c r="AZ531" s="75">
        <v>35.098360526847756</v>
      </c>
    </row>
    <row r="532" spans="1:52">
      <c r="A532" s="1">
        <v>479</v>
      </c>
      <c r="B532" s="62">
        <f t="shared" ca="1" si="90"/>
        <v>3.5000454712245777E-2</v>
      </c>
      <c r="C532" s="75">
        <f t="shared" ca="1" si="91"/>
        <v>24.813241427350533</v>
      </c>
      <c r="D532" s="75">
        <v>43.75987657644994</v>
      </c>
      <c r="E532" s="75">
        <f t="shared" ca="1" si="92"/>
        <v>15.354169289404574</v>
      </c>
      <c r="F532" s="75">
        <v>16.562951720890663</v>
      </c>
      <c r="AU532" s="1">
        <v>515</v>
      </c>
      <c r="AV532" s="75">
        <f t="shared" ca="1" si="93"/>
        <v>8.5659473055213819E-2</v>
      </c>
      <c r="AW532" s="75">
        <f t="shared" ca="1" si="94"/>
        <v>23.780291894333153</v>
      </c>
      <c r="AX532" s="75">
        <f t="shared" ca="1" si="95"/>
        <v>16.313653522096832</v>
      </c>
      <c r="AY532" s="75">
        <v>43.489451376117145</v>
      </c>
      <c r="AZ532" s="75">
        <v>30.191360638728206</v>
      </c>
    </row>
    <row r="533" spans="1:52">
      <c r="A533" s="1">
        <v>480</v>
      </c>
      <c r="B533" s="62">
        <f t="shared" ca="1" si="90"/>
        <v>0.81876193077949755</v>
      </c>
      <c r="C533" s="75">
        <f t="shared" ca="1" si="91"/>
        <v>43.065565792450542</v>
      </c>
      <c r="D533" s="75">
        <v>37.383020226067572</v>
      </c>
      <c r="E533" s="75">
        <f t="shared" ca="1" si="92"/>
        <v>28.022604589199908</v>
      </c>
      <c r="F533" s="75">
        <v>22.084999170531866</v>
      </c>
      <c r="AU533" s="1">
        <v>516</v>
      </c>
      <c r="AV533" s="75">
        <f t="shared" ca="1" si="93"/>
        <v>0.80800450604064</v>
      </c>
      <c r="AW533" s="75">
        <f t="shared" ca="1" si="94"/>
        <v>41.966721258554514</v>
      </c>
      <c r="AX533" s="75">
        <f t="shared" ca="1" si="95"/>
        <v>31.85481287453754</v>
      </c>
      <c r="AY533" s="75">
        <v>41.90612243994272</v>
      </c>
      <c r="AZ533" s="75">
        <v>39.614193623597608</v>
      </c>
    </row>
    <row r="534" spans="1:52">
      <c r="A534" s="1">
        <v>481</v>
      </c>
      <c r="B534" s="62">
        <f t="shared" ca="1" si="90"/>
        <v>0.16917284097915974</v>
      </c>
      <c r="C534" s="75">
        <f t="shared" ca="1" si="91"/>
        <v>31.591976945562379</v>
      </c>
      <c r="D534" s="75">
        <v>41.269817568096336</v>
      </c>
      <c r="E534" s="75">
        <f t="shared" ca="1" si="92"/>
        <v>16.79724835563729</v>
      </c>
      <c r="F534" s="75">
        <v>23.807171831821638</v>
      </c>
      <c r="AU534" s="1">
        <v>517</v>
      </c>
      <c r="AV534" s="75">
        <f t="shared" ca="1" si="93"/>
        <v>0.37531728277080134</v>
      </c>
      <c r="AW534" s="75">
        <f t="shared" ca="1" si="94"/>
        <v>33.378943236587929</v>
      </c>
      <c r="AX534" s="75">
        <f t="shared" ca="1" si="95"/>
        <v>21.288938330258624</v>
      </c>
      <c r="AY534" s="75">
        <v>34.373336689832357</v>
      </c>
      <c r="AZ534" s="75">
        <v>35.580798400283996</v>
      </c>
    </row>
    <row r="535" spans="1:52">
      <c r="A535" s="1">
        <v>482</v>
      </c>
      <c r="B535" s="62">
        <f t="shared" ca="1" si="90"/>
        <v>0.69340921148552948</v>
      </c>
      <c r="C535" s="75">
        <f t="shared" ca="1" si="91"/>
        <v>41.553256474201014</v>
      </c>
      <c r="D535" s="75">
        <v>40.279681841261656</v>
      </c>
      <c r="E535" s="75">
        <f t="shared" ca="1" si="92"/>
        <v>24.771005847900057</v>
      </c>
      <c r="F535" s="75">
        <v>24.870918033404312</v>
      </c>
      <c r="AU535" s="1">
        <v>518</v>
      </c>
      <c r="AV535" s="75">
        <f t="shared" ca="1" si="93"/>
        <v>7.492433656994657E-2</v>
      </c>
      <c r="AW535" s="75">
        <f t="shared" ca="1" si="94"/>
        <v>23.211693060079142</v>
      </c>
      <c r="AX535" s="75">
        <f t="shared" ca="1" si="95"/>
        <v>16.145743865296961</v>
      </c>
      <c r="AY535" s="75">
        <v>40.6057337697017</v>
      </c>
      <c r="AZ535" s="75">
        <v>27.544587260492658</v>
      </c>
    </row>
    <row r="536" spans="1:52">
      <c r="A536" s="1">
        <v>483</v>
      </c>
      <c r="B536" s="62">
        <f t="shared" ca="1" si="90"/>
        <v>0.98612156230880754</v>
      </c>
      <c r="C536" s="75">
        <f t="shared" ca="1" si="91"/>
        <v>44.860568589780108</v>
      </c>
      <c r="D536" s="75">
        <v>38.752793206342723</v>
      </c>
      <c r="E536" s="75">
        <f t="shared" ca="1" si="92"/>
        <v>37.790561390595229</v>
      </c>
      <c r="F536" s="75">
        <v>33.104302458813223</v>
      </c>
      <c r="AU536" s="1">
        <v>519</v>
      </c>
      <c r="AV536" s="75">
        <f t="shared" ca="1" si="93"/>
        <v>0.21226350874039746</v>
      </c>
      <c r="AW536" s="75">
        <f t="shared" ca="1" si="94"/>
        <v>28.821619220133279</v>
      </c>
      <c r="AX536" s="75">
        <f t="shared" ca="1" si="95"/>
        <v>18.373643844235044</v>
      </c>
      <c r="AY536" s="75">
        <v>40.800584305755891</v>
      </c>
      <c r="AZ536" s="75">
        <v>18.537645295136119</v>
      </c>
    </row>
    <row r="537" spans="1:52">
      <c r="A537" s="1">
        <v>484</v>
      </c>
      <c r="B537" s="62">
        <f t="shared" ca="1" si="90"/>
        <v>7.3555482663770988E-2</v>
      </c>
      <c r="C537" s="75">
        <f t="shared" ca="1" si="91"/>
        <v>27.569739325298123</v>
      </c>
      <c r="D537" s="75">
        <v>42.579850576426743</v>
      </c>
      <c r="E537" s="75">
        <f t="shared" ca="1" si="92"/>
        <v>15.754364702961158</v>
      </c>
      <c r="F537" s="75">
        <v>33.041951038647625</v>
      </c>
      <c r="AU537" s="1">
        <v>520</v>
      </c>
      <c r="AV537" s="75">
        <f t="shared" ca="1" si="93"/>
        <v>0.90620833564654824</v>
      </c>
      <c r="AW537" s="75">
        <f t="shared" ca="1" si="94"/>
        <v>43.558492643728471</v>
      </c>
      <c r="AX537" s="75">
        <f t="shared" ca="1" si="95"/>
        <v>35.812372563163734</v>
      </c>
      <c r="AY537" s="75">
        <v>29.203427830857507</v>
      </c>
      <c r="AZ537" s="75">
        <v>37.734906615970985</v>
      </c>
    </row>
    <row r="538" spans="1:52">
      <c r="A538" s="1">
        <v>485</v>
      </c>
      <c r="B538" s="62">
        <f t="shared" ca="1" si="90"/>
        <v>0.92545259239163968</v>
      </c>
      <c r="C538" s="75">
        <f t="shared" ca="1" si="91"/>
        <v>44.235194004523024</v>
      </c>
      <c r="D538" s="75">
        <v>40.285501041152884</v>
      </c>
      <c r="E538" s="75">
        <f t="shared" ca="1" si="92"/>
        <v>32.374010130639178</v>
      </c>
      <c r="F538" s="75">
        <v>23.532512151016679</v>
      </c>
      <c r="AU538" s="1">
        <v>521</v>
      </c>
      <c r="AV538" s="75">
        <f t="shared" ca="1" si="93"/>
        <v>0.55562368783395222</v>
      </c>
      <c r="AW538" s="75">
        <f t="shared" ca="1" si="94"/>
        <v>37.362050868615718</v>
      </c>
      <c r="AX538" s="75">
        <f t="shared" ca="1" si="95"/>
        <v>25.001533035018834</v>
      </c>
      <c r="AY538" s="75">
        <v>43.634802006276288</v>
      </c>
      <c r="AZ538" s="75">
        <v>23.784705340858153</v>
      </c>
    </row>
    <row r="539" spans="1:52">
      <c r="A539" s="1">
        <v>486</v>
      </c>
      <c r="B539" s="62">
        <f t="shared" ca="1" si="90"/>
        <v>0.88741999713983799</v>
      </c>
      <c r="C539" s="75">
        <f t="shared" ca="1" si="91"/>
        <v>43.829093832294888</v>
      </c>
      <c r="D539" s="75">
        <v>44.722941764558328</v>
      </c>
      <c r="E539" s="75">
        <f t="shared" ca="1" si="92"/>
        <v>30.514227070488609</v>
      </c>
      <c r="F539" s="75">
        <v>15.192856527536723</v>
      </c>
      <c r="AU539" s="1">
        <v>522</v>
      </c>
      <c r="AV539" s="75">
        <f t="shared" ca="1" si="93"/>
        <v>0.678050193084061</v>
      </c>
      <c r="AW539" s="75">
        <f t="shared" ca="1" si="94"/>
        <v>39.703140969837314</v>
      </c>
      <c r="AX539" s="75">
        <f t="shared" ca="1" si="95"/>
        <v>27.977813706096825</v>
      </c>
      <c r="AY539" s="75">
        <v>37.023501961388085</v>
      </c>
      <c r="AZ539" s="75">
        <v>21.028732750294076</v>
      </c>
    </row>
    <row r="540" spans="1:52">
      <c r="A540" s="1">
        <v>487</v>
      </c>
      <c r="B540" s="62">
        <f t="shared" ca="1" si="90"/>
        <v>0.75904166644386883</v>
      </c>
      <c r="C540" s="75">
        <f t="shared" ca="1" si="91"/>
        <v>42.365903649234646</v>
      </c>
      <c r="D540" s="75">
        <v>44.302028468425696</v>
      </c>
      <c r="E540" s="75">
        <f t="shared" ca="1" si="92"/>
        <v>26.331823210237623</v>
      </c>
      <c r="F540" s="75">
        <v>30.034655467441745</v>
      </c>
      <c r="AU540" s="1">
        <v>523</v>
      </c>
      <c r="AV540" s="75">
        <f t="shared" ca="1" si="93"/>
        <v>0.39921629627052013</v>
      </c>
      <c r="AW540" s="75">
        <f t="shared" ca="1" si="94"/>
        <v>33.955069681841536</v>
      </c>
      <c r="AX540" s="75">
        <f t="shared" ca="1" si="95"/>
        <v>21.746928517795077</v>
      </c>
      <c r="AY540" s="75">
        <v>43.911792017658613</v>
      </c>
      <c r="AZ540" s="75">
        <v>27.23050641231373</v>
      </c>
    </row>
    <row r="541" spans="1:52">
      <c r="A541" s="1">
        <v>488</v>
      </c>
      <c r="B541" s="62">
        <f t="shared" ca="1" si="90"/>
        <v>0.88965954394473346</v>
      </c>
      <c r="C541" s="75">
        <f t="shared" ca="1" si="91"/>
        <v>43.853325075141527</v>
      </c>
      <c r="D541" s="75">
        <v>44.633576183785358</v>
      </c>
      <c r="E541" s="75">
        <f t="shared" ca="1" si="92"/>
        <v>30.6109259939312</v>
      </c>
      <c r="F541" s="75">
        <v>18.519119029347728</v>
      </c>
      <c r="AU541" s="1">
        <v>524</v>
      </c>
      <c r="AV541" s="75">
        <f t="shared" ca="1" si="93"/>
        <v>0.78487810014770831</v>
      </c>
      <c r="AW541" s="75">
        <f t="shared" ca="1" si="94"/>
        <v>41.578003877886268</v>
      </c>
      <c r="AX541" s="75">
        <f t="shared" ca="1" si="95"/>
        <v>31.085629375819309</v>
      </c>
      <c r="AY541" s="75">
        <v>33.876819402908822</v>
      </c>
      <c r="AZ541" s="75">
        <v>22.869347340744021</v>
      </c>
    </row>
    <row r="542" spans="1:52">
      <c r="A542" s="1">
        <v>489</v>
      </c>
      <c r="B542" s="62">
        <f t="shared" ca="1" si="90"/>
        <v>0.22281138999130934</v>
      </c>
      <c r="C542" s="75">
        <f t="shared" ca="1" si="91"/>
        <v>33.187250590455363</v>
      </c>
      <c r="D542" s="75">
        <v>39.800414890957988</v>
      </c>
      <c r="E542" s="75">
        <f t="shared" ca="1" si="92"/>
        <v>17.417726292502927</v>
      </c>
      <c r="F542" s="75">
        <v>18.561679727195674</v>
      </c>
      <c r="AU542" s="1">
        <v>525</v>
      </c>
      <c r="AV542" s="75">
        <f t="shared" ca="1" si="93"/>
        <v>0.69281120884623015</v>
      </c>
      <c r="AW542" s="75">
        <f t="shared" ca="1" si="94"/>
        <v>39.970584453744912</v>
      </c>
      <c r="AX542" s="75">
        <f t="shared" ca="1" si="95"/>
        <v>28.372615598405357</v>
      </c>
      <c r="AY542" s="75">
        <v>28.237380108817206</v>
      </c>
      <c r="AZ542" s="75">
        <v>19.75801116256471</v>
      </c>
    </row>
    <row r="543" spans="1:52">
      <c r="A543" s="1">
        <v>490</v>
      </c>
      <c r="B543" s="62">
        <f t="shared" ca="1" si="90"/>
        <v>0.50625827286362268</v>
      </c>
      <c r="C543" s="75">
        <f t="shared" ca="1" si="91"/>
        <v>38.909948046335174</v>
      </c>
      <c r="D543" s="75">
        <v>42.87979454341702</v>
      </c>
      <c r="E543" s="75">
        <f t="shared" ca="1" si="92"/>
        <v>21.288745496948081</v>
      </c>
      <c r="F543" s="75">
        <v>21.505906296061077</v>
      </c>
      <c r="AU543" s="1">
        <v>526</v>
      </c>
      <c r="AV543" s="75">
        <f t="shared" ca="1" si="93"/>
        <v>0.95613482603671529</v>
      </c>
      <c r="AW543" s="75">
        <f t="shared" ca="1" si="94"/>
        <v>44.334644082262933</v>
      </c>
      <c r="AX543" s="75">
        <f t="shared" ca="1" si="95"/>
        <v>38.716795676809781</v>
      </c>
      <c r="AY543" s="75">
        <v>32.126643728462611</v>
      </c>
      <c r="AZ543" s="75">
        <v>17.048781364543473</v>
      </c>
    </row>
    <row r="544" spans="1:52">
      <c r="A544" s="1">
        <v>491</v>
      </c>
      <c r="B544" s="62">
        <f t="shared" ca="1" si="90"/>
        <v>0.65601548463631865</v>
      </c>
      <c r="C544" s="75">
        <f t="shared" ca="1" si="91"/>
        <v>41.067094012741222</v>
      </c>
      <c r="D544" s="75">
        <v>43.694055699280725</v>
      </c>
      <c r="E544" s="75">
        <f t="shared" ca="1" si="92"/>
        <v>23.979927042672916</v>
      </c>
      <c r="F544" s="75">
        <v>24.853871931592906</v>
      </c>
      <c r="AU544" s="1">
        <v>527</v>
      </c>
      <c r="AV544" s="75">
        <f t="shared" ca="1" si="93"/>
        <v>0.54143681536417398</v>
      </c>
      <c r="AW544" s="75">
        <f t="shared" ca="1" si="94"/>
        <v>37.074717072428278</v>
      </c>
      <c r="AX544" s="75">
        <f t="shared" ca="1" si="95"/>
        <v>24.684811933623568</v>
      </c>
      <c r="AY544" s="75">
        <v>20.37906402157045</v>
      </c>
      <c r="AZ544" s="75">
        <v>24.240261972624982</v>
      </c>
    </row>
    <row r="545" spans="1:52">
      <c r="A545" s="1">
        <v>492</v>
      </c>
      <c r="B545" s="62">
        <f t="shared" ca="1" si="90"/>
        <v>0.3380735301996447</v>
      </c>
      <c r="C545" s="75">
        <f t="shared" ca="1" si="91"/>
        <v>35.898974572821423</v>
      </c>
      <c r="D545" s="75">
        <v>28.86689076019784</v>
      </c>
      <c r="E545" s="75">
        <f t="shared" ca="1" si="92"/>
        <v>18.854848009584487</v>
      </c>
      <c r="F545" s="75">
        <v>37.44689485272027</v>
      </c>
      <c r="AU545" s="1">
        <v>528</v>
      </c>
      <c r="AV545" s="75">
        <f t="shared" ca="1" si="93"/>
        <v>0.25031493914466574</v>
      </c>
      <c r="AW545" s="75">
        <f t="shared" ca="1" si="94"/>
        <v>30.009445200612817</v>
      </c>
      <c r="AX545" s="75">
        <f t="shared" ca="1" si="95"/>
        <v>19.024693365240115</v>
      </c>
      <c r="AY545" s="75">
        <v>42.094874942749286</v>
      </c>
      <c r="AZ545" s="75">
        <v>22.338568918111125</v>
      </c>
    </row>
    <row r="546" spans="1:52">
      <c r="A546" s="1">
        <v>493</v>
      </c>
      <c r="B546" s="62">
        <f t="shared" ca="1" si="90"/>
        <v>0.44446819608424182</v>
      </c>
      <c r="C546" s="75">
        <f t="shared" ca="1" si="91"/>
        <v>37.894692676407232</v>
      </c>
      <c r="D546" s="75">
        <v>34.805653039740378</v>
      </c>
      <c r="E546" s="75">
        <f t="shared" ca="1" si="92"/>
        <v>20.338230721189181</v>
      </c>
      <c r="F546" s="75">
        <v>20.841017548055156</v>
      </c>
      <c r="AU546" s="1">
        <v>529</v>
      </c>
      <c r="AV546" s="75">
        <f t="shared" ca="1" si="93"/>
        <v>0.41346739239397867</v>
      </c>
      <c r="AW546" s="75">
        <f t="shared" ca="1" si="94"/>
        <v>34.290429055741114</v>
      </c>
      <c r="AX546" s="75">
        <f t="shared" ca="1" si="95"/>
        <v>22.024374941137747</v>
      </c>
      <c r="AY546" s="75">
        <v>39.469576898392617</v>
      </c>
      <c r="AZ546" s="75">
        <v>39.063324232592123</v>
      </c>
    </row>
    <row r="547" spans="1:52">
      <c r="A547" s="1">
        <v>494</v>
      </c>
      <c r="B547" s="62">
        <f t="shared" ca="1" si="90"/>
        <v>0.63512686016378517</v>
      </c>
      <c r="C547" s="75">
        <f t="shared" ca="1" si="91"/>
        <v>40.787431143487694</v>
      </c>
      <c r="D547" s="75">
        <v>43.522109825546693</v>
      </c>
      <c r="E547" s="75">
        <f t="shared" ca="1" si="92"/>
        <v>23.562775668027278</v>
      </c>
      <c r="F547" s="75">
        <v>25.628397436092484</v>
      </c>
      <c r="AU547" s="1">
        <v>530</v>
      </c>
      <c r="AV547" s="75">
        <f t="shared" ca="1" si="93"/>
        <v>9.1313649328063295E-2</v>
      </c>
      <c r="AW547" s="75">
        <f t="shared" ca="1" si="94"/>
        <v>24.065444522760977</v>
      </c>
      <c r="AX547" s="75">
        <f t="shared" ca="1" si="95"/>
        <v>16.40248759761187</v>
      </c>
      <c r="AY547" s="75">
        <v>25.080139491103807</v>
      </c>
      <c r="AZ547" s="75">
        <v>35.623455174886601</v>
      </c>
    </row>
    <row r="548" spans="1:52">
      <c r="A548" s="1">
        <v>495</v>
      </c>
      <c r="B548" s="62">
        <f t="shared" ca="1" si="90"/>
        <v>0.72308067928227415</v>
      </c>
      <c r="C548" s="75">
        <f t="shared" ca="1" si="91"/>
        <v>41.926723276793737</v>
      </c>
      <c r="D548" s="75">
        <v>41.719987553048909</v>
      </c>
      <c r="E548" s="75">
        <f t="shared" ca="1" si="92"/>
        <v>25.445847076890832</v>
      </c>
      <c r="F548" s="75">
        <v>18.052935850018955</v>
      </c>
      <c r="AU548" s="1">
        <v>531</v>
      </c>
      <c r="AV548" s="75">
        <f t="shared" ca="1" si="93"/>
        <v>0.6666802141697028</v>
      </c>
      <c r="AW548" s="75">
        <f t="shared" ca="1" si="94"/>
        <v>39.495146310090348</v>
      </c>
      <c r="AX548" s="75">
        <f t="shared" ca="1" si="95"/>
        <v>27.679843902341194</v>
      </c>
      <c r="AY548" s="75">
        <v>25.802939614936268</v>
      </c>
      <c r="AZ548" s="75">
        <v>21.970492166186933</v>
      </c>
    </row>
    <row r="549" spans="1:52">
      <c r="A549" s="1">
        <v>496</v>
      </c>
      <c r="B549" s="62">
        <f t="shared" ca="1" si="90"/>
        <v>0.31900749077331803</v>
      </c>
      <c r="C549" s="75">
        <f t="shared" ca="1" si="91"/>
        <v>35.49847480295081</v>
      </c>
      <c r="D549" s="75">
        <v>31.892164684742777</v>
      </c>
      <c r="E549" s="75">
        <f t="shared" ca="1" si="92"/>
        <v>18.606193224115788</v>
      </c>
      <c r="F549" s="75">
        <v>15.568549123951048</v>
      </c>
      <c r="AU549" s="1">
        <v>532</v>
      </c>
      <c r="AV549" s="75">
        <f t="shared" ca="1" si="93"/>
        <v>0.81527614739498677</v>
      </c>
      <c r="AW549" s="75">
        <f t="shared" ca="1" si="94"/>
        <v>42.087793056199473</v>
      </c>
      <c r="AX549" s="75">
        <f t="shared" ca="1" si="95"/>
        <v>32.106146140718366</v>
      </c>
      <c r="AY549" s="75">
        <v>44.545031465322225</v>
      </c>
      <c r="AZ549" s="75">
        <v>43.249649627882775</v>
      </c>
    </row>
    <row r="550" spans="1:52">
      <c r="A550" s="1">
        <v>497</v>
      </c>
      <c r="B550" s="62">
        <f t="shared" ca="1" si="90"/>
        <v>0.92699860979313708</v>
      </c>
      <c r="C550" s="75">
        <f t="shared" ca="1" si="91"/>
        <v>44.251464592469901</v>
      </c>
      <c r="D550" s="75">
        <v>31.036439403748521</v>
      </c>
      <c r="E550" s="75">
        <f t="shared" ca="1" si="92"/>
        <v>32.461902820319992</v>
      </c>
      <c r="F550" s="75">
        <v>28.656798904999739</v>
      </c>
      <c r="AU550" s="1">
        <v>533</v>
      </c>
      <c r="AV550" s="75">
        <f t="shared" ca="1" si="93"/>
        <v>0.22813062244513871</v>
      </c>
      <c r="AW550" s="75">
        <f t="shared" ca="1" si="94"/>
        <v>29.328906455156471</v>
      </c>
      <c r="AX550" s="75">
        <f t="shared" ca="1" si="95"/>
        <v>18.643170907725352</v>
      </c>
      <c r="AY550" s="75">
        <v>34.008247060076869</v>
      </c>
      <c r="AZ550" s="75">
        <v>15.545261133833801</v>
      </c>
    </row>
    <row r="551" spans="1:52">
      <c r="A551" s="1">
        <v>498</v>
      </c>
      <c r="B551" s="62">
        <f t="shared" ca="1" si="90"/>
        <v>0.89414904073525703</v>
      </c>
      <c r="C551" s="75">
        <f t="shared" ca="1" si="91"/>
        <v>43.901777926423968</v>
      </c>
      <c r="D551" s="75">
        <v>27.907535270791794</v>
      </c>
      <c r="E551" s="75">
        <f t="shared" ca="1" si="92"/>
        <v>30.808786927732122</v>
      </c>
      <c r="F551" s="75">
        <v>30.573160372665804</v>
      </c>
      <c r="AU551" s="1">
        <v>534</v>
      </c>
      <c r="AV551" s="75">
        <f t="shared" ca="1" si="93"/>
        <v>0.1926631465841282</v>
      </c>
      <c r="AW551" s="75">
        <f t="shared" ca="1" si="94"/>
        <v>28.168023083428864</v>
      </c>
      <c r="AX551" s="75">
        <f t="shared" ca="1" si="95"/>
        <v>18.04442231978167</v>
      </c>
      <c r="AY551" s="75">
        <v>44.42756707573119</v>
      </c>
      <c r="AZ551" s="75">
        <v>19.868860397069053</v>
      </c>
    </row>
    <row r="552" spans="1:52">
      <c r="A552" s="1">
        <v>499</v>
      </c>
      <c r="B552" s="62">
        <f t="shared" ca="1" si="90"/>
        <v>0.72165761213187896</v>
      </c>
      <c r="C552" s="75">
        <f t="shared" ca="1" si="91"/>
        <v>41.909047194568728</v>
      </c>
      <c r="D552" s="75">
        <v>44.939428543002386</v>
      </c>
      <c r="E552" s="75">
        <f t="shared" ca="1" si="92"/>
        <v>25.412408526982535</v>
      </c>
      <c r="F552" s="75">
        <v>15.33066403750205</v>
      </c>
      <c r="AU552" s="1">
        <v>535</v>
      </c>
      <c r="AV552" s="75">
        <f t="shared" ca="1" si="93"/>
        <v>0.66308446141572408</v>
      </c>
      <c r="AW552" s="75">
        <f t="shared" ca="1" si="94"/>
        <v>39.428999473456784</v>
      </c>
      <c r="AX552" s="75">
        <f t="shared" ca="1" si="95"/>
        <v>27.586672209889109</v>
      </c>
      <c r="AY552" s="75">
        <v>31.524786386826115</v>
      </c>
      <c r="AZ552" s="75">
        <v>34.12112607566938</v>
      </c>
    </row>
    <row r="553" spans="1:52">
      <c r="A553" s="1">
        <v>500</v>
      </c>
      <c r="B553" s="62">
        <f t="shared" ca="1" si="90"/>
        <v>6.7597475272139995E-2</v>
      </c>
      <c r="C553" s="75">
        <f t="shared" ca="1" si="91"/>
        <v>27.220756193249521</v>
      </c>
      <c r="D553" s="75">
        <v>40.00507668076385</v>
      </c>
      <c r="E553" s="75">
        <f t="shared" ca="1" si="92"/>
        <v>15.691805276586418</v>
      </c>
      <c r="F553" s="75">
        <v>16.40438675303475</v>
      </c>
      <c r="AU553" s="1">
        <v>536</v>
      </c>
      <c r="AV553" s="75">
        <f t="shared" ca="1" si="93"/>
        <v>0.97422708497823995</v>
      </c>
      <c r="AW553" s="75">
        <f t="shared" ca="1" si="94"/>
        <v>44.610882737271041</v>
      </c>
      <c r="AX553" s="75">
        <f t="shared" ca="1" si="95"/>
        <v>40.183816498555728</v>
      </c>
      <c r="AY553" s="75">
        <v>30.677169871381846</v>
      </c>
      <c r="AZ553" s="75">
        <v>28.011727619677814</v>
      </c>
    </row>
    <row r="554" spans="1:52">
      <c r="A554" s="1">
        <v>501</v>
      </c>
      <c r="B554" s="62">
        <f t="shared" ca="1" si="90"/>
        <v>0.90252571708721785</v>
      </c>
      <c r="C554" s="75">
        <f t="shared" ca="1" si="91"/>
        <v>43.991751265277372</v>
      </c>
      <c r="D554" s="75">
        <v>44.473825952602283</v>
      </c>
      <c r="E554" s="75">
        <f t="shared" ca="1" si="92"/>
        <v>31.193467983017509</v>
      </c>
      <c r="F554" s="75">
        <v>21.974029282039872</v>
      </c>
      <c r="AU554" s="1">
        <v>537</v>
      </c>
      <c r="AV554" s="75">
        <f t="shared" ca="1" si="93"/>
        <v>5.8238549270059892E-2</v>
      </c>
      <c r="AW554" s="75">
        <f t="shared" ca="1" si="94"/>
        <v>22.239799330302873</v>
      </c>
      <c r="AX554" s="75">
        <f t="shared" ca="1" si="95"/>
        <v>15.886681644701749</v>
      </c>
      <c r="AY554" s="75">
        <v>28.681709240367624</v>
      </c>
      <c r="AZ554" s="75">
        <v>28.486399230568704</v>
      </c>
    </row>
    <row r="555" spans="1:52">
      <c r="A555" s="1">
        <v>502</v>
      </c>
      <c r="B555" s="62">
        <f t="shared" ca="1" si="90"/>
        <v>0.89750442558683607</v>
      </c>
      <c r="C555" s="75">
        <f t="shared" ca="1" si="91"/>
        <v>43.937885081892503</v>
      </c>
      <c r="D555" s="75">
        <v>30.443089504828734</v>
      </c>
      <c r="E555" s="75">
        <f t="shared" ca="1" si="92"/>
        <v>30.960349631891148</v>
      </c>
      <c r="F555" s="75">
        <v>16.033734325559937</v>
      </c>
      <c r="AU555" s="1">
        <v>538</v>
      </c>
      <c r="AV555" s="75">
        <f t="shared" ca="1" si="93"/>
        <v>0.73608597242025597</v>
      </c>
      <c r="AW555" s="75">
        <f t="shared" ca="1" si="94"/>
        <v>40.738635845324637</v>
      </c>
      <c r="AX555" s="75">
        <f t="shared" ca="1" si="95"/>
        <v>29.588230963910416</v>
      </c>
      <c r="AY555" s="75">
        <v>23.446259719845298</v>
      </c>
      <c r="AZ555" s="75">
        <v>16.20010269302557</v>
      </c>
    </row>
    <row r="556" spans="1:52">
      <c r="A556" s="1">
        <v>503</v>
      </c>
      <c r="B556" s="62">
        <f t="shared" ca="1" si="90"/>
        <v>0.60983361463773722</v>
      </c>
      <c r="C556" s="75">
        <f t="shared" ca="1" si="91"/>
        <v>40.440464773205733</v>
      </c>
      <c r="D556" s="75">
        <v>31.41606356433358</v>
      </c>
      <c r="E556" s="75">
        <f t="shared" ca="1" si="92"/>
        <v>23.078452707270241</v>
      </c>
      <c r="F556" s="75">
        <v>22.260791477689075</v>
      </c>
      <c r="AU556" s="1">
        <v>539</v>
      </c>
      <c r="AV556" s="75">
        <f t="shared" ca="1" si="93"/>
        <v>0.72969657105022945</v>
      </c>
      <c r="AW556" s="75">
        <f t="shared" ca="1" si="94"/>
        <v>40.626683631426175</v>
      </c>
      <c r="AX556" s="75">
        <f t="shared" ca="1" si="95"/>
        <v>29.40278595213897</v>
      </c>
      <c r="AY556" s="75">
        <v>34.134031911911286</v>
      </c>
      <c r="AZ556" s="75">
        <v>29.717273853664139</v>
      </c>
    </row>
    <row r="557" spans="1:52">
      <c r="A557" s="1">
        <v>504</v>
      </c>
      <c r="B557" s="62">
        <f t="shared" ca="1" si="90"/>
        <v>0.46733098218737013</v>
      </c>
      <c r="C557" s="75">
        <f t="shared" ca="1" si="91"/>
        <v>38.280704194532085</v>
      </c>
      <c r="D557" s="75">
        <v>38.182087069707762</v>
      </c>
      <c r="E557" s="75">
        <f t="shared" ca="1" si="92"/>
        <v>20.681297467587282</v>
      </c>
      <c r="F557" s="75">
        <v>19.799975529735566</v>
      </c>
      <c r="AU557" s="1">
        <v>540</v>
      </c>
      <c r="AV557" s="75">
        <f t="shared" ca="1" si="93"/>
        <v>0.202206952963353</v>
      </c>
      <c r="AW557" s="75">
        <f t="shared" ca="1" si="94"/>
        <v>28.49022822887062</v>
      </c>
      <c r="AX557" s="75">
        <f t="shared" ca="1" si="95"/>
        <v>18.20422155762251</v>
      </c>
      <c r="AY557" s="75">
        <v>39.971415509925563</v>
      </c>
      <c r="AZ557" s="75">
        <v>27.325836087028527</v>
      </c>
    </row>
    <row r="558" spans="1:52">
      <c r="A558" s="1">
        <v>505</v>
      </c>
      <c r="B558" s="62">
        <f t="shared" ca="1" si="90"/>
        <v>0.80306577460987327</v>
      </c>
      <c r="C558" s="75">
        <f t="shared" ca="1" si="91"/>
        <v>42.885062817239913</v>
      </c>
      <c r="D558" s="75">
        <v>39.545642737482737</v>
      </c>
      <c r="E558" s="75">
        <f t="shared" ca="1" si="92"/>
        <v>27.545999351294114</v>
      </c>
      <c r="F558" s="75">
        <v>21.221100612690641</v>
      </c>
      <c r="AU558" s="1">
        <v>541</v>
      </c>
      <c r="AV558" s="75">
        <f t="shared" ca="1" si="93"/>
        <v>0.269471333924451</v>
      </c>
      <c r="AW558" s="75">
        <f t="shared" ca="1" si="94"/>
        <v>30.573188515265777</v>
      </c>
      <c r="AX558" s="75">
        <f t="shared" ca="1" si="95"/>
        <v>19.35870909123345</v>
      </c>
      <c r="AY558" s="75">
        <v>39.712772591900745</v>
      </c>
      <c r="AZ558" s="75">
        <v>21.108890166627209</v>
      </c>
    </row>
    <row r="559" spans="1:52">
      <c r="A559" s="1">
        <v>506</v>
      </c>
      <c r="B559" s="62">
        <f t="shared" ca="1" si="90"/>
        <v>0.91559513066181442</v>
      </c>
      <c r="C559" s="75">
        <f t="shared" ca="1" si="91"/>
        <v>44.131023674936046</v>
      </c>
      <c r="D559" s="75">
        <v>39.812844162990615</v>
      </c>
      <c r="E559" s="75">
        <f t="shared" ca="1" si="92"/>
        <v>31.840367677232024</v>
      </c>
      <c r="F559" s="75">
        <v>15.212872135126485</v>
      </c>
      <c r="AU559" s="1">
        <v>542</v>
      </c>
      <c r="AV559" s="75">
        <f t="shared" ca="1" si="93"/>
        <v>0.38431125648938247</v>
      </c>
      <c r="AW559" s="75">
        <f t="shared" ca="1" si="94"/>
        <v>33.597852855650956</v>
      </c>
      <c r="AX559" s="75">
        <f t="shared" ca="1" si="95"/>
        <v>21.460249169552458</v>
      </c>
      <c r="AY559" s="75">
        <v>42.921794176118127</v>
      </c>
      <c r="AZ559" s="75">
        <v>33.33453581967089</v>
      </c>
    </row>
    <row r="560" spans="1:52">
      <c r="A560" s="1">
        <v>507</v>
      </c>
      <c r="B560" s="62">
        <f t="shared" ca="1" si="90"/>
        <v>0.70017072007553516</v>
      </c>
      <c r="C560" s="75">
        <f t="shared" ca="1" si="91"/>
        <v>41.639285348234168</v>
      </c>
      <c r="D560" s="75">
        <v>38.767373466411442</v>
      </c>
      <c r="E560" s="75">
        <f t="shared" ca="1" si="92"/>
        <v>24.920821741847796</v>
      </c>
      <c r="F560" s="75">
        <v>15.439498102840954</v>
      </c>
      <c r="AU560" s="1">
        <v>543</v>
      </c>
      <c r="AV560" s="75">
        <f t="shared" ca="1" si="93"/>
        <v>0.34542693830032078</v>
      </c>
      <c r="AW560" s="75">
        <f t="shared" ca="1" si="94"/>
        <v>32.631909836154698</v>
      </c>
      <c r="AX560" s="75">
        <f t="shared" ca="1" si="95"/>
        <v>20.728293106381841</v>
      </c>
      <c r="AY560" s="75">
        <v>36.427874119516503</v>
      </c>
      <c r="AZ560" s="75">
        <v>26.324520379216104</v>
      </c>
    </row>
    <row r="561" spans="1:52">
      <c r="A561" s="1">
        <v>508</v>
      </c>
      <c r="B561" s="62">
        <f t="shared" ca="1" si="90"/>
        <v>0.40829178143619482</v>
      </c>
      <c r="C561" s="75">
        <f t="shared" ca="1" si="91"/>
        <v>37.255881523064843</v>
      </c>
      <c r="D561" s="75">
        <v>44.222718075662918</v>
      </c>
      <c r="E561" s="75">
        <f t="shared" ca="1" si="92"/>
        <v>19.814120459418465</v>
      </c>
      <c r="F561" s="75">
        <v>16.154091092355507</v>
      </c>
      <c r="AU561" s="1">
        <v>544</v>
      </c>
      <c r="AV561" s="75">
        <f t="shared" ca="1" si="93"/>
        <v>0.79173994222843547</v>
      </c>
      <c r="AW561" s="75">
        <f t="shared" ca="1" si="94"/>
        <v>41.693930920821529</v>
      </c>
      <c r="AX561" s="75">
        <f t="shared" ca="1" si="95"/>
        <v>31.309344354837929</v>
      </c>
      <c r="AY561" s="75">
        <v>42.610654260502564</v>
      </c>
      <c r="AZ561" s="75">
        <v>18.506617094667682</v>
      </c>
    </row>
    <row r="562" spans="1:52">
      <c r="A562" s="1">
        <v>509</v>
      </c>
      <c r="B562" s="62">
        <f t="shared" ca="1" si="90"/>
        <v>0.21547938914359399</v>
      </c>
      <c r="C562" s="75">
        <f t="shared" ca="1" si="91"/>
        <v>32.98552695326984</v>
      </c>
      <c r="D562" s="75">
        <v>39.029925560209755</v>
      </c>
      <c r="E562" s="75">
        <f t="shared" ca="1" si="92"/>
        <v>17.331260533126539</v>
      </c>
      <c r="F562" s="75">
        <v>16.965996405980054</v>
      </c>
      <c r="AU562" s="1">
        <v>545</v>
      </c>
      <c r="AV562" s="75">
        <f t="shared" ca="1" si="93"/>
        <v>0.29416286009892278</v>
      </c>
      <c r="AW562" s="75">
        <f t="shared" ca="1" si="94"/>
        <v>31.271034819243383</v>
      </c>
      <c r="AX562" s="75">
        <f t="shared" ca="1" si="95"/>
        <v>19.795765714646883</v>
      </c>
      <c r="AY562" s="75">
        <v>28.603854534585626</v>
      </c>
      <c r="AZ562" s="75">
        <v>27.968953335077227</v>
      </c>
    </row>
    <row r="563" spans="1:52">
      <c r="A563" s="1">
        <v>510</v>
      </c>
      <c r="B563" s="62">
        <f t="shared" ca="1" si="90"/>
        <v>3.9631708312852787E-2</v>
      </c>
      <c r="C563" s="75">
        <f t="shared" ca="1" si="91"/>
        <v>25.228270045088379</v>
      </c>
      <c r="D563" s="75">
        <v>39.132069567346051</v>
      </c>
      <c r="E563" s="75">
        <f t="shared" ca="1" si="92"/>
        <v>15.401671069368586</v>
      </c>
      <c r="F563" s="75">
        <v>26.693404802767201</v>
      </c>
      <c r="AU563" s="1">
        <v>546</v>
      </c>
      <c r="AV563" s="75">
        <f t="shared" ca="1" si="93"/>
        <v>0.37911133052339796</v>
      </c>
      <c r="AW563" s="75">
        <f t="shared" ca="1" si="94"/>
        <v>33.471605167690711</v>
      </c>
      <c r="AX563" s="75">
        <f t="shared" ca="1" si="95"/>
        <v>21.361053269467739</v>
      </c>
      <c r="AY563" s="75">
        <v>39.246935409901326</v>
      </c>
      <c r="AZ563" s="75">
        <v>26.486976902925605</v>
      </c>
    </row>
    <row r="564" spans="1:52">
      <c r="A564" s="1">
        <v>511</v>
      </c>
      <c r="B564" s="62">
        <f t="shared" ca="1" si="90"/>
        <v>0.5869410961517334</v>
      </c>
      <c r="C564" s="75">
        <f t="shared" ca="1" si="91"/>
        <v>40.118060046644914</v>
      </c>
      <c r="D564" s="75">
        <v>36.492063579095074</v>
      </c>
      <c r="E564" s="75">
        <f t="shared" ca="1" si="92"/>
        <v>22.657835207187478</v>
      </c>
      <c r="F564" s="75">
        <v>18.584007060856763</v>
      </c>
      <c r="AU564" s="1">
        <v>547</v>
      </c>
      <c r="AV564" s="75">
        <f t="shared" ca="1" si="93"/>
        <v>0.89808547752989387</v>
      </c>
      <c r="AW564" s="75">
        <f t="shared" ca="1" si="94"/>
        <v>43.430211567571995</v>
      </c>
      <c r="AX564" s="75">
        <f t="shared" ca="1" si="95"/>
        <v>35.42278379574234</v>
      </c>
      <c r="AY564" s="75">
        <v>27.038250905083533</v>
      </c>
      <c r="AZ564" s="75">
        <v>18.191100168842944</v>
      </c>
    </row>
    <row r="565" spans="1:52">
      <c r="A565" s="1">
        <v>512</v>
      </c>
      <c r="B565" s="62">
        <f t="shared" ca="1" si="90"/>
        <v>0.72023396239750959</v>
      </c>
      <c r="C565" s="75">
        <f t="shared" ca="1" si="91"/>
        <v>41.891340608932182</v>
      </c>
      <c r="D565" s="75">
        <v>40.267894244054062</v>
      </c>
      <c r="E565" s="75">
        <f t="shared" ca="1" si="92"/>
        <v>25.379070137251468</v>
      </c>
      <c r="F565" s="75">
        <v>23.291398604765984</v>
      </c>
      <c r="AU565" s="1">
        <v>548</v>
      </c>
      <c r="AV565" s="75">
        <f t="shared" ca="1" si="93"/>
        <v>0.90232956631665107</v>
      </c>
      <c r="AW565" s="75">
        <f t="shared" ca="1" si="94"/>
        <v>43.497308814780844</v>
      </c>
      <c r="AX565" s="75">
        <f t="shared" ca="1" si="95"/>
        <v>35.62431920791807</v>
      </c>
      <c r="AY565" s="75">
        <v>30.496650156927366</v>
      </c>
      <c r="AZ565" s="75">
        <v>18.061662832997282</v>
      </c>
    </row>
    <row r="566" spans="1:52">
      <c r="A566" s="1">
        <v>513</v>
      </c>
      <c r="B566" s="62">
        <f t="shared" ca="1" si="90"/>
        <v>0.34834728809118531</v>
      </c>
      <c r="C566" s="75">
        <f t="shared" ca="1" si="91"/>
        <v>36.108566094657547</v>
      </c>
      <c r="D566" s="75">
        <v>42.556242816453832</v>
      </c>
      <c r="E566" s="75">
        <f t="shared" ca="1" si="92"/>
        <v>18.990820193395376</v>
      </c>
      <c r="F566" s="75">
        <v>16.971419855732286</v>
      </c>
      <c r="AU566" s="1">
        <v>549</v>
      </c>
      <c r="AV566" s="75">
        <f t="shared" ca="1" si="93"/>
        <v>0.7269840262624685</v>
      </c>
      <c r="AW566" s="75">
        <f t="shared" ca="1" si="94"/>
        <v>40.579007479498138</v>
      </c>
      <c r="AX566" s="75">
        <f t="shared" ca="1" si="95"/>
        <v>29.324720852125843</v>
      </c>
      <c r="AY566" s="75">
        <v>40.093636038629512</v>
      </c>
      <c r="AZ566" s="75">
        <v>19.476992355897842</v>
      </c>
    </row>
    <row r="567" spans="1:52">
      <c r="A567" s="1">
        <v>514</v>
      </c>
      <c r="B567" s="62">
        <f t="shared" ref="B567:B630" ca="1" si="96">RAND()</f>
        <v>0.47346678213384275</v>
      </c>
      <c r="C567" s="75">
        <f t="shared" ref="C567:C630" ca="1" si="97">$R$2+($R$3-$R$2)*(B567)^(1/3)</f>
        <v>38.38214914277529</v>
      </c>
      <c r="D567" s="75">
        <v>43.844514365404279</v>
      </c>
      <c r="E567" s="75">
        <f t="shared" ref="E567:E630" ca="1" si="98">$R$3-($R$3-$R$2)*(1-B567)^(1/3)</f>
        <v>20.775033800947664</v>
      </c>
      <c r="F567" s="75">
        <v>16.160124118475661</v>
      </c>
      <c r="AU567" s="1">
        <v>550</v>
      </c>
      <c r="AV567" s="75">
        <f t="shared" ca="1" si="93"/>
        <v>0.57195317927761469</v>
      </c>
      <c r="AW567" s="75">
        <f t="shared" ca="1" si="94"/>
        <v>37.688275856703022</v>
      </c>
      <c r="AX567" s="75">
        <f t="shared" ca="1" si="95"/>
        <v>25.372413835365624</v>
      </c>
      <c r="AY567" s="75">
        <v>35.427797569252292</v>
      </c>
      <c r="AZ567" s="75">
        <v>20.247985054887376</v>
      </c>
    </row>
    <row r="568" spans="1:52">
      <c r="A568" s="1">
        <v>515</v>
      </c>
      <c r="B568" s="62">
        <f t="shared" ca="1" si="96"/>
        <v>0.94474619939367721</v>
      </c>
      <c r="C568" s="75">
        <f t="shared" ca="1" si="97"/>
        <v>44.436961004565056</v>
      </c>
      <c r="D568" s="75">
        <v>44.900713155095417</v>
      </c>
      <c r="E568" s="75">
        <f t="shared" ca="1" si="98"/>
        <v>33.573620603333907</v>
      </c>
      <c r="F568" s="75">
        <v>16.384366924188345</v>
      </c>
      <c r="AU568" s="1">
        <v>551</v>
      </c>
      <c r="AV568" s="75">
        <f t="shared" ca="1" si="93"/>
        <v>0.29813019923184281</v>
      </c>
      <c r="AW568" s="75">
        <f t="shared" ca="1" si="94"/>
        <v>31.380390084142029</v>
      </c>
      <c r="AX568" s="75">
        <f t="shared" ca="1" si="95"/>
        <v>19.86669896946799</v>
      </c>
      <c r="AY568" s="75">
        <v>31.09521192558676</v>
      </c>
      <c r="AZ568" s="75">
        <v>15.046533076129066</v>
      </c>
    </row>
    <row r="569" spans="1:52">
      <c r="A569" s="1">
        <v>516</v>
      </c>
      <c r="B569" s="62">
        <f t="shared" ca="1" si="96"/>
        <v>0.42484733238351691</v>
      </c>
      <c r="C569" s="75">
        <f t="shared" ca="1" si="97"/>
        <v>37.552717849387349</v>
      </c>
      <c r="D569" s="75">
        <v>33.978325559287164</v>
      </c>
      <c r="E569" s="75">
        <f t="shared" ca="1" si="98"/>
        <v>20.051239868872319</v>
      </c>
      <c r="F569" s="75">
        <v>16.964831976070791</v>
      </c>
      <c r="AU569" s="1">
        <v>552</v>
      </c>
      <c r="AV569" s="75">
        <f t="shared" ca="1" si="93"/>
        <v>0.47678527832578954</v>
      </c>
      <c r="AW569" s="75">
        <f t="shared" ca="1" si="94"/>
        <v>35.714891998106353</v>
      </c>
      <c r="AX569" s="75">
        <f t="shared" ca="1" si="95"/>
        <v>23.299925126700845</v>
      </c>
      <c r="AY569" s="75">
        <v>34.868143212435683</v>
      </c>
      <c r="AZ569" s="75">
        <v>28.793266381867944</v>
      </c>
    </row>
    <row r="570" spans="1:52">
      <c r="A570" s="1">
        <v>517</v>
      </c>
      <c r="B570" s="62">
        <f t="shared" ca="1" si="96"/>
        <v>0.70012536641220824</v>
      </c>
      <c r="C570" s="75">
        <f t="shared" ca="1" si="97"/>
        <v>41.638710147914146</v>
      </c>
      <c r="D570" s="75">
        <v>42.149623603571122</v>
      </c>
      <c r="E570" s="75">
        <f t="shared" ca="1" si="98"/>
        <v>24.919809367542111</v>
      </c>
      <c r="F570" s="75">
        <v>29.66542107514686</v>
      </c>
      <c r="AU570" s="1">
        <v>553</v>
      </c>
      <c r="AV570" s="75">
        <f t="shared" ca="1" si="93"/>
        <v>0.93669960359068938</v>
      </c>
      <c r="AW570" s="75">
        <f t="shared" ca="1" si="94"/>
        <v>44.034972760993256</v>
      </c>
      <c r="AX570" s="75">
        <f t="shared" ca="1" si="95"/>
        <v>37.452128991008152</v>
      </c>
      <c r="AY570" s="75">
        <v>34.805146612680687</v>
      </c>
      <c r="AZ570" s="75">
        <v>20.838844363159879</v>
      </c>
    </row>
    <row r="571" spans="1:52">
      <c r="A571" s="1">
        <v>518</v>
      </c>
      <c r="B571" s="62">
        <f t="shared" ca="1" si="96"/>
        <v>0.3864864705241049</v>
      </c>
      <c r="C571" s="75">
        <f t="shared" ca="1" si="97"/>
        <v>36.852410651788091</v>
      </c>
      <c r="D571" s="75">
        <v>31.853385850564617</v>
      </c>
      <c r="E571" s="75">
        <f t="shared" ca="1" si="98"/>
        <v>19.508466070296819</v>
      </c>
      <c r="F571" s="75">
        <v>30.103895987908686</v>
      </c>
      <c r="AU571" s="1">
        <v>554</v>
      </c>
      <c r="AV571" s="75">
        <f t="shared" ca="1" si="93"/>
        <v>0.13466070181255385</v>
      </c>
      <c r="AW571" s="75">
        <f t="shared" ca="1" si="94"/>
        <v>26.008843337576316</v>
      </c>
      <c r="AX571" s="75">
        <f t="shared" ca="1" si="95"/>
        <v>17.092915444842657</v>
      </c>
      <c r="AY571" s="75">
        <v>30.019394138538765</v>
      </c>
      <c r="AZ571" s="75">
        <v>16.376387134162343</v>
      </c>
    </row>
    <row r="572" spans="1:52">
      <c r="A572" s="1">
        <v>519</v>
      </c>
      <c r="B572" s="62">
        <f t="shared" ca="1" si="96"/>
        <v>0.54420343614871758</v>
      </c>
      <c r="C572" s="75">
        <f t="shared" ca="1" si="97"/>
        <v>39.492983011166544</v>
      </c>
      <c r="D572" s="75">
        <v>26.608079219378382</v>
      </c>
      <c r="E572" s="75">
        <f t="shared" ca="1" si="98"/>
        <v>21.912427601402811</v>
      </c>
      <c r="F572" s="75">
        <v>17.203278329786709</v>
      </c>
      <c r="AU572" s="1">
        <v>555</v>
      </c>
      <c r="AV572" s="75">
        <f t="shared" ca="1" si="93"/>
        <v>0.41563374397421438</v>
      </c>
      <c r="AW572" s="75">
        <f t="shared" ca="1" si="94"/>
        <v>34.340898882337214</v>
      </c>
      <c r="AX572" s="75">
        <f t="shared" ca="1" si="95"/>
        <v>22.066844298631576</v>
      </c>
      <c r="AY572" s="75">
        <v>33.764286797140883</v>
      </c>
      <c r="AZ572" s="75">
        <v>34.397075810803564</v>
      </c>
    </row>
    <row r="573" spans="1:52">
      <c r="A573" s="1">
        <v>520</v>
      </c>
      <c r="B573" s="62">
        <f t="shared" ca="1" si="96"/>
        <v>0.14818667199946267</v>
      </c>
      <c r="C573" s="75">
        <f t="shared" ca="1" si="97"/>
        <v>30.875386338482055</v>
      </c>
      <c r="D573" s="75">
        <v>31.571576566595439</v>
      </c>
      <c r="E573" s="75">
        <f t="shared" ca="1" si="98"/>
        <v>16.561758908111408</v>
      </c>
      <c r="F573" s="75">
        <v>16.814118429233684</v>
      </c>
      <c r="AU573" s="1">
        <v>556</v>
      </c>
      <c r="AV573" s="75">
        <f t="shared" ca="1" si="93"/>
        <v>0.17257140197916776</v>
      </c>
      <c r="AW573" s="75">
        <f t="shared" ca="1" si="94"/>
        <v>27.462514264034006</v>
      </c>
      <c r="AX573" s="75">
        <f t="shared" ca="1" si="95"/>
        <v>17.71106930972287</v>
      </c>
      <c r="AY573" s="75">
        <v>43.785869053776494</v>
      </c>
      <c r="AZ573" s="75">
        <v>20.031249503468697</v>
      </c>
    </row>
    <row r="574" spans="1:52">
      <c r="A574" s="1">
        <v>521</v>
      </c>
      <c r="B574" s="62">
        <f t="shared" ca="1" si="96"/>
        <v>3.813723589971918E-2</v>
      </c>
      <c r="C574" s="75">
        <f t="shared" ca="1" si="97"/>
        <v>25.098053310050851</v>
      </c>
      <c r="D574" s="75">
        <v>25.356314382632551</v>
      </c>
      <c r="E574" s="75">
        <f t="shared" ca="1" si="98"/>
        <v>15.386325928176941</v>
      </c>
      <c r="F574" s="75">
        <v>22.230492348426509</v>
      </c>
      <c r="AU574" s="1">
        <v>557</v>
      </c>
      <c r="AV574" s="75">
        <f t="shared" ca="1" si="93"/>
        <v>0.49307395211751448</v>
      </c>
      <c r="AW574" s="75">
        <f t="shared" ca="1" si="94"/>
        <v>36.065767417916753</v>
      </c>
      <c r="AX574" s="75">
        <f t="shared" ca="1" si="95"/>
        <v>23.640378208071262</v>
      </c>
      <c r="AY574" s="75">
        <v>43.561789050947368</v>
      </c>
      <c r="AZ574" s="75">
        <v>15.304081755134575</v>
      </c>
    </row>
    <row r="575" spans="1:52">
      <c r="A575" s="1">
        <v>522</v>
      </c>
      <c r="B575" s="62">
        <f t="shared" ca="1" si="96"/>
        <v>0.61561852975146381</v>
      </c>
      <c r="C575" s="75">
        <f t="shared" ca="1" si="97"/>
        <v>40.520654957064117</v>
      </c>
      <c r="D575" s="75">
        <v>42.24352014221482</v>
      </c>
      <c r="E575" s="75">
        <f t="shared" ca="1" si="98"/>
        <v>23.187334677328806</v>
      </c>
      <c r="F575" s="75">
        <v>40.785715566203883</v>
      </c>
      <c r="AU575" s="1">
        <v>558</v>
      </c>
      <c r="AV575" s="75">
        <f t="shared" ca="1" si="93"/>
        <v>0.43414216347120438</v>
      </c>
      <c r="AW575" s="75">
        <f t="shared" ca="1" si="94"/>
        <v>34.766839583607791</v>
      </c>
      <c r="AX575" s="75">
        <f t="shared" ca="1" si="95"/>
        <v>22.432943194206381</v>
      </c>
      <c r="AY575" s="75">
        <v>42.669728437641382</v>
      </c>
      <c r="AZ575" s="75">
        <v>41.134338680058647</v>
      </c>
    </row>
    <row r="576" spans="1:52">
      <c r="A576" s="1">
        <v>523</v>
      </c>
      <c r="B576" s="62">
        <f t="shared" ca="1" si="96"/>
        <v>0.60291597392883967</v>
      </c>
      <c r="C576" s="75">
        <f t="shared" ca="1" si="97"/>
        <v>40.343904194855391</v>
      </c>
      <c r="D576" s="75">
        <v>41.46110412675025</v>
      </c>
      <c r="E576" s="75">
        <f t="shared" ca="1" si="98"/>
        <v>22.949654759051505</v>
      </c>
      <c r="F576" s="75">
        <v>15.018234605208967</v>
      </c>
      <c r="AU576" s="1">
        <v>559</v>
      </c>
      <c r="AV576" s="75">
        <f t="shared" ca="1" si="93"/>
        <v>0.8700421756412009</v>
      </c>
      <c r="AW576" s="75">
        <f t="shared" ca="1" si="94"/>
        <v>42.982815406550515</v>
      </c>
      <c r="AX576" s="75">
        <f t="shared" ca="1" si="95"/>
        <v>34.185100928676256</v>
      </c>
      <c r="AY576" s="75">
        <v>35.973021565362522</v>
      </c>
      <c r="AZ576" s="75">
        <v>30.446185741728598</v>
      </c>
    </row>
    <row r="577" spans="1:52">
      <c r="A577" s="1">
        <v>524</v>
      </c>
      <c r="B577" s="62">
        <f t="shared" ca="1" si="96"/>
        <v>0.50378354728647867</v>
      </c>
      <c r="C577" s="75">
        <f t="shared" ca="1" si="97"/>
        <v>38.870924989216107</v>
      </c>
      <c r="D577" s="75">
        <v>29.258689525866171</v>
      </c>
      <c r="E577" s="75">
        <f t="shared" ca="1" si="98"/>
        <v>21.24919642341294</v>
      </c>
      <c r="F577" s="75">
        <v>15.897775406187026</v>
      </c>
      <c r="AU577" s="1">
        <v>560</v>
      </c>
      <c r="AV577" s="75">
        <f t="shared" ca="1" si="93"/>
        <v>0.17870890260731098</v>
      </c>
      <c r="AW577" s="75">
        <f t="shared" ca="1" si="94"/>
        <v>27.682192726282782</v>
      </c>
      <c r="AX577" s="75">
        <f t="shared" ca="1" si="95"/>
        <v>17.812466319038425</v>
      </c>
      <c r="AY577" s="75">
        <v>23.209926510318155</v>
      </c>
      <c r="AZ577" s="75">
        <v>34.371652569472339</v>
      </c>
    </row>
    <row r="578" spans="1:52">
      <c r="A578" s="1">
        <v>525</v>
      </c>
      <c r="B578" s="62">
        <f t="shared" ca="1" si="96"/>
        <v>0.86864593409188418</v>
      </c>
      <c r="C578" s="75">
        <f t="shared" ca="1" si="97"/>
        <v>43.624342414867655</v>
      </c>
      <c r="D578" s="75">
        <v>42.439637656825766</v>
      </c>
      <c r="E578" s="75">
        <f t="shared" ca="1" si="98"/>
        <v>29.750026294741559</v>
      </c>
      <c r="F578" s="75">
        <v>26.567684331871444</v>
      </c>
      <c r="AU578" s="1">
        <v>561</v>
      </c>
      <c r="AV578" s="75">
        <f t="shared" ca="1" si="93"/>
        <v>0.1869727150162781</v>
      </c>
      <c r="AW578" s="75">
        <f t="shared" ca="1" si="94"/>
        <v>27.972102509410348</v>
      </c>
      <c r="AX578" s="75">
        <f t="shared" ca="1" si="95"/>
        <v>17.949592304637076</v>
      </c>
      <c r="AY578" s="75">
        <v>33.420308228470475</v>
      </c>
      <c r="AZ578" s="75">
        <v>28.2687813024917</v>
      </c>
    </row>
    <row r="579" spans="1:52">
      <c r="A579" s="1">
        <v>526</v>
      </c>
      <c r="B579" s="62">
        <f t="shared" ca="1" si="96"/>
        <v>0.73099723215861068</v>
      </c>
      <c r="C579" s="75">
        <f t="shared" ca="1" si="97"/>
        <v>42.024634703691703</v>
      </c>
      <c r="D579" s="75">
        <v>40.870465867684928</v>
      </c>
      <c r="E579" s="75">
        <f t="shared" ca="1" si="98"/>
        <v>25.633989146267972</v>
      </c>
      <c r="F579" s="75">
        <v>16.287631526965352</v>
      </c>
      <c r="AU579" s="1">
        <v>562</v>
      </c>
      <c r="AV579" s="75">
        <f t="shared" ca="1" si="93"/>
        <v>0.89222702479405314</v>
      </c>
      <c r="AW579" s="75">
        <f t="shared" ca="1" si="94"/>
        <v>43.337330896092666</v>
      </c>
      <c r="AX579" s="75">
        <f t="shared" ca="1" si="95"/>
        <v>35.151361632928527</v>
      </c>
      <c r="AY579" s="75">
        <v>38.956234231849621</v>
      </c>
      <c r="AZ579" s="75">
        <v>30.114023139519553</v>
      </c>
    </row>
    <row r="580" spans="1:52">
      <c r="A580" s="1">
        <v>527</v>
      </c>
      <c r="B580" s="62">
        <f t="shared" ca="1" si="96"/>
        <v>0.67216646151138981</v>
      </c>
      <c r="C580" s="75">
        <f t="shared" ca="1" si="97"/>
        <v>41.27928436667267</v>
      </c>
      <c r="D580" s="75">
        <v>24.899672621242708</v>
      </c>
      <c r="E580" s="75">
        <f t="shared" ca="1" si="98"/>
        <v>24.314197122231668</v>
      </c>
      <c r="F580" s="75">
        <v>19.485068212734681</v>
      </c>
      <c r="AU580" s="1">
        <v>563</v>
      </c>
      <c r="AV580" s="75">
        <f t="shared" ca="1" si="93"/>
        <v>0.89955020406587582</v>
      </c>
      <c r="AW580" s="75">
        <f t="shared" ca="1" si="94"/>
        <v>43.453386154538592</v>
      </c>
      <c r="AX580" s="75">
        <f t="shared" ca="1" si="95"/>
        <v>35.491855262948938</v>
      </c>
      <c r="AY580" s="75">
        <v>32.747751812199652</v>
      </c>
      <c r="AZ580" s="75">
        <v>17.503542478019334</v>
      </c>
    </row>
    <row r="581" spans="1:52">
      <c r="A581" s="1">
        <v>528</v>
      </c>
      <c r="B581" s="62">
        <f t="shared" ca="1" si="96"/>
        <v>0.89645139412284269</v>
      </c>
      <c r="C581" s="75">
        <f t="shared" ca="1" si="97"/>
        <v>43.926563158540205</v>
      </c>
      <c r="D581" s="75">
        <v>38.935800373098573</v>
      </c>
      <c r="E581" s="75">
        <f t="shared" ca="1" si="98"/>
        <v>30.912432603474613</v>
      </c>
      <c r="F581" s="75">
        <v>16.753498737040573</v>
      </c>
      <c r="AU581" s="1">
        <v>564</v>
      </c>
      <c r="AV581" s="75">
        <f t="shared" ca="1" si="93"/>
        <v>0.18311321604721442</v>
      </c>
      <c r="AW581" s="75">
        <f t="shared" ca="1" si="94"/>
        <v>27.837519014299183</v>
      </c>
      <c r="AX581" s="75">
        <f t="shared" ca="1" si="95"/>
        <v>17.885463205920207</v>
      </c>
      <c r="AY581" s="75">
        <v>36.59385516062413</v>
      </c>
      <c r="AZ581" s="75">
        <v>30.857238930867517</v>
      </c>
    </row>
    <row r="582" spans="1:52">
      <c r="A582" s="1">
        <v>529</v>
      </c>
      <c r="B582" s="62">
        <f t="shared" ca="1" si="96"/>
        <v>0.47167887418377763</v>
      </c>
      <c r="C582" s="75">
        <f t="shared" ca="1" si="97"/>
        <v>38.352680083075832</v>
      </c>
      <c r="D582" s="75">
        <v>34.974669385785525</v>
      </c>
      <c r="E582" s="75">
        <f t="shared" ca="1" si="98"/>
        <v>20.747645166056031</v>
      </c>
      <c r="F582" s="75">
        <v>15.729510005418256</v>
      </c>
      <c r="AU582" s="1">
        <v>565</v>
      </c>
      <c r="AV582" s="75">
        <f t="shared" ca="1" si="93"/>
        <v>0.99513417934974324</v>
      </c>
      <c r="AW582" s="75">
        <f t="shared" ca="1" si="94"/>
        <v>44.926923687789376</v>
      </c>
      <c r="AX582" s="75">
        <f t="shared" ca="1" si="95"/>
        <v>42.907336963285516</v>
      </c>
      <c r="AY582" s="75">
        <v>42.998811879665489</v>
      </c>
      <c r="AZ582" s="75">
        <v>19.67607755891731</v>
      </c>
    </row>
    <row r="583" spans="1:52">
      <c r="A583" s="1">
        <v>530</v>
      </c>
      <c r="B583" s="62">
        <f t="shared" ca="1" si="96"/>
        <v>0.22886066777740588</v>
      </c>
      <c r="C583" s="75">
        <f t="shared" ca="1" si="97"/>
        <v>33.350376320950602</v>
      </c>
      <c r="D583" s="75">
        <v>38.985811676255985</v>
      </c>
      <c r="E583" s="75">
        <f t="shared" ca="1" si="98"/>
        <v>17.489475336445423</v>
      </c>
      <c r="F583" s="75">
        <v>20.536079820527931</v>
      </c>
      <c r="AU583" s="1">
        <v>566</v>
      </c>
      <c r="AV583" s="75">
        <f t="shared" ca="1" si="93"/>
        <v>0.84667155331267185</v>
      </c>
      <c r="AW583" s="75">
        <f t="shared" ca="1" si="94"/>
        <v>42.604427144597743</v>
      </c>
      <c r="AX583" s="75">
        <f t="shared" ca="1" si="95"/>
        <v>33.252847067540351</v>
      </c>
      <c r="AY583" s="75">
        <v>34.950156837219751</v>
      </c>
      <c r="AZ583" s="75">
        <v>23.189401332356145</v>
      </c>
    </row>
    <row r="584" spans="1:52">
      <c r="A584" s="1">
        <v>531</v>
      </c>
      <c r="B584" s="62">
        <f t="shared" ca="1" si="96"/>
        <v>0.97456372360032284</v>
      </c>
      <c r="C584" s="75">
        <f t="shared" ca="1" si="97"/>
        <v>44.743449552213583</v>
      </c>
      <c r="D584" s="75">
        <v>41.311853866621291</v>
      </c>
      <c r="E584" s="75">
        <f t="shared" ca="1" si="98"/>
        <v>36.177213569581504</v>
      </c>
      <c r="F584" s="75">
        <v>16.076609806661793</v>
      </c>
      <c r="AU584" s="1">
        <v>567</v>
      </c>
      <c r="AV584" s="75">
        <f t="shared" ca="1" si="93"/>
        <v>0.26782037902888534</v>
      </c>
      <c r="AW584" s="75">
        <f t="shared" ca="1" si="94"/>
        <v>30.525409531667655</v>
      </c>
      <c r="AX584" s="75">
        <f t="shared" ca="1" si="95"/>
        <v>19.32975148398436</v>
      </c>
      <c r="AY584" s="75">
        <v>36.543224260573595</v>
      </c>
      <c r="AZ584" s="75">
        <v>27.442306185182545</v>
      </c>
    </row>
    <row r="585" spans="1:52">
      <c r="A585" s="1">
        <v>532</v>
      </c>
      <c r="B585" s="62">
        <f t="shared" ca="1" si="96"/>
        <v>0.46116711117715115</v>
      </c>
      <c r="C585" s="75">
        <f t="shared" ca="1" si="97"/>
        <v>38.177897103109416</v>
      </c>
      <c r="D585" s="75">
        <v>34.28471722822097</v>
      </c>
      <c r="E585" s="75">
        <f t="shared" ca="1" si="98"/>
        <v>20.58785429650446</v>
      </c>
      <c r="F585" s="75">
        <v>17.006500382628712</v>
      </c>
      <c r="AU585" s="1">
        <v>568</v>
      </c>
      <c r="AV585" s="75">
        <f t="shared" ca="1" si="93"/>
        <v>2.420107295459073E-2</v>
      </c>
      <c r="AW585" s="75">
        <f t="shared" ca="1" si="94"/>
        <v>19.667008212884532</v>
      </c>
      <c r="AX585" s="75">
        <f t="shared" ca="1" si="95"/>
        <v>15.365239424944424</v>
      </c>
      <c r="AY585" s="75">
        <v>39.598195397664249</v>
      </c>
      <c r="AZ585" s="75">
        <v>20.719535457398248</v>
      </c>
    </row>
    <row r="586" spans="1:52">
      <c r="A586" s="1">
        <v>533</v>
      </c>
      <c r="B586" s="62">
        <f t="shared" ca="1" si="96"/>
        <v>2.7440024348315717E-2</v>
      </c>
      <c r="C586" s="75">
        <f t="shared" ca="1" si="97"/>
        <v>24.048628374503327</v>
      </c>
      <c r="D586" s="75">
        <v>36.409012512173703</v>
      </c>
      <c r="E586" s="75">
        <f t="shared" ca="1" si="98"/>
        <v>15.27694906888938</v>
      </c>
      <c r="F586" s="75">
        <v>17.297394033536811</v>
      </c>
      <c r="AU586" s="1">
        <v>569</v>
      </c>
      <c r="AV586" s="75">
        <f t="shared" ca="1" si="93"/>
        <v>0.45196827243018323</v>
      </c>
      <c r="AW586" s="75">
        <f t="shared" ca="1" si="94"/>
        <v>35.168575685634444</v>
      </c>
      <c r="AX586" s="75">
        <f t="shared" ca="1" si="95"/>
        <v>22.791250489664325</v>
      </c>
      <c r="AY586" s="75">
        <v>34.448164801571735</v>
      </c>
      <c r="AZ586" s="75">
        <v>23.491356978982605</v>
      </c>
    </row>
    <row r="587" spans="1:52">
      <c r="A587" s="1">
        <v>534</v>
      </c>
      <c r="B587" s="62">
        <f t="shared" ca="1" si="96"/>
        <v>0.47080538848156794</v>
      </c>
      <c r="C587" s="75">
        <f t="shared" ca="1" si="97"/>
        <v>38.338255836806709</v>
      </c>
      <c r="D587" s="75">
        <v>40.478771513441117</v>
      </c>
      <c r="E587" s="75">
        <f t="shared" ca="1" si="98"/>
        <v>20.734286862961898</v>
      </c>
      <c r="F587" s="75">
        <v>18.973958066381144</v>
      </c>
      <c r="AU587" s="1">
        <v>570</v>
      </c>
      <c r="AV587" s="75">
        <f t="shared" ca="1" si="93"/>
        <v>0.27734973038085364</v>
      </c>
      <c r="AW587" s="75">
        <f t="shared" ca="1" si="94"/>
        <v>30.799201161538779</v>
      </c>
      <c r="AX587" s="75">
        <f t="shared" ca="1" si="95"/>
        <v>19.497348321062148</v>
      </c>
      <c r="AY587" s="75">
        <v>29.363009593678093</v>
      </c>
      <c r="AZ587" s="75">
        <v>18.87814738784218</v>
      </c>
    </row>
    <row r="588" spans="1:52">
      <c r="A588" s="1">
        <v>535</v>
      </c>
      <c r="B588" s="62">
        <f t="shared" ca="1" si="96"/>
        <v>0.94753863772102731</v>
      </c>
      <c r="C588" s="75">
        <f t="shared" ca="1" si="97"/>
        <v>44.465935291471837</v>
      </c>
      <c r="D588" s="75">
        <v>35.222116226550924</v>
      </c>
      <c r="E588" s="75">
        <f t="shared" ca="1" si="98"/>
        <v>33.76944783798065</v>
      </c>
      <c r="F588" s="75">
        <v>27.380026790349948</v>
      </c>
      <c r="AU588" s="1">
        <v>571</v>
      </c>
      <c r="AV588" s="75">
        <f t="shared" ca="1" si="93"/>
        <v>0.11454166901848151</v>
      </c>
      <c r="AW588" s="75">
        <f t="shared" ca="1" si="94"/>
        <v>25.153201569782475</v>
      </c>
      <c r="AX588" s="75">
        <f t="shared" ca="1" si="95"/>
        <v>16.770361357548932</v>
      </c>
      <c r="AY588" s="75">
        <v>38.604091247433615</v>
      </c>
      <c r="AZ588" s="75">
        <v>24.421262606824097</v>
      </c>
    </row>
    <row r="589" spans="1:52">
      <c r="A589" s="1">
        <v>536</v>
      </c>
      <c r="B589" s="62">
        <f t="shared" ca="1" si="96"/>
        <v>9.8826057762213537E-2</v>
      </c>
      <c r="C589" s="75">
        <f t="shared" ca="1" si="97"/>
        <v>28.870062302037049</v>
      </c>
      <c r="D589" s="75">
        <v>32.934025059652598</v>
      </c>
      <c r="E589" s="75">
        <f t="shared" ca="1" si="98"/>
        <v>16.02273028051826</v>
      </c>
      <c r="F589" s="75">
        <v>37.237533283810357</v>
      </c>
      <c r="AU589" s="1">
        <v>572</v>
      </c>
      <c r="AV589" s="75">
        <f t="shared" ca="1" si="93"/>
        <v>0.52841796959314102</v>
      </c>
      <c r="AW589" s="75">
        <f t="shared" ca="1" si="94"/>
        <v>36.807709018460123</v>
      </c>
      <c r="AX589" s="75">
        <f t="shared" ca="1" si="95"/>
        <v>24.398450850332321</v>
      </c>
      <c r="AY589" s="75">
        <v>24.103249651353025</v>
      </c>
      <c r="AZ589" s="75">
        <v>20.234789927014418</v>
      </c>
    </row>
    <row r="590" spans="1:52">
      <c r="A590" s="1">
        <v>537</v>
      </c>
      <c r="B590" s="62">
        <f t="shared" ca="1" si="96"/>
        <v>8.0343814237790134E-2</v>
      </c>
      <c r="C590" s="75">
        <f t="shared" ca="1" si="97"/>
        <v>27.945099808045818</v>
      </c>
      <c r="D590" s="75">
        <v>22.868997025678162</v>
      </c>
      <c r="E590" s="75">
        <f t="shared" ca="1" si="98"/>
        <v>15.825970338974471</v>
      </c>
      <c r="F590" s="75">
        <v>26.53503938902136</v>
      </c>
      <c r="AU590" s="1">
        <v>573</v>
      </c>
      <c r="AV590" s="75">
        <f t="shared" ca="1" si="93"/>
        <v>0.97889453344114874</v>
      </c>
      <c r="AW590" s="75">
        <f t="shared" ca="1" si="94"/>
        <v>44.68172973559718</v>
      </c>
      <c r="AX590" s="75">
        <f t="shared" ca="1" si="95"/>
        <v>40.641683822510565</v>
      </c>
      <c r="AY590" s="75">
        <v>43.222148006311173</v>
      </c>
      <c r="AZ590" s="75">
        <v>17.707372226117904</v>
      </c>
    </row>
    <row r="591" spans="1:52">
      <c r="A591" s="1">
        <v>538</v>
      </c>
      <c r="B591" s="62">
        <f t="shared" ca="1" si="96"/>
        <v>0.96939249501506453</v>
      </c>
      <c r="C591" s="75">
        <f t="shared" ca="1" si="97"/>
        <v>44.690748011087749</v>
      </c>
      <c r="D591" s="75">
        <v>42.503515561229705</v>
      </c>
      <c r="E591" s="75">
        <f t="shared" ca="1" si="98"/>
        <v>35.615800519741967</v>
      </c>
      <c r="F591" s="75">
        <v>30.18441940687142</v>
      </c>
      <c r="AU591" s="1">
        <v>574</v>
      </c>
      <c r="AV591" s="75">
        <f t="shared" ca="1" si="93"/>
        <v>0.98433830929969002</v>
      </c>
      <c r="AW591" s="75">
        <f t="shared" ca="1" si="94"/>
        <v>44.764147533059315</v>
      </c>
      <c r="AX591" s="75">
        <f t="shared" ca="1" si="95"/>
        <v>41.245599697650903</v>
      </c>
      <c r="AY591" s="75">
        <v>18.818812818993862</v>
      </c>
      <c r="AZ591" s="75">
        <v>15.183894393439559</v>
      </c>
    </row>
    <row r="592" spans="1:52">
      <c r="A592" s="1">
        <v>539</v>
      </c>
      <c r="B592" s="62">
        <f t="shared" ca="1" si="96"/>
        <v>0.74392427022984475</v>
      </c>
      <c r="C592" s="75">
        <f t="shared" ca="1" si="97"/>
        <v>42.18300701871641</v>
      </c>
      <c r="D592" s="75">
        <v>44.909916897107053</v>
      </c>
      <c r="E592" s="75">
        <f t="shared" ca="1" si="98"/>
        <v>25.949309225367124</v>
      </c>
      <c r="F592" s="75">
        <v>17.596210001083726</v>
      </c>
      <c r="AU592" s="1">
        <v>575</v>
      </c>
      <c r="AV592" s="75">
        <f t="shared" ca="1" si="93"/>
        <v>4.6839512142469397E-2</v>
      </c>
      <c r="AW592" s="75">
        <f t="shared" ca="1" si="94"/>
        <v>21.492731391966132</v>
      </c>
      <c r="AX592" s="75">
        <f t="shared" ca="1" si="95"/>
        <v>15.711018469878855</v>
      </c>
      <c r="AY592" s="75">
        <v>40.498935971780824</v>
      </c>
      <c r="AZ592" s="75">
        <v>21.790169037674723</v>
      </c>
    </row>
    <row r="593" spans="1:52">
      <c r="A593" s="1">
        <v>540</v>
      </c>
      <c r="B593" s="62">
        <f t="shared" ca="1" si="96"/>
        <v>5.1411874857407724E-3</v>
      </c>
      <c r="C593" s="75">
        <f t="shared" ca="1" si="97"/>
        <v>20.177765792541855</v>
      </c>
      <c r="D593" s="75">
        <v>31.02626596471849</v>
      </c>
      <c r="E593" s="75">
        <f t="shared" ca="1" si="98"/>
        <v>15.051500233402187</v>
      </c>
      <c r="F593" s="75">
        <v>31.035028125003912</v>
      </c>
      <c r="AU593" s="1">
        <v>576</v>
      </c>
      <c r="AV593" s="75">
        <f t="shared" ca="1" si="93"/>
        <v>0.49448181501659771</v>
      </c>
      <c r="AW593" s="75">
        <f t="shared" ca="1" si="94"/>
        <v>36.095820285424736</v>
      </c>
      <c r="AX593" s="75">
        <f t="shared" ca="1" si="95"/>
        <v>23.670059388618494</v>
      </c>
      <c r="AY593" s="75">
        <v>29.887773182666244</v>
      </c>
      <c r="AZ593" s="75">
        <v>34.859048481277604</v>
      </c>
    </row>
    <row r="594" spans="1:52">
      <c r="A594" s="1">
        <v>541</v>
      </c>
      <c r="B594" s="62">
        <f t="shared" ca="1" si="96"/>
        <v>0.93905883394533518</v>
      </c>
      <c r="C594" s="75">
        <f t="shared" ca="1" si="97"/>
        <v>44.377771973558673</v>
      </c>
      <c r="D594" s="75">
        <v>43.781659393207065</v>
      </c>
      <c r="E594" s="75">
        <f t="shared" ca="1" si="98"/>
        <v>33.194306387719614</v>
      </c>
      <c r="F594" s="75">
        <v>16.332191995223525</v>
      </c>
      <c r="AU594" s="1">
        <v>577</v>
      </c>
      <c r="AV594" s="75">
        <f t="shared" ca="1" si="93"/>
        <v>0.75232174798105889</v>
      </c>
      <c r="AW594" s="75">
        <f t="shared" ca="1" si="94"/>
        <v>41.020944894122373</v>
      </c>
      <c r="AX594" s="75">
        <f t="shared" ca="1" si="95"/>
        <v>30.069814910154427</v>
      </c>
      <c r="AY594" s="75">
        <v>33.469308312201996</v>
      </c>
      <c r="AZ594" s="75">
        <v>30.638422805910189</v>
      </c>
    </row>
    <row r="595" spans="1:52">
      <c r="A595" s="1">
        <v>542</v>
      </c>
      <c r="B595" s="62">
        <f t="shared" ca="1" si="96"/>
        <v>0.97083874604590381</v>
      </c>
      <c r="C595" s="75">
        <f t="shared" ca="1" si="97"/>
        <v>44.705506029953213</v>
      </c>
      <c r="D595" s="75">
        <v>44.511541363026687</v>
      </c>
      <c r="E595" s="75">
        <f t="shared" ca="1" si="98"/>
        <v>35.765997529883634</v>
      </c>
      <c r="F595" s="75">
        <v>18.902900678271223</v>
      </c>
      <c r="AU595" s="1">
        <v>578</v>
      </c>
      <c r="AV595" s="75">
        <f t="shared" ref="AV595:AV658" ca="1" si="99">RAND()</f>
        <v>0.37401115929041007</v>
      </c>
      <c r="AW595" s="75">
        <f t="shared" ref="AW595:AW658" ca="1" si="100">$R$2+($R$3-$R$2)*SQRT(AV595)</f>
        <v>33.346935530528498</v>
      </c>
      <c r="AX595" s="75">
        <f t="shared" ref="AX595:AX658" ca="1" si="101">$R$3-($R$3-$R$2)*SQRT(1-AV595)</f>
        <v>21.264163030585355</v>
      </c>
      <c r="AY595" s="75">
        <v>43.285147572234081</v>
      </c>
      <c r="AZ595" s="75">
        <v>20.588199811849012</v>
      </c>
    </row>
    <row r="596" spans="1:52">
      <c r="A596" s="1">
        <v>543</v>
      </c>
      <c r="B596" s="62">
        <f t="shared" ca="1" si="96"/>
        <v>0.7318973244508471</v>
      </c>
      <c r="C596" s="75">
        <f t="shared" ca="1" si="97"/>
        <v>42.03572215488272</v>
      </c>
      <c r="D596" s="75">
        <v>36.073146113792959</v>
      </c>
      <c r="E596" s="75">
        <f t="shared" ca="1" si="98"/>
        <v>25.655613056500552</v>
      </c>
      <c r="F596" s="75">
        <v>22.954848615389427</v>
      </c>
      <c r="AU596" s="1">
        <v>579</v>
      </c>
      <c r="AV596" s="75">
        <f t="shared" ca="1" si="99"/>
        <v>2.046591628136385E-2</v>
      </c>
      <c r="AW596" s="75">
        <f t="shared" ca="1" si="100"/>
        <v>19.291774068287783</v>
      </c>
      <c r="AX596" s="75">
        <f t="shared" ca="1" si="101"/>
        <v>15.308575727210851</v>
      </c>
      <c r="AY596" s="75">
        <v>37.919659606967386</v>
      </c>
      <c r="AZ596" s="75">
        <v>31.474545475528878</v>
      </c>
    </row>
    <row r="597" spans="1:52">
      <c r="A597" s="1">
        <v>544</v>
      </c>
      <c r="B597" s="62">
        <f t="shared" ca="1" si="96"/>
        <v>0.41566583606950669</v>
      </c>
      <c r="C597" s="75">
        <f t="shared" ca="1" si="97"/>
        <v>37.389068841304848</v>
      </c>
      <c r="D597" s="75">
        <v>40.516295455039071</v>
      </c>
      <c r="E597" s="75">
        <f t="shared" ca="1" si="98"/>
        <v>19.919182910332935</v>
      </c>
      <c r="F597" s="75">
        <v>22.948680013632377</v>
      </c>
      <c r="AU597" s="1">
        <v>580</v>
      </c>
      <c r="AV597" s="75">
        <f t="shared" ca="1" si="99"/>
        <v>0.23798481541423566</v>
      </c>
      <c r="AW597" s="75">
        <f t="shared" ca="1" si="100"/>
        <v>29.635106213239865</v>
      </c>
      <c r="AX597" s="75">
        <f t="shared" ca="1" si="101"/>
        <v>18.811955664326746</v>
      </c>
      <c r="AY597" s="75">
        <v>36.142573755277041</v>
      </c>
      <c r="AZ597" s="75">
        <v>37.059114592407312</v>
      </c>
    </row>
    <row r="598" spans="1:52">
      <c r="A598" s="1">
        <v>545</v>
      </c>
      <c r="B598" s="62">
        <f t="shared" ca="1" si="96"/>
        <v>0.65970784509570679</v>
      </c>
      <c r="C598" s="75">
        <f t="shared" ca="1" si="97"/>
        <v>41.115908455774786</v>
      </c>
      <c r="D598" s="75">
        <v>40.384741271047048</v>
      </c>
      <c r="E598" s="75">
        <f t="shared" ca="1" si="98"/>
        <v>24.055408210030656</v>
      </c>
      <c r="F598" s="75">
        <v>18.231515104054345</v>
      </c>
      <c r="AU598" s="1">
        <v>581</v>
      </c>
      <c r="AV598" s="75">
        <f t="shared" ca="1" si="99"/>
        <v>0.39638465857387506</v>
      </c>
      <c r="AW598" s="75">
        <f t="shared" ca="1" si="100"/>
        <v>33.88772598055381</v>
      </c>
      <c r="AX598" s="75">
        <f t="shared" ca="1" si="101"/>
        <v>21.692194284242191</v>
      </c>
      <c r="AY598" s="75">
        <v>42.652256887498595</v>
      </c>
      <c r="AZ598" s="75">
        <v>22.542461884705158</v>
      </c>
    </row>
    <row r="599" spans="1:52">
      <c r="A599" s="1">
        <v>546</v>
      </c>
      <c r="B599" s="62">
        <f t="shared" ca="1" si="96"/>
        <v>0.10324348475811274</v>
      </c>
      <c r="C599" s="75">
        <f t="shared" ca="1" si="97"/>
        <v>29.073716757056111</v>
      </c>
      <c r="D599" s="75">
        <v>42.830003834311576</v>
      </c>
      <c r="E599" s="75">
        <f t="shared" ca="1" si="98"/>
        <v>16.070155345775447</v>
      </c>
      <c r="F599" s="75">
        <v>26.012023669420962</v>
      </c>
      <c r="AU599" s="1">
        <v>582</v>
      </c>
      <c r="AV599" s="75">
        <f t="shared" ca="1" si="99"/>
        <v>0.37683691967024058</v>
      </c>
      <c r="AW599" s="75">
        <f t="shared" ca="1" si="100"/>
        <v>33.416113262662577</v>
      </c>
      <c r="AX599" s="75">
        <f t="shared" ca="1" si="101"/>
        <v>21.317796295598178</v>
      </c>
      <c r="AY599" s="75">
        <v>34.21758462117316</v>
      </c>
      <c r="AZ599" s="75">
        <v>28.619110089256957</v>
      </c>
    </row>
    <row r="600" spans="1:52">
      <c r="A600" s="1">
        <v>547</v>
      </c>
      <c r="B600" s="62">
        <f t="shared" ca="1" si="96"/>
        <v>0.20955051319578688</v>
      </c>
      <c r="C600" s="75">
        <f t="shared" ca="1" si="97"/>
        <v>32.819034320460418</v>
      </c>
      <c r="D600" s="75">
        <v>33.740899819846177</v>
      </c>
      <c r="E600" s="75">
        <f t="shared" ca="1" si="98"/>
        <v>17.261734845654278</v>
      </c>
      <c r="F600" s="75">
        <v>24.987199255879275</v>
      </c>
      <c r="AU600" s="1">
        <v>583</v>
      </c>
      <c r="AV600" s="75">
        <f t="shared" ca="1" si="99"/>
        <v>0.67587825059258932</v>
      </c>
      <c r="AW600" s="75">
        <f t="shared" ca="1" si="100"/>
        <v>39.66354446411404</v>
      </c>
      <c r="AX600" s="75">
        <f t="shared" ca="1" si="101"/>
        <v>27.920492557843779</v>
      </c>
      <c r="AY600" s="75">
        <v>39.866712862279527</v>
      </c>
      <c r="AZ600" s="75">
        <v>27.73298692025881</v>
      </c>
    </row>
    <row r="601" spans="1:52">
      <c r="A601" s="1">
        <v>548</v>
      </c>
      <c r="B601" s="62">
        <f t="shared" ca="1" si="96"/>
        <v>0.76135052702097217</v>
      </c>
      <c r="C601" s="75">
        <f t="shared" ca="1" si="97"/>
        <v>42.393622856358533</v>
      </c>
      <c r="D601" s="75">
        <v>44.287232451673923</v>
      </c>
      <c r="E601" s="75">
        <f t="shared" ca="1" si="98"/>
        <v>26.391640776646128</v>
      </c>
      <c r="F601" s="75">
        <v>24.983570168627491</v>
      </c>
      <c r="AU601" s="1">
        <v>584</v>
      </c>
      <c r="AV601" s="75">
        <f t="shared" ca="1" si="99"/>
        <v>0.40828174645707915</v>
      </c>
      <c r="AW601" s="75">
        <f t="shared" ca="1" si="100"/>
        <v>34.169078533183885</v>
      </c>
      <c r="AX601" s="75">
        <f t="shared" ca="1" si="101"/>
        <v>21.923032517494228</v>
      </c>
      <c r="AY601" s="75">
        <v>39.20299694502701</v>
      </c>
      <c r="AZ601" s="75">
        <v>23.726050465358099</v>
      </c>
    </row>
    <row r="602" spans="1:52">
      <c r="A602" s="1">
        <v>549</v>
      </c>
      <c r="B602" s="62">
        <f t="shared" ca="1" si="96"/>
        <v>0.54478697705304668</v>
      </c>
      <c r="C602" s="75">
        <f t="shared" ca="1" si="97"/>
        <v>39.501734365868224</v>
      </c>
      <c r="D602" s="75">
        <v>38.596338099971447</v>
      </c>
      <c r="E602" s="75">
        <f t="shared" ca="1" si="98"/>
        <v>21.922284554788138</v>
      </c>
      <c r="F602" s="75">
        <v>39.400102361860114</v>
      </c>
      <c r="AU602" s="1">
        <v>585</v>
      </c>
      <c r="AV602" s="75">
        <f t="shared" ca="1" si="99"/>
        <v>0.85665318018810188</v>
      </c>
      <c r="AW602" s="75">
        <f t="shared" ca="1" si="100"/>
        <v>42.766668186321738</v>
      </c>
      <c r="AX602" s="75">
        <f t="shared" ca="1" si="101"/>
        <v>33.641648982765659</v>
      </c>
      <c r="AY602" s="75">
        <v>31.975843790906353</v>
      </c>
      <c r="AZ602" s="75">
        <v>16.672855122726528</v>
      </c>
    </row>
    <row r="603" spans="1:52">
      <c r="A603" s="1">
        <v>550</v>
      </c>
      <c r="B603" s="62">
        <f t="shared" ca="1" si="96"/>
        <v>0.13875520190523627</v>
      </c>
      <c r="C603" s="75">
        <f t="shared" ca="1" si="97"/>
        <v>30.531176171065169</v>
      </c>
      <c r="D603" s="75">
        <v>44.95468749598102</v>
      </c>
      <c r="E603" s="75">
        <f t="shared" ca="1" si="98"/>
        <v>16.457185700999997</v>
      </c>
      <c r="F603" s="75">
        <v>22.043894109086914</v>
      </c>
      <c r="AU603" s="1">
        <v>586</v>
      </c>
      <c r="AV603" s="75">
        <f t="shared" ca="1" si="99"/>
        <v>0.78990175245295724</v>
      </c>
      <c r="AW603" s="75">
        <f t="shared" ca="1" si="100"/>
        <v>41.662925143495819</v>
      </c>
      <c r="AX603" s="75">
        <f t="shared" ca="1" si="101"/>
        <v>31.24905738531578</v>
      </c>
      <c r="AY603" s="75">
        <v>28.326771755769443</v>
      </c>
      <c r="AZ603" s="75">
        <v>23.205906214798656</v>
      </c>
    </row>
    <row r="604" spans="1:52">
      <c r="A604" s="1">
        <v>551</v>
      </c>
      <c r="B604" s="62">
        <f t="shared" ca="1" si="96"/>
        <v>0.91842387960825089</v>
      </c>
      <c r="C604" s="75">
        <f t="shared" ca="1" si="97"/>
        <v>44.160993120254389</v>
      </c>
      <c r="D604" s="75">
        <v>42.345408195571665</v>
      </c>
      <c r="E604" s="75">
        <f t="shared" ca="1" si="98"/>
        <v>31.989052120555137</v>
      </c>
      <c r="F604" s="75">
        <v>23.085911807631142</v>
      </c>
      <c r="AU604" s="1">
        <v>587</v>
      </c>
      <c r="AV604" s="75">
        <f t="shared" ca="1" si="99"/>
        <v>0.87074128196892753</v>
      </c>
      <c r="AW604" s="75">
        <f t="shared" ca="1" si="100"/>
        <v>42.994055686378047</v>
      </c>
      <c r="AX604" s="75">
        <f t="shared" ca="1" si="101"/>
        <v>34.214229455993177</v>
      </c>
      <c r="AY604" s="75">
        <v>41.672008185565318</v>
      </c>
      <c r="AZ604" s="75">
        <v>24.66870487897118</v>
      </c>
    </row>
    <row r="605" spans="1:52">
      <c r="A605" s="1">
        <v>552</v>
      </c>
      <c r="B605" s="62">
        <f t="shared" ca="1" si="96"/>
        <v>0.82260740734438831</v>
      </c>
      <c r="C605" s="75">
        <f t="shared" ca="1" si="97"/>
        <v>43.109435667429068</v>
      </c>
      <c r="D605" s="75">
        <v>35.750881866557364</v>
      </c>
      <c r="E605" s="75">
        <f t="shared" ca="1" si="98"/>
        <v>28.143538417624804</v>
      </c>
      <c r="F605" s="75">
        <v>26.921332814602188</v>
      </c>
      <c r="AU605" s="1">
        <v>588</v>
      </c>
      <c r="AV605" s="75">
        <f t="shared" ca="1" si="99"/>
        <v>0.11637724341638567</v>
      </c>
      <c r="AW605" s="75">
        <f t="shared" ca="1" si="100"/>
        <v>25.234232705716003</v>
      </c>
      <c r="AX605" s="75">
        <f t="shared" ca="1" si="101"/>
        <v>16.799636865365493</v>
      </c>
      <c r="AY605" s="75">
        <v>22.97389481459189</v>
      </c>
      <c r="AZ605" s="75">
        <v>23.174427834371542</v>
      </c>
    </row>
    <row r="606" spans="1:52">
      <c r="A606" s="1">
        <v>553</v>
      </c>
      <c r="B606" s="62">
        <f t="shared" ca="1" si="96"/>
        <v>1.7198224307448662E-2</v>
      </c>
      <c r="C606" s="75">
        <f t="shared" ca="1" si="97"/>
        <v>22.743710784121447</v>
      </c>
      <c r="D606" s="75">
        <v>37.228542629533976</v>
      </c>
      <c r="E606" s="75">
        <f t="shared" ca="1" si="98"/>
        <v>15.172977702326328</v>
      </c>
      <c r="F606" s="75">
        <v>34.259712457235366</v>
      </c>
      <c r="AU606" s="1">
        <v>589</v>
      </c>
      <c r="AV606" s="75">
        <f t="shared" ca="1" si="99"/>
        <v>0.72746502299631643</v>
      </c>
      <c r="AW606" s="75">
        <f t="shared" ca="1" si="100"/>
        <v>40.587468039973885</v>
      </c>
      <c r="AX606" s="75">
        <f t="shared" ca="1" si="101"/>
        <v>29.338535212078177</v>
      </c>
      <c r="AY606" s="75">
        <v>25.335266818130535</v>
      </c>
      <c r="AZ606" s="75">
        <v>31.893884075015603</v>
      </c>
    </row>
    <row r="607" spans="1:52">
      <c r="A607" s="1">
        <v>554</v>
      </c>
      <c r="B607" s="62">
        <f t="shared" ca="1" si="96"/>
        <v>0.54359257443698916</v>
      </c>
      <c r="C607" s="75">
        <f t="shared" ca="1" si="97"/>
        <v>39.483815221952398</v>
      </c>
      <c r="D607" s="75">
        <v>43.833791937570112</v>
      </c>
      <c r="E607" s="75">
        <f t="shared" ca="1" si="98"/>
        <v>21.9021181641473</v>
      </c>
      <c r="F607" s="75">
        <v>24.438332875483304</v>
      </c>
      <c r="AU607" s="1">
        <v>590</v>
      </c>
      <c r="AV607" s="75">
        <f t="shared" ca="1" si="99"/>
        <v>0.71586247053511798</v>
      </c>
      <c r="AW607" s="75">
        <f t="shared" ca="1" si="100"/>
        <v>40.382596862449006</v>
      </c>
      <c r="AX607" s="75">
        <f t="shared" ca="1" si="101"/>
        <v>29.008634313530511</v>
      </c>
      <c r="AY607" s="75">
        <v>44.76390653440501</v>
      </c>
      <c r="AZ607" s="75">
        <v>18.891926659203278</v>
      </c>
    </row>
    <row r="608" spans="1:52">
      <c r="A608" s="1">
        <v>555</v>
      </c>
      <c r="B608" s="62">
        <f t="shared" ca="1" si="96"/>
        <v>0.1751636971883519</v>
      </c>
      <c r="C608" s="75">
        <f t="shared" ca="1" si="97"/>
        <v>31.785564678780677</v>
      </c>
      <c r="D608" s="75">
        <v>28.48118048260319</v>
      </c>
      <c r="E608" s="75">
        <f t="shared" ca="1" si="98"/>
        <v>16.865199259233762</v>
      </c>
      <c r="F608" s="75">
        <v>15.917950147739141</v>
      </c>
      <c r="AU608" s="1">
        <v>591</v>
      </c>
      <c r="AV608" s="75">
        <f t="shared" ca="1" si="99"/>
        <v>0.64199471897117411</v>
      </c>
      <c r="AW608" s="75">
        <f t="shared" ca="1" si="100"/>
        <v>39.037371883674318</v>
      </c>
      <c r="AX608" s="75">
        <f t="shared" ca="1" si="101"/>
        <v>27.049937244512396</v>
      </c>
      <c r="AY608" s="75">
        <v>35.321959273720708</v>
      </c>
      <c r="AZ608" s="75">
        <v>16.176987147609488</v>
      </c>
    </row>
    <row r="609" spans="1:52">
      <c r="A609" s="1">
        <v>556</v>
      </c>
      <c r="B609" s="62">
        <f t="shared" ca="1" si="96"/>
        <v>0.49999464279106332</v>
      </c>
      <c r="C609" s="75">
        <f t="shared" ca="1" si="97"/>
        <v>38.810930738828255</v>
      </c>
      <c r="D609" s="75">
        <v>33.953533659192544</v>
      </c>
      <c r="E609" s="75">
        <f t="shared" ca="1" si="98"/>
        <v>21.188899180389708</v>
      </c>
      <c r="F609" s="75">
        <v>26.109875485832024</v>
      </c>
      <c r="AU609" s="1">
        <v>592</v>
      </c>
      <c r="AV609" s="75">
        <f t="shared" ca="1" si="99"/>
        <v>0.41191539762684748</v>
      </c>
      <c r="AW609" s="75">
        <f t="shared" ca="1" si="100"/>
        <v>34.254190657209222</v>
      </c>
      <c r="AX609" s="75">
        <f t="shared" ca="1" si="101"/>
        <v>21.993997693301054</v>
      </c>
      <c r="AY609" s="75">
        <v>29.948357255492411</v>
      </c>
      <c r="AZ609" s="75">
        <v>39.599989064545582</v>
      </c>
    </row>
    <row r="610" spans="1:52">
      <c r="A610" s="1">
        <v>557</v>
      </c>
      <c r="B610" s="62">
        <f t="shared" ca="1" si="96"/>
        <v>0.87400021315180032</v>
      </c>
      <c r="C610" s="75">
        <f t="shared" ca="1" si="97"/>
        <v>43.683034871152401</v>
      </c>
      <c r="D610" s="75">
        <v>30.230201797013777</v>
      </c>
      <c r="E610" s="75">
        <f t="shared" ca="1" si="98"/>
        <v>29.960114676011667</v>
      </c>
      <c r="F610" s="75">
        <v>16.686992272413889</v>
      </c>
      <c r="AU610" s="1">
        <v>593</v>
      </c>
      <c r="AV610" s="75">
        <f t="shared" ca="1" si="99"/>
        <v>0.34902091618678099</v>
      </c>
      <c r="AW610" s="75">
        <f t="shared" ca="1" si="100"/>
        <v>32.723397658691262</v>
      </c>
      <c r="AX610" s="75">
        <f t="shared" ca="1" si="101"/>
        <v>20.795017549440423</v>
      </c>
      <c r="AY610" s="75">
        <v>38.482833126413645</v>
      </c>
      <c r="AZ610" s="75">
        <v>21.910226433824654</v>
      </c>
    </row>
    <row r="611" spans="1:52">
      <c r="A611" s="1">
        <v>558</v>
      </c>
      <c r="B611" s="62">
        <f t="shared" ca="1" si="96"/>
        <v>0.95971039542912173</v>
      </c>
      <c r="C611" s="75">
        <f t="shared" ca="1" si="97"/>
        <v>44.591568649790332</v>
      </c>
      <c r="D611" s="75">
        <v>32.536563267187802</v>
      </c>
      <c r="E611" s="75">
        <f t="shared" ca="1" si="98"/>
        <v>34.71544299533096</v>
      </c>
      <c r="F611" s="75">
        <v>19.332809525666679</v>
      </c>
      <c r="AU611" s="1">
        <v>594</v>
      </c>
      <c r="AV611" s="75">
        <f t="shared" ca="1" si="99"/>
        <v>0.23024077961767997</v>
      </c>
      <c r="AW611" s="75">
        <f t="shared" ca="1" si="100"/>
        <v>29.395023503138574</v>
      </c>
      <c r="AX611" s="75">
        <f t="shared" ca="1" si="101"/>
        <v>18.679223067240432</v>
      </c>
      <c r="AY611" s="75">
        <v>41.744554005389958</v>
      </c>
      <c r="AZ611" s="75">
        <v>37.819351476454997</v>
      </c>
    </row>
    <row r="612" spans="1:52">
      <c r="A612" s="1">
        <v>559</v>
      </c>
      <c r="B612" s="62">
        <f t="shared" ca="1" si="96"/>
        <v>0.70003299776997485</v>
      </c>
      <c r="C612" s="75">
        <f t="shared" ca="1" si="97"/>
        <v>41.637538600730053</v>
      </c>
      <c r="D612" s="75">
        <v>41.803112008106417</v>
      </c>
      <c r="E612" s="75">
        <f t="shared" ca="1" si="98"/>
        <v>24.917747851016724</v>
      </c>
      <c r="F612" s="75">
        <v>31.25736704779013</v>
      </c>
      <c r="AU612" s="1">
        <v>595</v>
      </c>
      <c r="AV612" s="75">
        <f t="shared" ca="1" si="99"/>
        <v>0.10106785903269877</v>
      </c>
      <c r="AW612" s="75">
        <f t="shared" ca="1" si="100"/>
        <v>24.537351473518676</v>
      </c>
      <c r="AX612" s="75">
        <f t="shared" ca="1" si="101"/>
        <v>16.55639040363247</v>
      </c>
      <c r="AY612" s="75">
        <v>37.494991460291082</v>
      </c>
      <c r="AZ612" s="75">
        <v>38.219300147367854</v>
      </c>
    </row>
    <row r="613" spans="1:52">
      <c r="A613" s="1">
        <v>560</v>
      </c>
      <c r="B613" s="62">
        <f t="shared" ca="1" si="96"/>
        <v>0.65436298143298632</v>
      </c>
      <c r="C613" s="75">
        <f t="shared" ca="1" si="97"/>
        <v>41.045187936071486</v>
      </c>
      <c r="D613" s="75">
        <v>44.234819273302776</v>
      </c>
      <c r="E613" s="75">
        <f t="shared" ca="1" si="98"/>
        <v>23.946320624575378</v>
      </c>
      <c r="F613" s="75">
        <v>17.869914376862006</v>
      </c>
      <c r="AU613" s="1">
        <v>596</v>
      </c>
      <c r="AV613" s="75">
        <f t="shared" ca="1" si="99"/>
        <v>0.23366907841742246</v>
      </c>
      <c r="AW613" s="75">
        <f t="shared" ca="1" si="100"/>
        <v>29.501798873783908</v>
      </c>
      <c r="AX613" s="75">
        <f t="shared" ca="1" si="101"/>
        <v>18.737901275329882</v>
      </c>
      <c r="AY613" s="75">
        <v>39.520426628242447</v>
      </c>
      <c r="AZ613" s="75">
        <v>37.724370153890952</v>
      </c>
    </row>
    <row r="614" spans="1:52">
      <c r="A614" s="1">
        <v>561</v>
      </c>
      <c r="B614" s="62">
        <f t="shared" ca="1" si="96"/>
        <v>0.29630398646791822</v>
      </c>
      <c r="C614" s="75">
        <f t="shared" ca="1" si="97"/>
        <v>35.000173027364568</v>
      </c>
      <c r="D614" s="75">
        <v>29.058079665367607</v>
      </c>
      <c r="E614" s="75">
        <f t="shared" ca="1" si="98"/>
        <v>18.316080715345009</v>
      </c>
      <c r="F614" s="75">
        <v>28.181055774800257</v>
      </c>
      <c r="AU614" s="1">
        <v>597</v>
      </c>
      <c r="AV614" s="75">
        <f t="shared" ca="1" si="99"/>
        <v>0.88430068166891385</v>
      </c>
      <c r="AW614" s="75">
        <f t="shared" ca="1" si="100"/>
        <v>43.21117887473018</v>
      </c>
      <c r="AX614" s="75">
        <f t="shared" ca="1" si="101"/>
        <v>34.795619249656667</v>
      </c>
      <c r="AY614" s="75">
        <v>23.658834395230699</v>
      </c>
      <c r="AZ614" s="75">
        <v>16.169048540927932</v>
      </c>
    </row>
    <row r="615" spans="1:52">
      <c r="A615" s="1">
        <v>562</v>
      </c>
      <c r="B615" s="62">
        <f t="shared" ca="1" si="96"/>
        <v>0.80819811039728706</v>
      </c>
      <c r="C615" s="75">
        <f t="shared" ca="1" si="97"/>
        <v>42.944340528533303</v>
      </c>
      <c r="D615" s="75">
        <v>42.231499620009366</v>
      </c>
      <c r="E615" s="75">
        <f t="shared" ca="1" si="98"/>
        <v>27.698959801401489</v>
      </c>
      <c r="F615" s="75">
        <v>22.246025543669365</v>
      </c>
      <c r="AU615" s="1">
        <v>598</v>
      </c>
      <c r="AV615" s="75">
        <f t="shared" ca="1" si="99"/>
        <v>0.41024066928180947</v>
      </c>
      <c r="AW615" s="75">
        <f t="shared" ca="1" si="100"/>
        <v>34.215009819243612</v>
      </c>
      <c r="AX615" s="75">
        <f t="shared" ca="1" si="101"/>
        <v>21.961263106533561</v>
      </c>
      <c r="AY615" s="75">
        <v>37.765873982907891</v>
      </c>
      <c r="AZ615" s="75">
        <v>29.431108890837553</v>
      </c>
    </row>
    <row r="616" spans="1:52">
      <c r="A616" s="1">
        <v>563</v>
      </c>
      <c r="B616" s="62">
        <f t="shared" ca="1" si="96"/>
        <v>0.62372840019297571</v>
      </c>
      <c r="C616" s="75">
        <f t="shared" ca="1" si="97"/>
        <v>40.632232148908841</v>
      </c>
      <c r="D616" s="75">
        <v>26.228626785178321</v>
      </c>
      <c r="E616" s="75">
        <f t="shared" ca="1" si="98"/>
        <v>23.341831175765883</v>
      </c>
      <c r="F616" s="75">
        <v>19.215339746054418</v>
      </c>
      <c r="AU616" s="1">
        <v>599</v>
      </c>
      <c r="AV616" s="75">
        <f t="shared" ca="1" si="99"/>
        <v>0.90100623378921618</v>
      </c>
      <c r="AW616" s="75">
        <f t="shared" ca="1" si="100"/>
        <v>43.476404450181107</v>
      </c>
      <c r="AX616" s="75">
        <f t="shared" ca="1" si="101"/>
        <v>35.561017555387366</v>
      </c>
      <c r="AY616" s="75">
        <v>39.47585040145438</v>
      </c>
      <c r="AZ616" s="75">
        <v>32.303948996089275</v>
      </c>
    </row>
    <row r="617" spans="1:52">
      <c r="A617" s="1">
        <v>564</v>
      </c>
      <c r="B617" s="62">
        <f t="shared" ca="1" si="96"/>
        <v>0.98917015973973199</v>
      </c>
      <c r="C617" s="75">
        <f t="shared" ca="1" si="97"/>
        <v>44.891308276621899</v>
      </c>
      <c r="D617" s="75">
        <v>43.315124222971143</v>
      </c>
      <c r="E617" s="75">
        <f t="shared" ca="1" si="98"/>
        <v>38.362641559860478</v>
      </c>
      <c r="F617" s="75">
        <v>17.709066024632268</v>
      </c>
      <c r="AU617" s="1">
        <v>600</v>
      </c>
      <c r="AV617" s="75">
        <f t="shared" ca="1" si="99"/>
        <v>0.97883338559402233</v>
      </c>
      <c r="AW617" s="75">
        <f t="shared" ca="1" si="100"/>
        <v>44.680802668300942</v>
      </c>
      <c r="AX617" s="75">
        <f t="shared" ca="1" si="101"/>
        <v>40.635374819600209</v>
      </c>
      <c r="AY617" s="75">
        <v>43.215477370280368</v>
      </c>
      <c r="AZ617" s="75">
        <v>17.081123363610427</v>
      </c>
    </row>
    <row r="618" spans="1:52">
      <c r="A618" s="1">
        <v>565</v>
      </c>
      <c r="B618" s="62">
        <f t="shared" ca="1" si="96"/>
        <v>0.19268074338243069</v>
      </c>
      <c r="C618" s="75">
        <f t="shared" ca="1" si="97"/>
        <v>32.327424922693993</v>
      </c>
      <c r="D618" s="75">
        <v>27.310417540973635</v>
      </c>
      <c r="E618" s="75">
        <f t="shared" ca="1" si="98"/>
        <v>17.065792257958023</v>
      </c>
      <c r="F618" s="75">
        <v>21.280868422225698</v>
      </c>
      <c r="AU618" s="1">
        <v>601</v>
      </c>
      <c r="AV618" s="75">
        <f t="shared" ca="1" si="99"/>
        <v>0.1069132628927385</v>
      </c>
      <c r="AW618" s="75">
        <f t="shared" ca="1" si="100"/>
        <v>24.809278087783252</v>
      </c>
      <c r="AX618" s="75">
        <f t="shared" ca="1" si="101"/>
        <v>16.649020062852586</v>
      </c>
      <c r="AY618" s="75">
        <v>37.32727870845595</v>
      </c>
      <c r="AZ618" s="75">
        <v>29.857018763351451</v>
      </c>
    </row>
    <row r="619" spans="1:52">
      <c r="A619" s="1">
        <v>566</v>
      </c>
      <c r="B619" s="62">
        <f t="shared" ca="1" si="96"/>
        <v>7.9983550240023238E-2</v>
      </c>
      <c r="C619" s="75">
        <f t="shared" ca="1" si="97"/>
        <v>27.925722081119034</v>
      </c>
      <c r="D619" s="75">
        <v>42.506300872215689</v>
      </c>
      <c r="E619" s="75">
        <f t="shared" ca="1" si="98"/>
        <v>15.822161313897425</v>
      </c>
      <c r="F619" s="75">
        <v>32.252817004098731</v>
      </c>
      <c r="AU619" s="1">
        <v>602</v>
      </c>
      <c r="AV619" s="75">
        <f t="shared" ca="1" si="99"/>
        <v>0.12157770277003199</v>
      </c>
      <c r="AW619" s="75">
        <f t="shared" ca="1" si="100"/>
        <v>25.460398295142916</v>
      </c>
      <c r="AX619" s="75">
        <f t="shared" ca="1" si="101"/>
        <v>16.882744310531102</v>
      </c>
      <c r="AY619" s="75">
        <v>27.582396024990253</v>
      </c>
      <c r="AZ619" s="75">
        <v>26.614611934579649</v>
      </c>
    </row>
    <row r="620" spans="1:52">
      <c r="A620" s="1">
        <v>567</v>
      </c>
      <c r="B620" s="62">
        <f t="shared" ca="1" si="96"/>
        <v>0.83162115983254203</v>
      </c>
      <c r="C620" s="75">
        <f t="shared" ca="1" si="97"/>
        <v>43.211733006193889</v>
      </c>
      <c r="D620" s="75">
        <v>44.392139269648162</v>
      </c>
      <c r="E620" s="75">
        <f t="shared" ca="1" si="98"/>
        <v>28.434021529285552</v>
      </c>
      <c r="F620" s="75">
        <v>22.646699141671071</v>
      </c>
      <c r="AU620" s="1">
        <v>603</v>
      </c>
      <c r="AV620" s="75">
        <f t="shared" ca="1" si="99"/>
        <v>0.3660887120106604</v>
      </c>
      <c r="AW620" s="75">
        <f t="shared" ca="1" si="100"/>
        <v>33.151579567894203</v>
      </c>
      <c r="AX620" s="75">
        <f t="shared" ca="1" si="101"/>
        <v>21.114436175999412</v>
      </c>
      <c r="AY620" s="75">
        <v>41.307981012426254</v>
      </c>
      <c r="AZ620" s="75">
        <v>28.374671982294014</v>
      </c>
    </row>
    <row r="621" spans="1:52">
      <c r="A621" s="1">
        <v>568</v>
      </c>
      <c r="B621" s="62">
        <f t="shared" ca="1" si="96"/>
        <v>0.74874275367920529</v>
      </c>
      <c r="C621" s="75">
        <f t="shared" ca="1" si="97"/>
        <v>42.241569919601048</v>
      </c>
      <c r="D621" s="75">
        <v>39.122754921396556</v>
      </c>
      <c r="E621" s="75">
        <f t="shared" ca="1" si="98"/>
        <v>26.069556588735519</v>
      </c>
      <c r="F621" s="75">
        <v>25.844361356140855</v>
      </c>
      <c r="AU621" s="1">
        <v>604</v>
      </c>
      <c r="AV621" s="75">
        <f t="shared" ca="1" si="99"/>
        <v>6.9438039800389539E-2</v>
      </c>
      <c r="AW621" s="75">
        <f t="shared" ca="1" si="100"/>
        <v>22.905329583284342</v>
      </c>
      <c r="AX621" s="75">
        <f t="shared" ca="1" si="101"/>
        <v>16.060308153339825</v>
      </c>
      <c r="AY621" s="75">
        <v>20.906758786039987</v>
      </c>
      <c r="AZ621" s="75">
        <v>28.599178667398661</v>
      </c>
    </row>
    <row r="622" spans="1:52">
      <c r="A622" s="1">
        <v>569</v>
      </c>
      <c r="B622" s="62">
        <f t="shared" ca="1" si="96"/>
        <v>0.62169955413284095</v>
      </c>
      <c r="C622" s="75">
        <f t="shared" ca="1" si="97"/>
        <v>40.604410028008971</v>
      </c>
      <c r="D622" s="75">
        <v>35.611415776963227</v>
      </c>
      <c r="E622" s="75">
        <f t="shared" ca="1" si="98"/>
        <v>23.302974181811184</v>
      </c>
      <c r="F622" s="75">
        <v>21.573233430353127</v>
      </c>
      <c r="AU622" s="1">
        <v>605</v>
      </c>
      <c r="AV622" s="75">
        <f t="shared" ca="1" si="99"/>
        <v>0.91404568276270126</v>
      </c>
      <c r="AW622" s="75">
        <f t="shared" ca="1" si="100"/>
        <v>43.681720912219184</v>
      </c>
      <c r="AX622" s="75">
        <f t="shared" ca="1" si="101"/>
        <v>36.204609985136031</v>
      </c>
      <c r="AY622" s="75">
        <v>31.639740074161061</v>
      </c>
      <c r="AZ622" s="75">
        <v>30.539421147816942</v>
      </c>
    </row>
    <row r="623" spans="1:52">
      <c r="A623" s="1">
        <v>570</v>
      </c>
      <c r="B623" s="62">
        <f t="shared" ca="1" si="96"/>
        <v>0.48894948627411328</v>
      </c>
      <c r="C623" s="75">
        <f t="shared" ca="1" si="97"/>
        <v>38.634291412482682</v>
      </c>
      <c r="D623" s="75">
        <v>27.752624631374502</v>
      </c>
      <c r="E623" s="75">
        <f t="shared" ca="1" si="98"/>
        <v>21.014844903271236</v>
      </c>
      <c r="F623" s="75">
        <v>23.590611800319714</v>
      </c>
      <c r="AU623" s="1">
        <v>606</v>
      </c>
      <c r="AV623" s="75">
        <f t="shared" ca="1" si="99"/>
        <v>0.21374410758437357</v>
      </c>
      <c r="AW623" s="75">
        <f t="shared" ca="1" si="100"/>
        <v>28.869740330155292</v>
      </c>
      <c r="AX623" s="75">
        <f t="shared" ca="1" si="101"/>
        <v>18.398678544589863</v>
      </c>
      <c r="AY623" s="75">
        <v>44.794256602374112</v>
      </c>
      <c r="AZ623" s="75">
        <v>20.34330285771491</v>
      </c>
    </row>
    <row r="624" spans="1:52">
      <c r="A624" s="1">
        <v>571</v>
      </c>
      <c r="B624" s="62">
        <f t="shared" ca="1" si="96"/>
        <v>0.10040032873278104</v>
      </c>
      <c r="C624" s="75">
        <f t="shared" ca="1" si="97"/>
        <v>28.943323373750964</v>
      </c>
      <c r="D624" s="75">
        <v>34.619469107465747</v>
      </c>
      <c r="E624" s="75">
        <f t="shared" ca="1" si="98"/>
        <v>16.03961368921204</v>
      </c>
      <c r="F624" s="75">
        <v>15.483016573545637</v>
      </c>
      <c r="AU624" s="1">
        <v>607</v>
      </c>
      <c r="AV624" s="75">
        <f t="shared" ca="1" si="99"/>
        <v>0.5846759783803348</v>
      </c>
      <c r="AW624" s="75">
        <f t="shared" ca="1" si="100"/>
        <v>37.939232344224195</v>
      </c>
      <c r="AX624" s="75">
        <f t="shared" ca="1" si="101"/>
        <v>25.666308695500007</v>
      </c>
      <c r="AY624" s="75">
        <v>38.816484328222217</v>
      </c>
      <c r="AZ624" s="75">
        <v>16.353129342105397</v>
      </c>
    </row>
    <row r="625" spans="1:52">
      <c r="A625" s="1">
        <v>572</v>
      </c>
      <c r="B625" s="62">
        <f t="shared" ca="1" si="96"/>
        <v>0.46547379737082295</v>
      </c>
      <c r="C625" s="75">
        <f t="shared" ca="1" si="97"/>
        <v>38.249823888294699</v>
      </c>
      <c r="D625" s="75">
        <v>37.735787497596135</v>
      </c>
      <c r="E625" s="75">
        <f t="shared" ca="1" si="98"/>
        <v>20.653067343698037</v>
      </c>
      <c r="F625" s="75">
        <v>25.525148114175778</v>
      </c>
      <c r="AU625" s="1">
        <v>608</v>
      </c>
      <c r="AV625" s="75">
        <f t="shared" ca="1" si="99"/>
        <v>0.48963847324906418</v>
      </c>
      <c r="AW625" s="75">
        <f t="shared" ca="1" si="100"/>
        <v>35.992251568713584</v>
      </c>
      <c r="AX625" s="75">
        <f t="shared" ca="1" si="101"/>
        <v>23.568122478983739</v>
      </c>
      <c r="AY625" s="75">
        <v>35.827421509866483</v>
      </c>
      <c r="AZ625" s="75">
        <v>26.13090193097517</v>
      </c>
    </row>
    <row r="626" spans="1:52">
      <c r="A626" s="1">
        <v>573</v>
      </c>
      <c r="B626" s="62">
        <f t="shared" ca="1" si="96"/>
        <v>0.80908092365657303</v>
      </c>
      <c r="C626" s="75">
        <f t="shared" ca="1" si="97"/>
        <v>42.954511573259666</v>
      </c>
      <c r="D626" s="75">
        <v>35.001555609899931</v>
      </c>
      <c r="E626" s="75">
        <f t="shared" ca="1" si="98"/>
        <v>27.725544664997308</v>
      </c>
      <c r="F626" s="75">
        <v>17.014395526020245</v>
      </c>
      <c r="AU626" s="1">
        <v>609</v>
      </c>
      <c r="AV626" s="75">
        <f t="shared" ca="1" si="99"/>
        <v>0.24322858046471851</v>
      </c>
      <c r="AW626" s="75">
        <f t="shared" ca="1" si="100"/>
        <v>29.795462899762434</v>
      </c>
      <c r="AX626" s="75">
        <f t="shared" ca="1" si="101"/>
        <v>18.902216998722796</v>
      </c>
      <c r="AY626" s="75">
        <v>41.465315248012473</v>
      </c>
      <c r="AZ626" s="75">
        <v>22.479021792152903</v>
      </c>
    </row>
    <row r="627" spans="1:52">
      <c r="A627" s="1">
        <v>574</v>
      </c>
      <c r="B627" s="62">
        <f t="shared" ca="1" si="96"/>
        <v>0.95466025823205192</v>
      </c>
      <c r="C627" s="75">
        <f t="shared" ca="1" si="97"/>
        <v>44.539572277079031</v>
      </c>
      <c r="D627" s="75">
        <v>36.329583670689935</v>
      </c>
      <c r="E627" s="75">
        <f t="shared" ca="1" si="98"/>
        <v>34.302533491383564</v>
      </c>
      <c r="F627" s="75">
        <v>19.983072809196575</v>
      </c>
      <c r="AU627" s="1">
        <v>610</v>
      </c>
      <c r="AV627" s="75">
        <f t="shared" ca="1" si="99"/>
        <v>0.96059171022772105</v>
      </c>
      <c r="AW627" s="75">
        <f t="shared" ca="1" si="100"/>
        <v>44.402934193800263</v>
      </c>
      <c r="AX627" s="75">
        <f t="shared" ca="1" si="101"/>
        <v>39.044543611523039</v>
      </c>
      <c r="AY627" s="75">
        <v>41.381527879304798</v>
      </c>
      <c r="AZ627" s="75">
        <v>16.458772212523193</v>
      </c>
    </row>
    <row r="628" spans="1:52">
      <c r="A628" s="1">
        <v>575</v>
      </c>
      <c r="B628" s="62">
        <f t="shared" ca="1" si="96"/>
        <v>0.97921388590312475</v>
      </c>
      <c r="C628" s="75">
        <f t="shared" ca="1" si="97"/>
        <v>44.790681785230973</v>
      </c>
      <c r="D628" s="75">
        <v>43.734243493032196</v>
      </c>
      <c r="E628" s="75">
        <f t="shared" ca="1" si="98"/>
        <v>36.751423174830947</v>
      </c>
      <c r="F628" s="75">
        <v>32.797112573177976</v>
      </c>
      <c r="AU628" s="1">
        <v>611</v>
      </c>
      <c r="AV628" s="75">
        <f t="shared" ca="1" si="99"/>
        <v>0.71676140522678811</v>
      </c>
      <c r="AW628" s="75">
        <f t="shared" ca="1" si="100"/>
        <v>40.398528790150607</v>
      </c>
      <c r="AX628" s="75">
        <f t="shared" ca="1" si="101"/>
        <v>29.033950541981568</v>
      </c>
      <c r="AY628" s="75">
        <v>41.764766819652756</v>
      </c>
      <c r="AZ628" s="75">
        <v>25.690400461766824</v>
      </c>
    </row>
    <row r="629" spans="1:52">
      <c r="A629" s="1">
        <v>576</v>
      </c>
      <c r="B629" s="62">
        <f t="shared" ca="1" si="96"/>
        <v>0.49147368721820328</v>
      </c>
      <c r="C629" s="75">
        <f t="shared" ca="1" si="97"/>
        <v>38.674892289033664</v>
      </c>
      <c r="D629" s="75">
        <v>29.309359161553797</v>
      </c>
      <c r="E629" s="75">
        <f t="shared" ca="1" si="98"/>
        <v>21.054399574358676</v>
      </c>
      <c r="F629" s="75">
        <v>17.580664911265561</v>
      </c>
      <c r="AU629" s="1">
        <v>612</v>
      </c>
      <c r="AV629" s="75">
        <f t="shared" ca="1" si="99"/>
        <v>0.99663393043087023</v>
      </c>
      <c r="AW629" s="75">
        <f t="shared" ca="1" si="100"/>
        <v>44.949466395710346</v>
      </c>
      <c r="AX629" s="75">
        <f t="shared" ca="1" si="101"/>
        <v>43.259464848899398</v>
      </c>
      <c r="AY629" s="75">
        <v>38.817738880366164</v>
      </c>
      <c r="AZ629" s="75">
        <v>17.986192101363269</v>
      </c>
    </row>
    <row r="630" spans="1:52">
      <c r="A630" s="1">
        <v>577</v>
      </c>
      <c r="B630" s="62">
        <f t="shared" ca="1" si="96"/>
        <v>0.63993961896490958</v>
      </c>
      <c r="C630" s="75">
        <f t="shared" ca="1" si="97"/>
        <v>40.852403211083427</v>
      </c>
      <c r="D630" s="75">
        <v>34.765584773234515</v>
      </c>
      <c r="E630" s="75">
        <f t="shared" ca="1" si="98"/>
        <v>23.657447079208666</v>
      </c>
      <c r="F630" s="75">
        <v>27.452403684226468</v>
      </c>
      <c r="AU630" s="1">
        <v>613</v>
      </c>
      <c r="AV630" s="75">
        <f t="shared" ca="1" si="99"/>
        <v>0.74342762983493049</v>
      </c>
      <c r="AW630" s="75">
        <f t="shared" ca="1" si="100"/>
        <v>40.866674831749009</v>
      </c>
      <c r="AX630" s="75">
        <f t="shared" ca="1" si="101"/>
        <v>29.804108017343552</v>
      </c>
      <c r="AY630" s="75">
        <v>22.462523526485299</v>
      </c>
      <c r="AZ630" s="75">
        <v>18.651115157689897</v>
      </c>
    </row>
    <row r="631" spans="1:52">
      <c r="A631" s="1">
        <v>578</v>
      </c>
      <c r="B631" s="62">
        <f t="shared" ref="B631:B694" ca="1" si="102">RAND()</f>
        <v>0.75216463049776383</v>
      </c>
      <c r="C631" s="75">
        <f t="shared" ref="C631:C694" ca="1" si="103">$R$2+($R$3-$R$2)*(B631)^(1/3)</f>
        <v>42.283006336185728</v>
      </c>
      <c r="D631" s="75">
        <v>41.267891189477425</v>
      </c>
      <c r="E631" s="75">
        <f t="shared" ref="E631:E694" ca="1" si="104">$R$3-($R$3-$R$2)*(1-B631)^(1/3)</f>
        <v>26.155887710975449</v>
      </c>
      <c r="F631" s="75">
        <v>16.205849748332476</v>
      </c>
      <c r="AU631" s="1">
        <v>614</v>
      </c>
      <c r="AV631" s="75">
        <f t="shared" ca="1" si="99"/>
        <v>0.88850951344351392</v>
      </c>
      <c r="AW631" s="75">
        <f t="shared" ca="1" si="100"/>
        <v>43.278234776929807</v>
      </c>
      <c r="AX631" s="75">
        <f t="shared" ca="1" si="101"/>
        <v>34.982942652613119</v>
      </c>
      <c r="AY631" s="75">
        <v>37.456008104847115</v>
      </c>
      <c r="AZ631" s="75">
        <v>33.988612563945139</v>
      </c>
    </row>
    <row r="632" spans="1:52">
      <c r="A632" s="1">
        <v>579</v>
      </c>
      <c r="B632" s="62">
        <f t="shared" ca="1" si="102"/>
        <v>0.58150936380229812</v>
      </c>
      <c r="C632" s="75">
        <f t="shared" ca="1" si="103"/>
        <v>40.040336389445471</v>
      </c>
      <c r="D632" s="75">
        <v>33.527032844876246</v>
      </c>
      <c r="E632" s="75">
        <f t="shared" ca="1" si="104"/>
        <v>22.560328077559166</v>
      </c>
      <c r="F632" s="75">
        <v>18.895670398405681</v>
      </c>
      <c r="AU632" s="1">
        <v>615</v>
      </c>
      <c r="AV632" s="75">
        <f t="shared" ca="1" si="99"/>
        <v>0.80857529562706087</v>
      </c>
      <c r="AW632" s="75">
        <f t="shared" ca="1" si="100"/>
        <v>41.976244476656774</v>
      </c>
      <c r="AX632" s="75">
        <f t="shared" ca="1" si="101"/>
        <v>31.874367293892259</v>
      </c>
      <c r="AY632" s="75">
        <v>43.449874428302678</v>
      </c>
      <c r="AZ632" s="75">
        <v>22.907638086221933</v>
      </c>
    </row>
    <row r="633" spans="1:52">
      <c r="A633" s="1">
        <v>580</v>
      </c>
      <c r="B633" s="62">
        <f t="shared" ca="1" si="102"/>
        <v>7.915022856832743E-2</v>
      </c>
      <c r="C633" s="75">
        <f t="shared" ca="1" si="103"/>
        <v>27.880675694303015</v>
      </c>
      <c r="D633" s="75">
        <v>24.296469259341698</v>
      </c>
      <c r="E633" s="75">
        <f t="shared" ca="1" si="104"/>
        <v>15.813354519228927</v>
      </c>
      <c r="F633" s="75">
        <v>17.216683033211559</v>
      </c>
      <c r="AU633" s="1">
        <v>616</v>
      </c>
      <c r="AV633" s="75">
        <f t="shared" ca="1" si="99"/>
        <v>0.84616327719150797</v>
      </c>
      <c r="AW633" s="75">
        <f t="shared" ca="1" si="100"/>
        <v>42.596140119088346</v>
      </c>
      <c r="AX633" s="75">
        <f t="shared" ca="1" si="101"/>
        <v>33.233392565074553</v>
      </c>
      <c r="AY633" s="75">
        <v>21.714359445732313</v>
      </c>
      <c r="AZ633" s="75">
        <v>17.549672338221285</v>
      </c>
    </row>
    <row r="634" spans="1:52">
      <c r="A634" s="1">
        <v>581</v>
      </c>
      <c r="B634" s="62">
        <f t="shared" ca="1" si="102"/>
        <v>0.87603614435885246</v>
      </c>
      <c r="C634" s="75">
        <f t="shared" ca="1" si="103"/>
        <v>43.705289404449289</v>
      </c>
      <c r="D634" s="75">
        <v>30.101796595369816</v>
      </c>
      <c r="E634" s="75">
        <f t="shared" ca="1" si="104"/>
        <v>30.041560821460074</v>
      </c>
      <c r="F634" s="75">
        <v>17.51206577907784</v>
      </c>
      <c r="AU634" s="1">
        <v>617</v>
      </c>
      <c r="AV634" s="75">
        <f t="shared" ca="1" si="99"/>
        <v>0.72282300915734177</v>
      </c>
      <c r="AW634" s="75">
        <f t="shared" ca="1" si="100"/>
        <v>40.505699524647575</v>
      </c>
      <c r="AX634" s="75">
        <f t="shared" ca="1" si="101"/>
        <v>29.20571965050663</v>
      </c>
      <c r="AY634" s="75">
        <v>36.891121917900563</v>
      </c>
      <c r="AZ634" s="75">
        <v>35.390117007401223</v>
      </c>
    </row>
    <row r="635" spans="1:52">
      <c r="A635" s="1">
        <v>582</v>
      </c>
      <c r="B635" s="62">
        <f t="shared" ca="1" si="102"/>
        <v>0.15868124321370214</v>
      </c>
      <c r="C635" s="75">
        <f t="shared" ca="1" si="103"/>
        <v>31.24163649057305</v>
      </c>
      <c r="D635" s="75">
        <v>39.781626174237715</v>
      </c>
      <c r="E635" s="75">
        <f t="shared" ca="1" si="104"/>
        <v>16.679030789572145</v>
      </c>
      <c r="F635" s="75">
        <v>17.645305507880614</v>
      </c>
      <c r="AU635" s="1">
        <v>618</v>
      </c>
      <c r="AV635" s="75">
        <f t="shared" ca="1" si="99"/>
        <v>0.97691776689222198</v>
      </c>
      <c r="AW635" s="75">
        <f t="shared" ca="1" si="100"/>
        <v>44.651745145994354</v>
      </c>
      <c r="AX635" s="75">
        <f t="shared" ca="1" si="101"/>
        <v>40.44214855474641</v>
      </c>
      <c r="AY635" s="75">
        <v>32.679354817509093</v>
      </c>
      <c r="AZ635" s="75">
        <v>26.89200113438331</v>
      </c>
    </row>
    <row r="636" spans="1:52">
      <c r="A636" s="1">
        <v>583</v>
      </c>
      <c r="B636" s="62">
        <f t="shared" ca="1" si="102"/>
        <v>0.85074999297839948</v>
      </c>
      <c r="C636" s="75">
        <f t="shared" ca="1" si="103"/>
        <v>43.426402829419644</v>
      </c>
      <c r="D636" s="75">
        <v>40.093952057006284</v>
      </c>
      <c r="E636" s="75">
        <f t="shared" ca="1" si="104"/>
        <v>29.086732077783829</v>
      </c>
      <c r="F636" s="75">
        <v>25.470870334344202</v>
      </c>
      <c r="AU636" s="1">
        <v>619</v>
      </c>
      <c r="AV636" s="75">
        <f t="shared" ca="1" si="99"/>
        <v>0.61933362975626438</v>
      </c>
      <c r="AW636" s="75">
        <f t="shared" ca="1" si="100"/>
        <v>38.609325843417004</v>
      </c>
      <c r="AX636" s="75">
        <f t="shared" ca="1" si="101"/>
        <v>26.490550164325192</v>
      </c>
      <c r="AY636" s="75">
        <v>41.06217524099754</v>
      </c>
      <c r="AZ636" s="75">
        <v>34.20677021354706</v>
      </c>
    </row>
    <row r="637" spans="1:52">
      <c r="A637" s="1">
        <v>584</v>
      </c>
      <c r="B637" s="62">
        <f t="shared" ca="1" si="102"/>
        <v>0.38758373989192929</v>
      </c>
      <c r="C637" s="75">
        <f t="shared" ca="1" si="103"/>
        <v>36.873071422173396</v>
      </c>
      <c r="D637" s="75">
        <v>38.693094126002663</v>
      </c>
      <c r="E637" s="75">
        <f t="shared" ca="1" si="104"/>
        <v>19.523672348015488</v>
      </c>
      <c r="F637" s="75">
        <v>31.527204502769493</v>
      </c>
      <c r="AU637" s="1">
        <v>620</v>
      </c>
      <c r="AV637" s="75">
        <f t="shared" ca="1" si="99"/>
        <v>0.29005575994649835</v>
      </c>
      <c r="AW637" s="75">
        <f t="shared" ca="1" si="100"/>
        <v>31.157047501070501</v>
      </c>
      <c r="AX637" s="75">
        <f t="shared" ca="1" si="101"/>
        <v>19.722543323187132</v>
      </c>
      <c r="AY637" s="75">
        <v>29.31617996848852</v>
      </c>
      <c r="AZ637" s="75">
        <v>27.497857088773806</v>
      </c>
    </row>
    <row r="638" spans="1:52">
      <c r="A638" s="1">
        <v>585</v>
      </c>
      <c r="B638" s="62">
        <f t="shared" ca="1" si="102"/>
        <v>0.57471888493312306</v>
      </c>
      <c r="C638" s="75">
        <f t="shared" ca="1" si="103"/>
        <v>39.942486398593402</v>
      </c>
      <c r="D638" s="75">
        <v>43.616461769145431</v>
      </c>
      <c r="E638" s="75">
        <f t="shared" ca="1" si="104"/>
        <v>22.439609079974502</v>
      </c>
      <c r="F638" s="75">
        <v>18.883216182693051</v>
      </c>
      <c r="AU638" s="1">
        <v>621</v>
      </c>
      <c r="AV638" s="75">
        <f t="shared" ca="1" si="99"/>
        <v>0.5670944997785945</v>
      </c>
      <c r="AW638" s="75">
        <f t="shared" ca="1" si="100"/>
        <v>37.591703118639266</v>
      </c>
      <c r="AX638" s="75">
        <f t="shared" ca="1" si="101"/>
        <v>25.261333626628545</v>
      </c>
      <c r="AY638" s="75">
        <v>19.883331881556551</v>
      </c>
      <c r="AZ638" s="75">
        <v>23.699361046448413</v>
      </c>
    </row>
    <row r="639" spans="1:52">
      <c r="A639" s="1">
        <v>586</v>
      </c>
      <c r="B639" s="62">
        <f t="shared" ca="1" si="102"/>
        <v>0.91979551126086112</v>
      </c>
      <c r="C639" s="75">
        <f t="shared" ca="1" si="103"/>
        <v>44.175502849610311</v>
      </c>
      <c r="D639" s="75">
        <v>37.70447419699569</v>
      </c>
      <c r="E639" s="75">
        <f t="shared" ca="1" si="104"/>
        <v>32.062387289950721</v>
      </c>
      <c r="F639" s="75">
        <v>22.467718896306245</v>
      </c>
      <c r="AU639" s="1">
        <v>622</v>
      </c>
      <c r="AV639" s="75">
        <f t="shared" ca="1" si="99"/>
        <v>9.3844553010107079E-2</v>
      </c>
      <c r="AW639" s="75">
        <f t="shared" ca="1" si="100"/>
        <v>24.190217500641449</v>
      </c>
      <c r="AX639" s="75">
        <f t="shared" ca="1" si="101"/>
        <v>16.442340742089808</v>
      </c>
      <c r="AY639" s="75">
        <v>29.072165028876327</v>
      </c>
      <c r="AZ639" s="75">
        <v>39.097842953477191</v>
      </c>
    </row>
    <row r="640" spans="1:52">
      <c r="A640" s="1">
        <v>587</v>
      </c>
      <c r="B640" s="62">
        <f t="shared" ca="1" si="102"/>
        <v>0.13912706047474099</v>
      </c>
      <c r="C640" s="75">
        <f t="shared" ca="1" si="103"/>
        <v>30.545038112235908</v>
      </c>
      <c r="D640" s="75">
        <v>43.985598811681058</v>
      </c>
      <c r="E640" s="75">
        <f t="shared" ca="1" si="104"/>
        <v>16.461294257230396</v>
      </c>
      <c r="F640" s="75">
        <v>19.60842835136966</v>
      </c>
      <c r="AU640" s="1">
        <v>623</v>
      </c>
      <c r="AV640" s="75">
        <f t="shared" ca="1" si="99"/>
        <v>0.26134975596776755</v>
      </c>
      <c r="AW640" s="75">
        <f t="shared" ca="1" si="100"/>
        <v>30.336713480110099</v>
      </c>
      <c r="AX640" s="75">
        <f t="shared" ca="1" si="101"/>
        <v>19.216570832625674</v>
      </c>
      <c r="AY640" s="75">
        <v>42.789918862211003</v>
      </c>
      <c r="AZ640" s="75">
        <v>29.77812002985203</v>
      </c>
    </row>
    <row r="641" spans="1:52">
      <c r="A641" s="1">
        <v>588</v>
      </c>
      <c r="B641" s="62">
        <f t="shared" ca="1" si="102"/>
        <v>0.19641128880033709</v>
      </c>
      <c r="C641" s="75">
        <f t="shared" ca="1" si="103"/>
        <v>32.43853791173018</v>
      </c>
      <c r="D641" s="75">
        <v>35.233436016547529</v>
      </c>
      <c r="E641" s="75">
        <f t="shared" ca="1" si="104"/>
        <v>17.108885808103448</v>
      </c>
      <c r="F641" s="75">
        <v>22.440706454075109</v>
      </c>
      <c r="AU641" s="1">
        <v>624</v>
      </c>
      <c r="AV641" s="75">
        <f t="shared" ca="1" si="99"/>
        <v>0.16711994099890326</v>
      </c>
      <c r="AW641" s="75">
        <f t="shared" ca="1" si="100"/>
        <v>27.264091768207418</v>
      </c>
      <c r="AX641" s="75">
        <f t="shared" ca="1" si="101"/>
        <v>17.621321195116316</v>
      </c>
      <c r="AY641" s="75">
        <v>35.359158407187792</v>
      </c>
      <c r="AZ641" s="75">
        <v>30.198553032340865</v>
      </c>
    </row>
    <row r="642" spans="1:52">
      <c r="A642" s="1">
        <v>589</v>
      </c>
      <c r="B642" s="62">
        <f t="shared" ca="1" si="102"/>
        <v>0.63031608939480588</v>
      </c>
      <c r="C642" s="75">
        <f t="shared" ca="1" si="103"/>
        <v>40.722157061003401</v>
      </c>
      <c r="D642" s="75">
        <v>31.549626259266024</v>
      </c>
      <c r="E642" s="75">
        <f t="shared" ca="1" si="104"/>
        <v>23.468971726087098</v>
      </c>
      <c r="F642" s="75">
        <v>15.370159806154131</v>
      </c>
      <c r="AU642" s="1">
        <v>625</v>
      </c>
      <c r="AV642" s="75">
        <f t="shared" ca="1" si="99"/>
        <v>0.69519424670408037</v>
      </c>
      <c r="AW642" s="75">
        <f t="shared" ca="1" si="100"/>
        <v>40.013492799560652</v>
      </c>
      <c r="AX642" s="75">
        <f t="shared" ca="1" si="101"/>
        <v>28.437235195586226</v>
      </c>
      <c r="AY642" s="75">
        <v>41.199240312955602</v>
      </c>
      <c r="AZ642" s="75">
        <v>25.351724189225326</v>
      </c>
    </row>
    <row r="643" spans="1:52">
      <c r="A643" s="1">
        <v>590</v>
      </c>
      <c r="B643" s="62">
        <f t="shared" ca="1" si="102"/>
        <v>0.96873165338965705</v>
      </c>
      <c r="C643" s="75">
        <f t="shared" ca="1" si="103"/>
        <v>44.68399968072292</v>
      </c>
      <c r="D643" s="75">
        <v>41.839452895392085</v>
      </c>
      <c r="E643" s="75">
        <f t="shared" ca="1" si="104"/>
        <v>35.548743265112854</v>
      </c>
      <c r="F643" s="75">
        <v>19.14517080804157</v>
      </c>
      <c r="AU643" s="1">
        <v>626</v>
      </c>
      <c r="AV643" s="75">
        <f t="shared" ca="1" si="99"/>
        <v>0.46756457615998914</v>
      </c>
      <c r="AW643" s="75">
        <f t="shared" ca="1" si="100"/>
        <v>35.513608130799184</v>
      </c>
      <c r="AX643" s="75">
        <f t="shared" ca="1" si="101"/>
        <v>23.109548166928811</v>
      </c>
      <c r="AY643" s="75">
        <v>16.019645947548785</v>
      </c>
      <c r="AZ643" s="75">
        <v>29.97787914600314</v>
      </c>
    </row>
    <row r="644" spans="1:52">
      <c r="A644" s="1">
        <v>591</v>
      </c>
      <c r="B644" s="62">
        <f t="shared" ca="1" si="102"/>
        <v>0.93292330559857817</v>
      </c>
      <c r="C644" s="75">
        <f t="shared" ca="1" si="103"/>
        <v>44.313650273625314</v>
      </c>
      <c r="D644" s="75">
        <v>29.40574378300272</v>
      </c>
      <c r="E644" s="75">
        <f t="shared" ca="1" si="104"/>
        <v>32.810708247626295</v>
      </c>
      <c r="F644" s="75">
        <v>23.296488024494632</v>
      </c>
      <c r="AU644" s="1">
        <v>627</v>
      </c>
      <c r="AV644" s="75">
        <f t="shared" ca="1" si="99"/>
        <v>0.46950731833925552</v>
      </c>
      <c r="AW644" s="75">
        <f t="shared" ca="1" si="100"/>
        <v>35.556181223790816</v>
      </c>
      <c r="AX644" s="75">
        <f t="shared" ca="1" si="101"/>
        <v>23.149521435568737</v>
      </c>
      <c r="AY644" s="75">
        <v>44.416359435594281</v>
      </c>
      <c r="AZ644" s="75">
        <v>26.374279868203512</v>
      </c>
    </row>
    <row r="645" spans="1:52">
      <c r="A645" s="1">
        <v>592</v>
      </c>
      <c r="B645" s="62">
        <f t="shared" ca="1" si="102"/>
        <v>0.7774609463458857</v>
      </c>
      <c r="C645" s="75">
        <f t="shared" ca="1" si="103"/>
        <v>42.585495052601402</v>
      </c>
      <c r="D645" s="75">
        <v>43.215572405303746</v>
      </c>
      <c r="E645" s="75">
        <f t="shared" ca="1" si="104"/>
        <v>26.820162358786543</v>
      </c>
      <c r="F645" s="75">
        <v>31.266399841613783</v>
      </c>
      <c r="AU645" s="1">
        <v>628</v>
      </c>
      <c r="AV645" s="75">
        <f t="shared" ca="1" si="99"/>
        <v>0.22669877484494316</v>
      </c>
      <c r="AW645" s="75">
        <f t="shared" ca="1" si="100"/>
        <v>29.283868431221592</v>
      </c>
      <c r="AX645" s="75">
        <f t="shared" ca="1" si="101"/>
        <v>18.61873576494957</v>
      </c>
      <c r="AY645" s="75">
        <v>38.521733932102514</v>
      </c>
      <c r="AZ645" s="75">
        <v>20.330056747483233</v>
      </c>
    </row>
    <row r="646" spans="1:52">
      <c r="A646" s="1">
        <v>593</v>
      </c>
      <c r="B646" s="62">
        <f t="shared" ca="1" si="102"/>
        <v>0.89704727256253891</v>
      </c>
      <c r="C646" s="75">
        <f t="shared" ca="1" si="103"/>
        <v>43.932970978572122</v>
      </c>
      <c r="D646" s="75">
        <v>43.800799379206239</v>
      </c>
      <c r="E646" s="75">
        <f t="shared" ca="1" si="104"/>
        <v>30.939507268903938</v>
      </c>
      <c r="F646" s="75">
        <v>17.341389450714107</v>
      </c>
      <c r="AU646" s="1">
        <v>629</v>
      </c>
      <c r="AV646" s="75">
        <f t="shared" ca="1" si="99"/>
        <v>0.74834575673742254</v>
      </c>
      <c r="AW646" s="75">
        <f t="shared" ca="1" si="100"/>
        <v>40.952093962986496</v>
      </c>
      <c r="AX646" s="75">
        <f t="shared" ca="1" si="101"/>
        <v>29.950454527251672</v>
      </c>
      <c r="AY646" s="75">
        <v>29.489035662080411</v>
      </c>
      <c r="AZ646" s="75">
        <v>18.843913499256175</v>
      </c>
    </row>
    <row r="647" spans="1:52">
      <c r="A647" s="1">
        <v>594</v>
      </c>
      <c r="B647" s="62">
        <f t="shared" ca="1" si="102"/>
        <v>0.1659577791845539</v>
      </c>
      <c r="C647" s="75">
        <f t="shared" ca="1" si="103"/>
        <v>31.48619603111138</v>
      </c>
      <c r="D647" s="75">
        <v>43.251592027116473</v>
      </c>
      <c r="E647" s="75">
        <f t="shared" ca="1" si="104"/>
        <v>16.760916338439785</v>
      </c>
      <c r="F647" s="75">
        <v>17.109835669814906</v>
      </c>
      <c r="AU647" s="1">
        <v>630</v>
      </c>
      <c r="AV647" s="75">
        <f t="shared" ca="1" si="99"/>
        <v>0.77319979129240579</v>
      </c>
      <c r="AW647" s="75">
        <f t="shared" ca="1" si="100"/>
        <v>41.379533964101135</v>
      </c>
      <c r="AX647" s="75">
        <f t="shared" ca="1" si="101"/>
        <v>30.712936346581401</v>
      </c>
      <c r="AY647" s="75">
        <v>41.633192910666487</v>
      </c>
      <c r="AZ647" s="75">
        <v>24.207860028309835</v>
      </c>
    </row>
    <row r="648" spans="1:52">
      <c r="A648" s="1">
        <v>595</v>
      </c>
      <c r="B648" s="62">
        <f t="shared" ca="1" si="102"/>
        <v>0.52171028466625402</v>
      </c>
      <c r="C648" s="75">
        <f t="shared" ca="1" si="103"/>
        <v>39.150774014253415</v>
      </c>
      <c r="D648" s="75">
        <v>38.552333904151254</v>
      </c>
      <c r="E648" s="75">
        <f t="shared" ca="1" si="104"/>
        <v>21.538725428616779</v>
      </c>
      <c r="F648" s="75">
        <v>32.877558383561691</v>
      </c>
      <c r="AU648" s="1">
        <v>631</v>
      </c>
      <c r="AV648" s="75">
        <f t="shared" ca="1" si="99"/>
        <v>1.2624634927867362E-2</v>
      </c>
      <c r="AW648" s="75">
        <f t="shared" ca="1" si="100"/>
        <v>18.370782021294261</v>
      </c>
      <c r="AX648" s="75">
        <f t="shared" ca="1" si="101"/>
        <v>15.189971006976204</v>
      </c>
      <c r="AY648" s="75">
        <v>22.639686807708955</v>
      </c>
      <c r="AZ648" s="75">
        <v>23.502807833802436</v>
      </c>
    </row>
    <row r="649" spans="1:52">
      <c r="A649" s="1">
        <v>596</v>
      </c>
      <c r="B649" s="62">
        <f t="shared" ca="1" si="102"/>
        <v>0.42307122881522208</v>
      </c>
      <c r="C649" s="75">
        <f t="shared" ca="1" si="103"/>
        <v>37.521246221425834</v>
      </c>
      <c r="D649" s="75">
        <v>35.826342002568182</v>
      </c>
      <c r="E649" s="75">
        <f t="shared" ca="1" si="104"/>
        <v>20.025585203445601</v>
      </c>
      <c r="F649" s="75">
        <v>20.296920458066072</v>
      </c>
      <c r="AU649" s="1">
        <v>632</v>
      </c>
      <c r="AV649" s="75">
        <f t="shared" ca="1" si="99"/>
        <v>0.79795468913505374</v>
      </c>
      <c r="AW649" s="75">
        <f t="shared" ca="1" si="100"/>
        <v>41.798492872203624</v>
      </c>
      <c r="AX649" s="75">
        <f t="shared" ca="1" si="101"/>
        <v>31.515164821976814</v>
      </c>
      <c r="AY649" s="75">
        <v>20.57403844315871</v>
      </c>
      <c r="AZ649" s="75">
        <v>19.852817819147951</v>
      </c>
    </row>
    <row r="650" spans="1:52">
      <c r="A650" s="1">
        <v>597</v>
      </c>
      <c r="B650" s="62">
        <f t="shared" ca="1" si="102"/>
        <v>0.85055642989629288</v>
      </c>
      <c r="C650" s="75">
        <f t="shared" ca="1" si="103"/>
        <v>43.424246802565463</v>
      </c>
      <c r="D650" s="75">
        <v>40.652048421959577</v>
      </c>
      <c r="E650" s="75">
        <f t="shared" ca="1" si="104"/>
        <v>29.079855717282701</v>
      </c>
      <c r="F650" s="75">
        <v>18.694340997484737</v>
      </c>
      <c r="AU650" s="1">
        <v>633</v>
      </c>
      <c r="AV650" s="75">
        <f t="shared" ca="1" si="99"/>
        <v>0.78218562555981119</v>
      </c>
      <c r="AW650" s="75">
        <f t="shared" ca="1" si="100"/>
        <v>41.532377635708229</v>
      </c>
      <c r="AX650" s="75">
        <f t="shared" ca="1" si="101"/>
        <v>30.998823728123057</v>
      </c>
      <c r="AY650" s="75">
        <v>41.558795782870178</v>
      </c>
      <c r="AZ650" s="75">
        <v>23.396909191810344</v>
      </c>
    </row>
    <row r="651" spans="1:52">
      <c r="A651" s="1">
        <v>598</v>
      </c>
      <c r="B651" s="62">
        <f t="shared" ca="1" si="102"/>
        <v>0.62682123167436221</v>
      </c>
      <c r="C651" s="75">
        <f t="shared" ca="1" si="103"/>
        <v>40.674529138451362</v>
      </c>
      <c r="D651" s="75">
        <v>42.988288500742058</v>
      </c>
      <c r="E651" s="75">
        <f t="shared" ca="1" si="104"/>
        <v>23.401335570124772</v>
      </c>
      <c r="F651" s="75">
        <v>28.537018782353314</v>
      </c>
      <c r="AU651" s="1">
        <v>634</v>
      </c>
      <c r="AV651" s="75">
        <f t="shared" ca="1" si="99"/>
        <v>0.10584619776901638</v>
      </c>
      <c r="AW651" s="75">
        <f t="shared" ca="1" si="100"/>
        <v>24.760203788452102</v>
      </c>
      <c r="AX651" s="75">
        <f t="shared" ca="1" si="101"/>
        <v>16.63208816271657</v>
      </c>
      <c r="AY651" s="75">
        <v>38.210084044983518</v>
      </c>
      <c r="AZ651" s="75">
        <v>18.500126335157283</v>
      </c>
    </row>
    <row r="652" spans="1:52">
      <c r="A652" s="1">
        <v>599</v>
      </c>
      <c r="B652" s="62">
        <f t="shared" ca="1" si="102"/>
        <v>0.97485184780894785</v>
      </c>
      <c r="C652" s="75">
        <f t="shared" ca="1" si="103"/>
        <v>44.746380423828882</v>
      </c>
      <c r="D652" s="75">
        <v>44.576374402205857</v>
      </c>
      <c r="E652" s="75">
        <f t="shared" ca="1" si="104"/>
        <v>36.210652916783054</v>
      </c>
      <c r="F652" s="75">
        <v>22.323043433129211</v>
      </c>
      <c r="AU652" s="1">
        <v>635</v>
      </c>
      <c r="AV652" s="75">
        <f t="shared" ca="1" si="99"/>
        <v>0.26193593187254205</v>
      </c>
      <c r="AW652" s="75">
        <f t="shared" ca="1" si="100"/>
        <v>30.353903044023944</v>
      </c>
      <c r="AX652" s="75">
        <f t="shared" ca="1" si="101"/>
        <v>19.226803432350263</v>
      </c>
      <c r="AY652" s="75">
        <v>40.791941766601866</v>
      </c>
      <c r="AZ652" s="75">
        <v>15.077531984792358</v>
      </c>
    </row>
    <row r="653" spans="1:52">
      <c r="A653" s="1">
        <v>600</v>
      </c>
      <c r="B653" s="62">
        <f t="shared" ca="1" si="102"/>
        <v>0.31263622293124715</v>
      </c>
      <c r="C653" s="75">
        <f t="shared" ca="1" si="103"/>
        <v>35.361089822131653</v>
      </c>
      <c r="D653" s="75">
        <v>44.901899930589948</v>
      </c>
      <c r="E653" s="75">
        <f t="shared" ca="1" si="104"/>
        <v>18.524136380200869</v>
      </c>
      <c r="F653" s="75">
        <v>15.044803741380331</v>
      </c>
      <c r="AU653" s="1">
        <v>636</v>
      </c>
      <c r="AV653" s="75">
        <f t="shared" ca="1" si="99"/>
        <v>0.99570926332363041</v>
      </c>
      <c r="AW653" s="75">
        <f t="shared" ca="1" si="100"/>
        <v>44.935569762262205</v>
      </c>
      <c r="AX653" s="75">
        <f t="shared" ca="1" si="101"/>
        <v>43.034888550556829</v>
      </c>
      <c r="AY653" s="75">
        <v>28.818114585191005</v>
      </c>
      <c r="AZ653" s="75">
        <v>31.391719822735329</v>
      </c>
    </row>
    <row r="654" spans="1:52">
      <c r="A654" s="1">
        <v>601</v>
      </c>
      <c r="B654" s="62">
        <f t="shared" ca="1" si="102"/>
        <v>0.905219824075987</v>
      </c>
      <c r="C654" s="75">
        <f t="shared" ca="1" si="103"/>
        <v>44.020570126448249</v>
      </c>
      <c r="D654" s="75">
        <v>40.181117781825662</v>
      </c>
      <c r="E654" s="75">
        <f t="shared" ca="1" si="104"/>
        <v>31.321858520216665</v>
      </c>
      <c r="F654" s="75">
        <v>15.078047730360517</v>
      </c>
      <c r="AU654" s="1">
        <v>637</v>
      </c>
      <c r="AV654" s="75">
        <f t="shared" ca="1" si="99"/>
        <v>0.86498623352595283</v>
      </c>
      <c r="AW654" s="75">
        <f t="shared" ca="1" si="100"/>
        <v>42.901390828655074</v>
      </c>
      <c r="AX654" s="75">
        <f t="shared" ca="1" si="101"/>
        <v>33.976734157853109</v>
      </c>
      <c r="AY654" s="75">
        <v>30.129494204276725</v>
      </c>
      <c r="AZ654" s="75">
        <v>17.345350279473642</v>
      </c>
    </row>
    <row r="655" spans="1:52">
      <c r="A655" s="1">
        <v>602</v>
      </c>
      <c r="B655" s="62">
        <f t="shared" ca="1" si="102"/>
        <v>0.94701894418594823</v>
      </c>
      <c r="C655" s="75">
        <f t="shared" ca="1" si="103"/>
        <v>44.460547276698911</v>
      </c>
      <c r="D655" s="75">
        <v>31.181511811030823</v>
      </c>
      <c r="E655" s="75">
        <f t="shared" ca="1" si="104"/>
        <v>33.732485534617474</v>
      </c>
      <c r="F655" s="75">
        <v>17.669075636546612</v>
      </c>
      <c r="AU655" s="1">
        <v>638</v>
      </c>
      <c r="AV655" s="75">
        <f t="shared" ca="1" si="99"/>
        <v>0.45905283981410872</v>
      </c>
      <c r="AW655" s="75">
        <f t="shared" ca="1" si="100"/>
        <v>35.326031482625865</v>
      </c>
      <c r="AX655" s="75">
        <f t="shared" ca="1" si="101"/>
        <v>22.935266959074664</v>
      </c>
      <c r="AY655" s="75">
        <v>33.627809536647653</v>
      </c>
      <c r="AZ655" s="75">
        <v>42.018008399929158</v>
      </c>
    </row>
    <row r="656" spans="1:52">
      <c r="A656" s="1">
        <v>603</v>
      </c>
      <c r="B656" s="62">
        <f t="shared" ca="1" si="102"/>
        <v>0.33584412608155656</v>
      </c>
      <c r="C656" s="75">
        <f t="shared" ca="1" si="103"/>
        <v>35.852934240146261</v>
      </c>
      <c r="D656" s="75">
        <v>39.098649802457658</v>
      </c>
      <c r="E656" s="75">
        <f t="shared" ca="1" si="104"/>
        <v>18.825528140396603</v>
      </c>
      <c r="F656" s="75">
        <v>26.28955788601829</v>
      </c>
      <c r="AU656" s="1">
        <v>639</v>
      </c>
      <c r="AV656" s="75">
        <f t="shared" ca="1" si="99"/>
        <v>0.89738923007133753</v>
      </c>
      <c r="AW656" s="75">
        <f t="shared" ca="1" si="100"/>
        <v>43.41918906415529</v>
      </c>
      <c r="AX656" s="75">
        <f t="shared" ca="1" si="101"/>
        <v>35.390125238287638</v>
      </c>
      <c r="AY656" s="75">
        <v>42.536645986168821</v>
      </c>
      <c r="AZ656" s="75">
        <v>34.484967298027968</v>
      </c>
    </row>
    <row r="657" spans="1:52">
      <c r="A657" s="1">
        <v>604</v>
      </c>
      <c r="B657" s="62">
        <f t="shared" ca="1" si="102"/>
        <v>0.35616894300851287</v>
      </c>
      <c r="C657" s="75">
        <f t="shared" ca="1" si="103"/>
        <v>36.265386014181288</v>
      </c>
      <c r="D657" s="75">
        <v>38.432148192103341</v>
      </c>
      <c r="E657" s="75">
        <f t="shared" ca="1" si="104"/>
        <v>19.095300297406339</v>
      </c>
      <c r="F657" s="75">
        <v>23.617089660591727</v>
      </c>
      <c r="AU657" s="1">
        <v>640</v>
      </c>
      <c r="AV657" s="75">
        <f t="shared" ca="1" si="99"/>
        <v>0.22551949213583367</v>
      </c>
      <c r="AW657" s="75">
        <f t="shared" ca="1" si="100"/>
        <v>29.246667783108101</v>
      </c>
      <c r="AX657" s="75">
        <f t="shared" ca="1" si="101"/>
        <v>18.598627742525395</v>
      </c>
      <c r="AY657" s="75">
        <v>38.737413308586447</v>
      </c>
      <c r="AZ657" s="75">
        <v>31.102530862149756</v>
      </c>
    </row>
    <row r="658" spans="1:52">
      <c r="A658" s="1">
        <v>605</v>
      </c>
      <c r="B658" s="62">
        <f t="shared" ca="1" si="102"/>
        <v>6.8453611882350884E-3</v>
      </c>
      <c r="C658" s="75">
        <f t="shared" ca="1" si="103"/>
        <v>20.696219428859152</v>
      </c>
      <c r="D658" s="75">
        <v>37.293536455983016</v>
      </c>
      <c r="E658" s="75">
        <f t="shared" ca="1" si="104"/>
        <v>15.068610405185012</v>
      </c>
      <c r="F658" s="75">
        <v>23.797687872566492</v>
      </c>
      <c r="AU658" s="1">
        <v>641</v>
      </c>
      <c r="AV658" s="75">
        <f t="shared" ca="1" si="99"/>
        <v>0.14892302342048169</v>
      </c>
      <c r="AW658" s="75">
        <f t="shared" ca="1" si="100"/>
        <v>26.577163775227227</v>
      </c>
      <c r="AX658" s="75">
        <f t="shared" ca="1" si="101"/>
        <v>17.323849998210253</v>
      </c>
      <c r="AY658" s="75">
        <v>40.542778946666765</v>
      </c>
      <c r="AZ658" s="75">
        <v>32.238112605765217</v>
      </c>
    </row>
    <row r="659" spans="1:52">
      <c r="A659" s="1">
        <v>606</v>
      </c>
      <c r="B659" s="62">
        <f t="shared" ca="1" si="102"/>
        <v>0.61264764325933996</v>
      </c>
      <c r="C659" s="75">
        <f t="shared" ca="1" si="103"/>
        <v>40.47953573724952</v>
      </c>
      <c r="D659" s="75">
        <v>32.93551269297889</v>
      </c>
      <c r="E659" s="75">
        <f t="shared" ca="1" si="104"/>
        <v>23.131282103820972</v>
      </c>
      <c r="F659" s="75">
        <v>20.494010106225954</v>
      </c>
      <c r="AU659" s="1">
        <v>642</v>
      </c>
      <c r="AV659" s="75">
        <f t="shared" ref="AV659:AV722" ca="1" si="105">RAND()</f>
        <v>0.74366024561171695</v>
      </c>
      <c r="AW659" s="75">
        <f t="shared" ref="AW659:AW722" ca="1" si="106">$R$2+($R$3-$R$2)*SQRT(AV659)</f>
        <v>40.870721309050225</v>
      </c>
      <c r="AX659" s="75">
        <f t="shared" ref="AX659:AX722" ca="1" si="107">$R$3-($R$3-$R$2)*SQRT(1-AV659)</f>
        <v>29.810998092387546</v>
      </c>
      <c r="AY659" s="75">
        <v>27.461242911204486</v>
      </c>
      <c r="AZ659" s="75">
        <v>30.318677050307706</v>
      </c>
    </row>
    <row r="660" spans="1:52">
      <c r="A660" s="1">
        <v>607</v>
      </c>
      <c r="B660" s="62">
        <f t="shared" ca="1" si="102"/>
        <v>0.95717079550705408</v>
      </c>
      <c r="C660" s="75">
        <f t="shared" ca="1" si="103"/>
        <v>44.565443709127933</v>
      </c>
      <c r="D660" s="75">
        <v>39.520226446215744</v>
      </c>
      <c r="E660" s="75">
        <f t="shared" ca="1" si="104"/>
        <v>34.503739740548532</v>
      </c>
      <c r="F660" s="75">
        <v>15.937595268506232</v>
      </c>
      <c r="AU660" s="1">
        <v>643</v>
      </c>
      <c r="AV660" s="75">
        <f t="shared" ca="1" si="105"/>
        <v>0.61505508927089902</v>
      </c>
      <c r="AW660" s="75">
        <f t="shared" ca="1" si="106"/>
        <v>38.527634397529411</v>
      </c>
      <c r="AX660" s="75">
        <f t="shared" ca="1" si="107"/>
        <v>26.38682134464425</v>
      </c>
      <c r="AY660" s="75">
        <v>44.17720830105911</v>
      </c>
      <c r="AZ660" s="75">
        <v>29.974097919726809</v>
      </c>
    </row>
    <row r="661" spans="1:52">
      <c r="A661" s="1">
        <v>608</v>
      </c>
      <c r="B661" s="62">
        <f t="shared" ca="1" si="102"/>
        <v>0.31142820355811218</v>
      </c>
      <c r="C661" s="75">
        <f t="shared" ca="1" si="103"/>
        <v>35.33483104002346</v>
      </c>
      <c r="D661" s="75">
        <v>32.687404296523809</v>
      </c>
      <c r="E661" s="75">
        <f t="shared" ca="1" si="104"/>
        <v>18.508635302535598</v>
      </c>
      <c r="F661" s="75">
        <v>26.051235594623748</v>
      </c>
      <c r="AU661" s="1">
        <v>644</v>
      </c>
      <c r="AV661" s="75">
        <f t="shared" ca="1" si="105"/>
        <v>1.8626778814260447E-2</v>
      </c>
      <c r="AW661" s="75">
        <f t="shared" ca="1" si="106"/>
        <v>19.094398726655037</v>
      </c>
      <c r="AX661" s="75">
        <f t="shared" ca="1" si="107"/>
        <v>15.280715031024627</v>
      </c>
      <c r="AY661" s="75">
        <v>42.537731057304612</v>
      </c>
      <c r="AZ661" s="75">
        <v>40.565078194844169</v>
      </c>
    </row>
    <row r="662" spans="1:52">
      <c r="A662" s="1">
        <v>609</v>
      </c>
      <c r="B662" s="62">
        <f t="shared" ca="1" si="102"/>
        <v>0.14252629811819717</v>
      </c>
      <c r="C662" s="75">
        <f t="shared" ca="1" si="103"/>
        <v>30.670622778813907</v>
      </c>
      <c r="D662" s="75">
        <v>36.775567169499276</v>
      </c>
      <c r="E662" s="75">
        <f t="shared" ca="1" si="104"/>
        <v>16.498906392304804</v>
      </c>
      <c r="F662" s="75">
        <v>18.508139805139773</v>
      </c>
      <c r="AU662" s="1">
        <v>645</v>
      </c>
      <c r="AV662" s="75">
        <f t="shared" ca="1" si="105"/>
        <v>0.44716921200179449</v>
      </c>
      <c r="AW662" s="75">
        <f t="shared" ca="1" si="106"/>
        <v>35.061213592442883</v>
      </c>
      <c r="AX662" s="75">
        <f t="shared" ca="1" si="107"/>
        <v>22.694222515267825</v>
      </c>
      <c r="AY662" s="75">
        <v>35.371225270681542</v>
      </c>
      <c r="AZ662" s="75">
        <v>35.242782549833045</v>
      </c>
    </row>
    <row r="663" spans="1:52">
      <c r="A663" s="1">
        <v>610</v>
      </c>
      <c r="B663" s="62">
        <f t="shared" ca="1" si="102"/>
        <v>0.99324696048239991</v>
      </c>
      <c r="C663" s="75">
        <f t="shared" ca="1" si="103"/>
        <v>44.932317020133645</v>
      </c>
      <c r="D663" s="75">
        <v>38.751787207920898</v>
      </c>
      <c r="E663" s="75">
        <f t="shared" ca="1" si="104"/>
        <v>39.32950439157635</v>
      </c>
      <c r="F663" s="75">
        <v>17.604617434636417</v>
      </c>
      <c r="AU663" s="1">
        <v>646</v>
      </c>
      <c r="AV663" s="75">
        <f t="shared" ca="1" si="105"/>
        <v>0.37884318409983297</v>
      </c>
      <c r="AW663" s="75">
        <f t="shared" ca="1" si="106"/>
        <v>33.465071505137743</v>
      </c>
      <c r="AX663" s="75">
        <f t="shared" ca="1" si="107"/>
        <v>21.355949282955969</v>
      </c>
      <c r="AY663" s="75">
        <v>41.368812002365445</v>
      </c>
      <c r="AZ663" s="75">
        <v>27.359893211765833</v>
      </c>
    </row>
    <row r="664" spans="1:52">
      <c r="A664" s="1">
        <v>611</v>
      </c>
      <c r="B664" s="62">
        <f t="shared" ca="1" si="102"/>
        <v>0.15184123798240523</v>
      </c>
      <c r="C664" s="75">
        <f t="shared" ca="1" si="103"/>
        <v>31.004833729030025</v>
      </c>
      <c r="D664" s="75">
        <v>30.761037187572263</v>
      </c>
      <c r="E664" s="75">
        <f t="shared" ca="1" si="104"/>
        <v>16.602487086111573</v>
      </c>
      <c r="F664" s="75">
        <v>36.350137434543321</v>
      </c>
      <c r="AU664" s="1">
        <v>647</v>
      </c>
      <c r="AV664" s="75">
        <f t="shared" ca="1" si="105"/>
        <v>0.8933425848720784</v>
      </c>
      <c r="AW664" s="75">
        <f t="shared" ca="1" si="106"/>
        <v>43.35504058161213</v>
      </c>
      <c r="AX664" s="75">
        <f t="shared" ca="1" si="107"/>
        <v>35.202465942129649</v>
      </c>
      <c r="AY664" s="75">
        <v>38.503214834351226</v>
      </c>
      <c r="AZ664" s="75">
        <v>29.253600804635319</v>
      </c>
    </row>
    <row r="665" spans="1:52">
      <c r="A665" s="1">
        <v>612</v>
      </c>
      <c r="B665" s="62">
        <f t="shared" ca="1" si="102"/>
        <v>0.47576101759294431</v>
      </c>
      <c r="C665" s="75">
        <f t="shared" ca="1" si="103"/>
        <v>38.419855231828322</v>
      </c>
      <c r="D665" s="75">
        <v>43.535711042038642</v>
      </c>
      <c r="E665" s="75">
        <f t="shared" ca="1" si="104"/>
        <v>20.8102697509776</v>
      </c>
      <c r="F665" s="75">
        <v>18.500765788088831</v>
      </c>
      <c r="AU665" s="1">
        <v>648</v>
      </c>
      <c r="AV665" s="75">
        <f t="shared" ca="1" si="105"/>
        <v>0.80532838745176916</v>
      </c>
      <c r="AW665" s="75">
        <f t="shared" ca="1" si="106"/>
        <v>41.92202720276822</v>
      </c>
      <c r="AX665" s="75">
        <f t="shared" ca="1" si="107"/>
        <v>31.76351816782844</v>
      </c>
      <c r="AY665" s="75">
        <v>24.405759893683634</v>
      </c>
      <c r="AZ665" s="75">
        <v>22.628713649581702</v>
      </c>
    </row>
    <row r="666" spans="1:52">
      <c r="A666" s="1">
        <v>613</v>
      </c>
      <c r="B666" s="62">
        <f t="shared" ca="1" si="102"/>
        <v>0.60646295005738082</v>
      </c>
      <c r="C666" s="75">
        <f t="shared" ca="1" si="103"/>
        <v>40.393506747191061</v>
      </c>
      <c r="D666" s="75">
        <v>36.577012904799858</v>
      </c>
      <c r="E666" s="75">
        <f t="shared" ca="1" si="104"/>
        <v>23.01550655491382</v>
      </c>
      <c r="F666" s="75">
        <v>32.240013950058994</v>
      </c>
      <c r="AU666" s="1">
        <v>649</v>
      </c>
      <c r="AV666" s="75">
        <f t="shared" ca="1" si="105"/>
        <v>0.10078565332903278</v>
      </c>
      <c r="AW666" s="75">
        <f t="shared" ca="1" si="106"/>
        <v>24.524026879221282</v>
      </c>
      <c r="AX666" s="75">
        <f t="shared" ca="1" si="107"/>
        <v>16.55192604052305</v>
      </c>
      <c r="AY666" s="75">
        <v>41.284263932434826</v>
      </c>
      <c r="AZ666" s="75">
        <v>15.83974175237876</v>
      </c>
    </row>
    <row r="667" spans="1:52">
      <c r="A667" s="1">
        <v>614</v>
      </c>
      <c r="B667" s="62">
        <f t="shared" ca="1" si="102"/>
        <v>0.98398519863964884</v>
      </c>
      <c r="C667" s="75">
        <f t="shared" ca="1" si="103"/>
        <v>44.838989385091423</v>
      </c>
      <c r="D667" s="75">
        <v>42.943974186412106</v>
      </c>
      <c r="E667" s="75">
        <f t="shared" ca="1" si="104"/>
        <v>37.438143350889462</v>
      </c>
      <c r="F667" s="75">
        <v>32.887663857177571</v>
      </c>
      <c r="AU667" s="1">
        <v>650</v>
      </c>
      <c r="AV667" s="75">
        <f t="shared" ca="1" si="105"/>
        <v>0.13196961916553995</v>
      </c>
      <c r="AW667" s="75">
        <f t="shared" ca="1" si="106"/>
        <v>25.89828689514944</v>
      </c>
      <c r="AX667" s="75">
        <f t="shared" ca="1" si="107"/>
        <v>17.049555589382592</v>
      </c>
      <c r="AY667" s="75">
        <v>33.866512215417956</v>
      </c>
      <c r="AZ667" s="75">
        <v>36.348203241489443</v>
      </c>
    </row>
    <row r="668" spans="1:52">
      <c r="A668" s="1">
        <v>615</v>
      </c>
      <c r="B668" s="62">
        <f t="shared" ca="1" si="102"/>
        <v>8.5972188594476862E-2</v>
      </c>
      <c r="C668" s="75">
        <f t="shared" ca="1" si="103"/>
        <v>28.240587295263637</v>
      </c>
      <c r="D668" s="75">
        <v>43.190536594662071</v>
      </c>
      <c r="E668" s="75">
        <f t="shared" ca="1" si="104"/>
        <v>15.885608018093816</v>
      </c>
      <c r="F668" s="75">
        <v>19.930228334027635</v>
      </c>
      <c r="AU668" s="1">
        <v>651</v>
      </c>
      <c r="AV668" s="75">
        <f t="shared" ca="1" si="105"/>
        <v>0.39265272995050915</v>
      </c>
      <c r="AW668" s="75">
        <f t="shared" ca="1" si="106"/>
        <v>33.798602526662933</v>
      </c>
      <c r="AX668" s="75">
        <f t="shared" ca="1" si="107"/>
        <v>21.620253571851091</v>
      </c>
      <c r="AY668" s="75">
        <v>40.405584418105263</v>
      </c>
      <c r="AZ668" s="75">
        <v>25.943218838896257</v>
      </c>
    </row>
    <row r="669" spans="1:52">
      <c r="A669" s="1">
        <v>616</v>
      </c>
      <c r="B669" s="62">
        <f t="shared" ca="1" si="102"/>
        <v>0.3199759543892382</v>
      </c>
      <c r="C669" s="75">
        <f t="shared" ca="1" si="103"/>
        <v>35.519197379545894</v>
      </c>
      <c r="D669" s="75">
        <v>42.099675059190687</v>
      </c>
      <c r="E669" s="75">
        <f t="shared" ca="1" si="104"/>
        <v>18.618711016437022</v>
      </c>
      <c r="F669" s="75">
        <v>22.927536544380281</v>
      </c>
      <c r="AU669" s="1">
        <v>652</v>
      </c>
      <c r="AV669" s="75">
        <f t="shared" ca="1" si="105"/>
        <v>0.67668418407796538</v>
      </c>
      <c r="AW669" s="75">
        <f t="shared" ca="1" si="106"/>
        <v>39.678244785036256</v>
      </c>
      <c r="AX669" s="75">
        <f t="shared" ca="1" si="107"/>
        <v>27.94173999700347</v>
      </c>
      <c r="AY669" s="75">
        <v>30.074646108658236</v>
      </c>
      <c r="AZ669" s="75">
        <v>15.167170420518541</v>
      </c>
    </row>
    <row r="670" spans="1:52">
      <c r="A670" s="1">
        <v>617</v>
      </c>
      <c r="B670" s="62">
        <f t="shared" ca="1" si="102"/>
        <v>0.22946246738064069</v>
      </c>
      <c r="C670" s="75">
        <f t="shared" ca="1" si="103"/>
        <v>33.366446628175268</v>
      </c>
      <c r="D670" s="75">
        <v>28.393561808975193</v>
      </c>
      <c r="E670" s="75">
        <f t="shared" ca="1" si="104"/>
        <v>17.496633632723221</v>
      </c>
      <c r="F670" s="75">
        <v>16.065746061657265</v>
      </c>
      <c r="AU670" s="1">
        <v>653</v>
      </c>
      <c r="AV670" s="75">
        <f t="shared" ca="1" si="105"/>
        <v>0.10154461750686417</v>
      </c>
      <c r="AW670" s="75">
        <f t="shared" ca="1" si="106"/>
        <v>24.559819860027581</v>
      </c>
      <c r="AX670" s="75">
        <f t="shared" ca="1" si="107"/>
        <v>16.563934093411898</v>
      </c>
      <c r="AY670" s="75">
        <v>29.642216086062056</v>
      </c>
      <c r="AZ670" s="75">
        <v>29.239074273188052</v>
      </c>
    </row>
    <row r="671" spans="1:52">
      <c r="A671" s="1">
        <v>618</v>
      </c>
      <c r="B671" s="62">
        <f t="shared" ca="1" si="102"/>
        <v>7.982384466347181E-2</v>
      </c>
      <c r="C671" s="75">
        <f t="shared" ca="1" si="103"/>
        <v>27.917113288544577</v>
      </c>
      <c r="D671" s="75">
        <v>41.047528434154025</v>
      </c>
      <c r="E671" s="75">
        <f t="shared" ca="1" si="104"/>
        <v>15.820473085409049</v>
      </c>
      <c r="F671" s="75">
        <v>18.86592053790795</v>
      </c>
      <c r="AU671" s="1">
        <v>654</v>
      </c>
      <c r="AV671" s="75">
        <f t="shared" ca="1" si="105"/>
        <v>0.98208581696738584</v>
      </c>
      <c r="AW671" s="75">
        <f t="shared" ca="1" si="106"/>
        <v>44.73007291061775</v>
      </c>
      <c r="AX671" s="75">
        <f t="shared" ca="1" si="107"/>
        <v>40.984683732337793</v>
      </c>
      <c r="AY671" s="75">
        <v>27.607899604332896</v>
      </c>
      <c r="AZ671" s="75">
        <v>28.700237906618323</v>
      </c>
    </row>
    <row r="672" spans="1:52">
      <c r="A672" s="1">
        <v>619</v>
      </c>
      <c r="B672" s="62">
        <f t="shared" ca="1" si="102"/>
        <v>0.65120850366609906</v>
      </c>
      <c r="C672" s="75">
        <f t="shared" ca="1" si="103"/>
        <v>41.003268622093842</v>
      </c>
      <c r="D672" s="75">
        <v>41.974503802594427</v>
      </c>
      <c r="E672" s="75">
        <f t="shared" ca="1" si="104"/>
        <v>23.882465253893262</v>
      </c>
      <c r="F672" s="75">
        <v>21.451818428820442</v>
      </c>
      <c r="AU672" s="1">
        <v>655</v>
      </c>
      <c r="AV672" s="75">
        <f t="shared" ca="1" si="105"/>
        <v>0.51433605127915816</v>
      </c>
      <c r="AW672" s="75">
        <f t="shared" ca="1" si="106"/>
        <v>36.515167816013943</v>
      </c>
      <c r="AX672" s="75">
        <f t="shared" ca="1" si="107"/>
        <v>24.093121853113566</v>
      </c>
      <c r="AY672" s="75">
        <v>43.188145323511506</v>
      </c>
      <c r="AZ672" s="75">
        <v>16.445169514441336</v>
      </c>
    </row>
    <row r="673" spans="1:52">
      <c r="A673" s="1">
        <v>620</v>
      </c>
      <c r="B673" s="62">
        <f t="shared" ca="1" si="102"/>
        <v>0.44751827143553502</v>
      </c>
      <c r="C673" s="75">
        <f t="shared" ca="1" si="103"/>
        <v>37.94694344248974</v>
      </c>
      <c r="D673" s="75">
        <v>44.498534357059768</v>
      </c>
      <c r="E673" s="75">
        <f t="shared" ca="1" si="104"/>
        <v>20.383447657380895</v>
      </c>
      <c r="F673" s="75">
        <v>27.551579705479234</v>
      </c>
      <c r="AU673" s="1">
        <v>656</v>
      </c>
      <c r="AV673" s="75">
        <f t="shared" ca="1" si="105"/>
        <v>0.30807560484070828</v>
      </c>
      <c r="AW673" s="75">
        <f t="shared" ca="1" si="106"/>
        <v>31.651367642227992</v>
      </c>
      <c r="AX673" s="75">
        <f t="shared" ca="1" si="107"/>
        <v>20.045402114172173</v>
      </c>
      <c r="AY673" s="75">
        <v>39.597619655049414</v>
      </c>
      <c r="AZ673" s="75">
        <v>41.288882611267972</v>
      </c>
    </row>
    <row r="674" spans="1:52">
      <c r="A674" s="1">
        <v>621</v>
      </c>
      <c r="B674" s="62">
        <f t="shared" ca="1" si="102"/>
        <v>0.82005336886800251</v>
      </c>
      <c r="C674" s="75">
        <f t="shared" ca="1" si="103"/>
        <v>43.080314035908295</v>
      </c>
      <c r="D674" s="75">
        <v>41.689908179850399</v>
      </c>
      <c r="E674" s="75">
        <f t="shared" ca="1" si="104"/>
        <v>28.063025713205949</v>
      </c>
      <c r="F674" s="75">
        <v>19.701937312267791</v>
      </c>
      <c r="AU674" s="1">
        <v>657</v>
      </c>
      <c r="AV674" s="75">
        <f t="shared" ca="1" si="105"/>
        <v>0.4145268039834431</v>
      </c>
      <c r="AW674" s="75">
        <f t="shared" ca="1" si="106"/>
        <v>34.315126807378171</v>
      </c>
      <c r="AX674" s="75">
        <f t="shared" ca="1" si="107"/>
        <v>22.045133927315081</v>
      </c>
      <c r="AY674" s="75">
        <v>36.671890506312536</v>
      </c>
      <c r="AZ674" s="75">
        <v>24.131937014636989</v>
      </c>
    </row>
    <row r="675" spans="1:52">
      <c r="A675" s="1">
        <v>622</v>
      </c>
      <c r="B675" s="62">
        <f t="shared" ca="1" si="102"/>
        <v>0.94190556202291242</v>
      </c>
      <c r="C675" s="75">
        <f t="shared" ca="1" si="103"/>
        <v>44.407427965123816</v>
      </c>
      <c r="D675" s="75">
        <v>40.10630692453509</v>
      </c>
      <c r="E675" s="75">
        <f t="shared" ca="1" si="104"/>
        <v>33.381070775816617</v>
      </c>
      <c r="F675" s="75">
        <v>25.804183875833836</v>
      </c>
      <c r="AU675" s="1">
        <v>658</v>
      </c>
      <c r="AV675" s="75">
        <f t="shared" ca="1" si="105"/>
        <v>0.60466122647029508</v>
      </c>
      <c r="AW675" s="75">
        <f t="shared" ca="1" si="106"/>
        <v>38.327989708143853</v>
      </c>
      <c r="AX675" s="75">
        <f t="shared" ca="1" si="107"/>
        <v>26.137208685437503</v>
      </c>
      <c r="AY675" s="75">
        <v>44.449047848637832</v>
      </c>
      <c r="AZ675" s="75">
        <v>23.266817675473504</v>
      </c>
    </row>
    <row r="676" spans="1:52">
      <c r="A676" s="1">
        <v>623</v>
      </c>
      <c r="B676" s="62">
        <f t="shared" ca="1" si="102"/>
        <v>0.66485049705259325</v>
      </c>
      <c r="C676" s="75">
        <f t="shared" ca="1" si="103"/>
        <v>41.183593743783341</v>
      </c>
      <c r="D676" s="75">
        <v>29.171160713481868</v>
      </c>
      <c r="E676" s="75">
        <f t="shared" ca="1" si="104"/>
        <v>24.161452323192705</v>
      </c>
      <c r="F676" s="75">
        <v>17.750533535506239</v>
      </c>
      <c r="AU676" s="1">
        <v>659</v>
      </c>
      <c r="AV676" s="75">
        <f t="shared" ca="1" si="105"/>
        <v>0.17229754891707327</v>
      </c>
      <c r="AW676" s="75">
        <f t="shared" ca="1" si="106"/>
        <v>27.452621973920429</v>
      </c>
      <c r="AX676" s="75">
        <f t="shared" ca="1" si="107"/>
        <v>17.706553790797432</v>
      </c>
      <c r="AY676" s="75">
        <v>44.792853989760857</v>
      </c>
      <c r="AZ676" s="75">
        <v>39.469162390613199</v>
      </c>
    </row>
    <row r="677" spans="1:52">
      <c r="A677" s="1">
        <v>624</v>
      </c>
      <c r="B677" s="62">
        <f t="shared" ca="1" si="102"/>
        <v>0.17723928522133559</v>
      </c>
      <c r="C677" s="75">
        <f t="shared" ca="1" si="103"/>
        <v>31.851604247492357</v>
      </c>
      <c r="D677" s="75">
        <v>39.980803789943529</v>
      </c>
      <c r="E677" s="75">
        <f t="shared" ca="1" si="104"/>
        <v>16.888818210933682</v>
      </c>
      <c r="F677" s="75">
        <v>15.314390846421219</v>
      </c>
      <c r="AU677" s="1">
        <v>660</v>
      </c>
      <c r="AV677" s="75">
        <f t="shared" ca="1" si="105"/>
        <v>0.34648635001453743</v>
      </c>
      <c r="AW677" s="75">
        <f t="shared" ca="1" si="106"/>
        <v>32.658927346050319</v>
      </c>
      <c r="AX677" s="75">
        <f t="shared" ca="1" si="107"/>
        <v>20.74794266486003</v>
      </c>
      <c r="AY677" s="75">
        <v>42.273054996060317</v>
      </c>
      <c r="AZ677" s="75">
        <v>24.917777512961347</v>
      </c>
    </row>
    <row r="678" spans="1:52">
      <c r="A678" s="1">
        <v>625</v>
      </c>
      <c r="B678" s="62">
        <f t="shared" ca="1" si="102"/>
        <v>0.27449140535428929</v>
      </c>
      <c r="C678" s="75">
        <f t="shared" ca="1" si="103"/>
        <v>34.496837483681034</v>
      </c>
      <c r="D678" s="75">
        <v>42.315489110157301</v>
      </c>
      <c r="E678" s="75">
        <f t="shared" ca="1" si="104"/>
        <v>18.043172765890034</v>
      </c>
      <c r="F678" s="75">
        <v>22.794738031341627</v>
      </c>
      <c r="AU678" s="1">
        <v>661</v>
      </c>
      <c r="AV678" s="75">
        <f t="shared" ca="1" si="105"/>
        <v>0.33040367459294195</v>
      </c>
      <c r="AW678" s="75">
        <f t="shared" ca="1" si="106"/>
        <v>32.244225327153657</v>
      </c>
      <c r="AX678" s="75">
        <f t="shared" ca="1" si="107"/>
        <v>20.451340304074598</v>
      </c>
      <c r="AY678" s="75">
        <v>30.749425809475429</v>
      </c>
      <c r="AZ678" s="75">
        <v>24.621714675473999</v>
      </c>
    </row>
    <row r="679" spans="1:52">
      <c r="A679" s="1">
        <v>626</v>
      </c>
      <c r="B679" s="62">
        <f t="shared" ca="1" si="102"/>
        <v>0.25514325133005622</v>
      </c>
      <c r="C679" s="75">
        <f t="shared" ca="1" si="103"/>
        <v>34.027538815331965</v>
      </c>
      <c r="D679" s="75">
        <v>43.625034127124678</v>
      </c>
      <c r="E679" s="75">
        <f t="shared" ca="1" si="104"/>
        <v>17.805640130080015</v>
      </c>
      <c r="F679" s="75">
        <v>21.536938045362401</v>
      </c>
      <c r="AU679" s="1">
        <v>662</v>
      </c>
      <c r="AV679" s="75">
        <f t="shared" ca="1" si="105"/>
        <v>0.44330261348514899</v>
      </c>
      <c r="AW679" s="75">
        <f t="shared" ca="1" si="106"/>
        <v>34.974292281245766</v>
      </c>
      <c r="AX679" s="75">
        <f t="shared" ca="1" si="107"/>
        <v>22.616353115201136</v>
      </c>
      <c r="AY679" s="75">
        <v>41.393701065780512</v>
      </c>
      <c r="AZ679" s="75">
        <v>17.755524714148386</v>
      </c>
    </row>
    <row r="680" spans="1:52">
      <c r="A680" s="1">
        <v>627</v>
      </c>
      <c r="B680" s="62">
        <f t="shared" ca="1" si="102"/>
        <v>0.63745624296954517</v>
      </c>
      <c r="C680" s="75">
        <f t="shared" ca="1" si="103"/>
        <v>40.818918560094666</v>
      </c>
      <c r="D680" s="75">
        <v>41.692676134165339</v>
      </c>
      <c r="E680" s="75">
        <f t="shared" ca="1" si="104"/>
        <v>23.608492145927826</v>
      </c>
      <c r="F680" s="75">
        <v>16.424316402337364</v>
      </c>
      <c r="AU680" s="1">
        <v>663</v>
      </c>
      <c r="AV680" s="75">
        <f t="shared" ca="1" si="105"/>
        <v>4.2200367220010193E-2</v>
      </c>
      <c r="AW680" s="75">
        <f t="shared" ca="1" si="106"/>
        <v>21.162818389179513</v>
      </c>
      <c r="AX680" s="75">
        <f t="shared" ca="1" si="107"/>
        <v>15.639828517156257</v>
      </c>
      <c r="AY680" s="75">
        <v>42.617552564655028</v>
      </c>
      <c r="AZ680" s="75">
        <v>21.02434919641949</v>
      </c>
    </row>
    <row r="681" spans="1:52">
      <c r="A681" s="1">
        <v>628</v>
      </c>
      <c r="B681" s="62">
        <f t="shared" ca="1" si="102"/>
        <v>0.80654231276408961</v>
      </c>
      <c r="C681" s="75">
        <f t="shared" ca="1" si="103"/>
        <v>42.925243804997663</v>
      </c>
      <c r="D681" s="75">
        <v>33.305168870576949</v>
      </c>
      <c r="E681" s="75">
        <f t="shared" ca="1" si="104"/>
        <v>27.649316600298338</v>
      </c>
      <c r="F681" s="75">
        <v>23.109531760518966</v>
      </c>
      <c r="AU681" s="1">
        <v>664</v>
      </c>
      <c r="AV681" s="75">
        <f t="shared" ca="1" si="105"/>
        <v>0.18250913703681348</v>
      </c>
      <c r="AW681" s="75">
        <f t="shared" ca="1" si="106"/>
        <v>27.81632643674201</v>
      </c>
      <c r="AX681" s="75">
        <f t="shared" ca="1" si="107"/>
        <v>17.875439604172978</v>
      </c>
      <c r="AY681" s="75">
        <v>16.920915131333949</v>
      </c>
      <c r="AZ681" s="75">
        <v>15.740810370673412</v>
      </c>
    </row>
    <row r="682" spans="1:52">
      <c r="A682" s="1">
        <v>629</v>
      </c>
      <c r="B682" s="62">
        <f t="shared" ca="1" si="102"/>
        <v>0.84847195407589848</v>
      </c>
      <c r="C682" s="75">
        <f t="shared" ca="1" si="103"/>
        <v>43.401007849593917</v>
      </c>
      <c r="D682" s="75">
        <v>41.901504312238743</v>
      </c>
      <c r="E682" s="75">
        <f t="shared" ca="1" si="104"/>
        <v>29.006177853874537</v>
      </c>
      <c r="F682" s="75">
        <v>18.067633244427224</v>
      </c>
      <c r="AU682" s="1">
        <v>665</v>
      </c>
      <c r="AV682" s="75">
        <f t="shared" ca="1" si="105"/>
        <v>0.74276177045129277</v>
      </c>
      <c r="AW682" s="75">
        <f t="shared" ca="1" si="106"/>
        <v>40.855088346516311</v>
      </c>
      <c r="AX682" s="75">
        <f t="shared" ca="1" si="107"/>
        <v>29.784402522613959</v>
      </c>
      <c r="AY682" s="75">
        <v>40.914790656480534</v>
      </c>
      <c r="AZ682" s="75">
        <v>18.291188130770177</v>
      </c>
    </row>
    <row r="683" spans="1:52">
      <c r="A683" s="1">
        <v>630</v>
      </c>
      <c r="B683" s="62">
        <f t="shared" ca="1" si="102"/>
        <v>8.2104606153605042E-2</v>
      </c>
      <c r="C683" s="75">
        <f t="shared" ca="1" si="103"/>
        <v>28.038984291274765</v>
      </c>
      <c r="D683" s="75">
        <v>28.681150062624653</v>
      </c>
      <c r="E683" s="75">
        <f t="shared" ca="1" si="104"/>
        <v>15.844601292432209</v>
      </c>
      <c r="F683" s="75">
        <v>24.10351240643115</v>
      </c>
      <c r="AU683" s="1">
        <v>666</v>
      </c>
      <c r="AV683" s="75">
        <f t="shared" ca="1" si="105"/>
        <v>0.46335505644729569</v>
      </c>
      <c r="AW683" s="75">
        <f t="shared" ca="1" si="106"/>
        <v>35.421056554511722</v>
      </c>
      <c r="AX683" s="75">
        <f t="shared" ca="1" si="107"/>
        <v>23.02318382482499</v>
      </c>
      <c r="AY683" s="75">
        <v>37.470308024328595</v>
      </c>
      <c r="AZ683" s="75">
        <v>38.006402695919078</v>
      </c>
    </row>
    <row r="684" spans="1:52">
      <c r="A684" s="1">
        <v>631</v>
      </c>
      <c r="B684" s="62">
        <f t="shared" ca="1" si="102"/>
        <v>0.82510717298414571</v>
      </c>
      <c r="C684" s="75">
        <f t="shared" ca="1" si="103"/>
        <v>43.137880157551749</v>
      </c>
      <c r="D684" s="75">
        <v>35.664309102867733</v>
      </c>
      <c r="E684" s="75">
        <f t="shared" ca="1" si="104"/>
        <v>28.223092089221073</v>
      </c>
      <c r="F684" s="75">
        <v>33.994844643700517</v>
      </c>
      <c r="AU684" s="1">
        <v>667</v>
      </c>
      <c r="AV684" s="75">
        <f t="shared" ca="1" si="105"/>
        <v>0.28564131015841454</v>
      </c>
      <c r="AW684" s="75">
        <f t="shared" ca="1" si="106"/>
        <v>31.033626512507176</v>
      </c>
      <c r="AX684" s="75">
        <f t="shared" ca="1" si="107"/>
        <v>19.644077203591529</v>
      </c>
      <c r="AY684" s="75">
        <v>44.253577930524827</v>
      </c>
      <c r="AZ684" s="75">
        <v>18.731318037296813</v>
      </c>
    </row>
    <row r="685" spans="1:52">
      <c r="A685" s="1">
        <v>632</v>
      </c>
      <c r="B685" s="62">
        <f t="shared" ca="1" si="102"/>
        <v>0.63517450974696121</v>
      </c>
      <c r="C685" s="75">
        <f t="shared" ca="1" si="103"/>
        <v>40.788076017078993</v>
      </c>
      <c r="D685" s="75">
        <v>31.679081316397571</v>
      </c>
      <c r="E685" s="75">
        <f t="shared" ca="1" si="104"/>
        <v>23.563708886691622</v>
      </c>
      <c r="F685" s="75">
        <v>21.354707076408122</v>
      </c>
      <c r="AU685" s="1">
        <v>668</v>
      </c>
      <c r="AV685" s="75">
        <f t="shared" ca="1" si="105"/>
        <v>0.62507744125749309</v>
      </c>
      <c r="AW685" s="75">
        <f t="shared" ca="1" si="106"/>
        <v>38.718551750301785</v>
      </c>
      <c r="AX685" s="75">
        <f t="shared" ca="1" si="107"/>
        <v>26.630723942728277</v>
      </c>
      <c r="AY685" s="75">
        <v>29.420776664264693</v>
      </c>
      <c r="AZ685" s="75">
        <v>17.558467770251369</v>
      </c>
    </row>
    <row r="686" spans="1:52">
      <c r="A686" s="1">
        <v>633</v>
      </c>
      <c r="B686" s="62">
        <f t="shared" ca="1" si="102"/>
        <v>0.15088460168159945</v>
      </c>
      <c r="C686" s="75">
        <f t="shared" ca="1" si="103"/>
        <v>30.971151460908949</v>
      </c>
      <c r="D686" s="75">
        <v>40.10535881494927</v>
      </c>
      <c r="E686" s="75">
        <f t="shared" ca="1" si="104"/>
        <v>16.591814601276081</v>
      </c>
      <c r="F686" s="75">
        <v>23.600116884636357</v>
      </c>
      <c r="AU686" s="1">
        <v>669</v>
      </c>
      <c r="AV686" s="75">
        <f t="shared" ca="1" si="105"/>
        <v>0.87383917409934453</v>
      </c>
      <c r="AW686" s="75">
        <f t="shared" ca="1" si="106"/>
        <v>43.043809596583166</v>
      </c>
      <c r="AX686" s="75">
        <f t="shared" ca="1" si="107"/>
        <v>34.344262422967148</v>
      </c>
      <c r="AY686" s="75">
        <v>28.968118563723994</v>
      </c>
      <c r="AZ686" s="75">
        <v>34.443165712959591</v>
      </c>
    </row>
    <row r="687" spans="1:52">
      <c r="A687" s="1">
        <v>634</v>
      </c>
      <c r="B687" s="62">
        <f t="shared" ca="1" si="102"/>
        <v>6.8821672827890978E-2</v>
      </c>
      <c r="C687" s="75">
        <f t="shared" ca="1" si="103"/>
        <v>27.294088344659649</v>
      </c>
      <c r="D687" s="75">
        <v>35.908884426927003</v>
      </c>
      <c r="E687" s="75">
        <f t="shared" ca="1" si="104"/>
        <v>15.704637622168391</v>
      </c>
      <c r="F687" s="75">
        <v>26.095112345379313</v>
      </c>
      <c r="AU687" s="1">
        <v>670</v>
      </c>
      <c r="AV687" s="75">
        <f t="shared" ca="1" si="105"/>
        <v>0.77977784290668151</v>
      </c>
      <c r="AW687" s="75">
        <f t="shared" ca="1" si="106"/>
        <v>41.491509179660063</v>
      </c>
      <c r="AX687" s="75">
        <f t="shared" ca="1" si="107"/>
        <v>30.921649905475903</v>
      </c>
      <c r="AY687" s="75">
        <v>34.21684767449527</v>
      </c>
      <c r="AZ687" s="75">
        <v>20.657342212973301</v>
      </c>
    </row>
    <row r="688" spans="1:52">
      <c r="A688" s="1">
        <v>635</v>
      </c>
      <c r="B688" s="62">
        <f t="shared" ca="1" si="102"/>
        <v>0.38374187308637575</v>
      </c>
      <c r="C688" s="75">
        <f t="shared" ca="1" si="103"/>
        <v>36.800560104939848</v>
      </c>
      <c r="D688" s="75">
        <v>37.304113442518258</v>
      </c>
      <c r="E688" s="75">
        <f t="shared" ca="1" si="104"/>
        <v>19.470509869826351</v>
      </c>
      <c r="F688" s="75">
        <v>32.474603280329845</v>
      </c>
      <c r="AU688" s="1">
        <v>671</v>
      </c>
      <c r="AV688" s="75">
        <f t="shared" ca="1" si="105"/>
        <v>0.2605147327013877</v>
      </c>
      <c r="AW688" s="75">
        <f t="shared" ca="1" si="106"/>
        <v>30.312193162027736</v>
      </c>
      <c r="AX688" s="75">
        <f t="shared" ca="1" si="107"/>
        <v>19.2020012293831</v>
      </c>
      <c r="AY688" s="75">
        <v>21.98673269941645</v>
      </c>
      <c r="AZ688" s="75">
        <v>16.622976324849276</v>
      </c>
    </row>
    <row r="689" spans="1:52">
      <c r="A689" s="1">
        <v>636</v>
      </c>
      <c r="B689" s="62">
        <f t="shared" ca="1" si="102"/>
        <v>0.17910149723966562</v>
      </c>
      <c r="C689" s="75">
        <f t="shared" ca="1" si="103"/>
        <v>31.910417378344174</v>
      </c>
      <c r="D689" s="75">
        <v>39.908682858506126</v>
      </c>
      <c r="E689" s="75">
        <f t="shared" ca="1" si="104"/>
        <v>16.910042901747087</v>
      </c>
      <c r="F689" s="75">
        <v>22.686882881427387</v>
      </c>
      <c r="AU689" s="1">
        <v>672</v>
      </c>
      <c r="AV689" s="75">
        <f t="shared" ca="1" si="105"/>
        <v>0.71188197563071176</v>
      </c>
      <c r="AW689" s="75">
        <f t="shared" ca="1" si="106"/>
        <v>40.311929560340531</v>
      </c>
      <c r="AX689" s="75">
        <f t="shared" ca="1" si="107"/>
        <v>28.897012018499193</v>
      </c>
      <c r="AY689" s="75">
        <v>33.62083337888663</v>
      </c>
      <c r="AZ689" s="75">
        <v>29.425631349479858</v>
      </c>
    </row>
    <row r="690" spans="1:52">
      <c r="A690" s="1">
        <v>637</v>
      </c>
      <c r="B690" s="62">
        <f t="shared" ca="1" si="102"/>
        <v>0.83468567113252323</v>
      </c>
      <c r="C690" s="75">
        <f t="shared" ca="1" si="103"/>
        <v>43.246343796258131</v>
      </c>
      <c r="D690" s="75">
        <v>35.149269306821189</v>
      </c>
      <c r="E690" s="75">
        <f t="shared" ca="1" si="104"/>
        <v>28.535138285643413</v>
      </c>
      <c r="F690" s="75">
        <v>27.961866322396045</v>
      </c>
      <c r="AU690" s="1">
        <v>673</v>
      </c>
      <c r="AV690" s="75">
        <f t="shared" ca="1" si="105"/>
        <v>0.39047831805670197</v>
      </c>
      <c r="AW690" s="75">
        <f t="shared" ca="1" si="106"/>
        <v>33.746479302819282</v>
      </c>
      <c r="AX690" s="75">
        <f t="shared" ca="1" si="107"/>
        <v>21.578439126544787</v>
      </c>
      <c r="AY690" s="75">
        <v>39.872480729740062</v>
      </c>
      <c r="AZ690" s="75">
        <v>24.763081537394285</v>
      </c>
    </row>
    <row r="691" spans="1:52">
      <c r="A691" s="1">
        <v>638</v>
      </c>
      <c r="B691" s="62">
        <f t="shared" ca="1" si="102"/>
        <v>0.37414290305067821</v>
      </c>
      <c r="C691" s="75">
        <f t="shared" ca="1" si="103"/>
        <v>36.617249012198869</v>
      </c>
      <c r="D691" s="75">
        <v>32.091832404636236</v>
      </c>
      <c r="E691" s="75">
        <f t="shared" ca="1" si="104"/>
        <v>19.338641234108415</v>
      </c>
      <c r="F691" s="75">
        <v>16.632049904622733</v>
      </c>
      <c r="AU691" s="1">
        <v>674</v>
      </c>
      <c r="AV691" s="75">
        <f t="shared" ca="1" si="105"/>
        <v>0.4383159881315386</v>
      </c>
      <c r="AW691" s="75">
        <f t="shared" ca="1" si="106"/>
        <v>34.861631084037001</v>
      </c>
      <c r="AX691" s="75">
        <f t="shared" ca="1" si="107"/>
        <v>22.516325685475355</v>
      </c>
      <c r="AY691" s="75">
        <v>28.325709035663991</v>
      </c>
      <c r="AZ691" s="75">
        <v>16.729627561941108</v>
      </c>
    </row>
    <row r="692" spans="1:52">
      <c r="A692" s="1">
        <v>639</v>
      </c>
      <c r="B692" s="62">
        <f t="shared" ca="1" si="102"/>
        <v>0.46687448603815018</v>
      </c>
      <c r="C692" s="75">
        <f t="shared" ca="1" si="103"/>
        <v>38.273121407395465</v>
      </c>
      <c r="D692" s="75">
        <v>40.262957924104825</v>
      </c>
      <c r="E692" s="75">
        <f t="shared" ca="1" si="104"/>
        <v>20.674352426728227</v>
      </c>
      <c r="F692" s="75">
        <v>19.190389873178447</v>
      </c>
      <c r="AU692" s="1">
        <v>675</v>
      </c>
      <c r="AV692" s="75">
        <f t="shared" ca="1" si="105"/>
        <v>0.42444199280555583</v>
      </c>
      <c r="AW692" s="75">
        <f t="shared" ca="1" si="106"/>
        <v>34.544763839069539</v>
      </c>
      <c r="AX692" s="75">
        <f t="shared" ca="1" si="107"/>
        <v>22.240338173096688</v>
      </c>
      <c r="AY692" s="75">
        <v>43.334356259131241</v>
      </c>
      <c r="AZ692" s="75">
        <v>25.347623821687925</v>
      </c>
    </row>
    <row r="693" spans="1:52">
      <c r="A693" s="1">
        <v>640</v>
      </c>
      <c r="B693" s="62">
        <f t="shared" ca="1" si="102"/>
        <v>0.27543153761125017</v>
      </c>
      <c r="C693" s="75">
        <f t="shared" ca="1" si="103"/>
        <v>34.519070990104552</v>
      </c>
      <c r="D693" s="75">
        <v>35.610221174865558</v>
      </c>
      <c r="E693" s="75">
        <f t="shared" ca="1" si="104"/>
        <v>18.054821576850046</v>
      </c>
      <c r="F693" s="75">
        <v>23.431003847656939</v>
      </c>
      <c r="AU693" s="1">
        <v>676</v>
      </c>
      <c r="AV693" s="75">
        <f t="shared" ca="1" si="105"/>
        <v>0.43566646067085824</v>
      </c>
      <c r="AW693" s="75">
        <f t="shared" ca="1" si="106"/>
        <v>34.801510412182509</v>
      </c>
      <c r="AX693" s="75">
        <f t="shared" ca="1" si="107"/>
        <v>22.463359048069574</v>
      </c>
      <c r="AY693" s="75">
        <v>42.306173717997311</v>
      </c>
      <c r="AZ693" s="75">
        <v>26.844645957270068</v>
      </c>
    </row>
    <row r="694" spans="1:52">
      <c r="A694" s="1">
        <v>641</v>
      </c>
      <c r="B694" s="62">
        <f t="shared" ca="1" si="102"/>
        <v>0.73253099522829657</v>
      </c>
      <c r="C694" s="75">
        <f t="shared" ca="1" si="103"/>
        <v>42.043522340648948</v>
      </c>
      <c r="D694" s="75">
        <v>29.440288795707573</v>
      </c>
      <c r="E694" s="75">
        <f t="shared" ca="1" si="104"/>
        <v>25.67086547522787</v>
      </c>
      <c r="F694" s="75">
        <v>21.74554498560666</v>
      </c>
      <c r="AU694" s="1">
        <v>677</v>
      </c>
      <c r="AV694" s="75">
        <f t="shared" ca="1" si="105"/>
        <v>0.44956169811228897</v>
      </c>
      <c r="AW694" s="75">
        <f t="shared" ca="1" si="106"/>
        <v>35.114808681691706</v>
      </c>
      <c r="AX694" s="75">
        <f t="shared" ca="1" si="107"/>
        <v>22.742541212012995</v>
      </c>
      <c r="AY694" s="75">
        <v>29.810510260300148</v>
      </c>
      <c r="AZ694" s="75">
        <v>30.581059234650859</v>
      </c>
    </row>
    <row r="695" spans="1:52">
      <c r="A695" s="1">
        <v>642</v>
      </c>
      <c r="B695" s="62">
        <f t="shared" ref="B695:B758" ca="1" si="108">RAND()</f>
        <v>0.54217660228146736</v>
      </c>
      <c r="C695" s="75">
        <f t="shared" ref="C695:C758" ca="1" si="109">$R$2+($R$3-$R$2)*(B695)^(1/3)</f>
        <v>39.46253792238825</v>
      </c>
      <c r="D695" s="75">
        <v>35.171983399657108</v>
      </c>
      <c r="E695" s="75">
        <f t="shared" ref="E695:E758" ca="1" si="110">$R$3-($R$3-$R$2)*(1-B695)^(1/3)</f>
        <v>21.87825630211562</v>
      </c>
      <c r="F695" s="75">
        <v>38.783074704749268</v>
      </c>
      <c r="AU695" s="1">
        <v>678</v>
      </c>
      <c r="AV695" s="75">
        <f t="shared" ca="1" si="105"/>
        <v>0.66549144205684385</v>
      </c>
      <c r="AW695" s="75">
        <f t="shared" ca="1" si="106"/>
        <v>39.473297649707106</v>
      </c>
      <c r="AX695" s="75">
        <f t="shared" ca="1" si="107"/>
        <v>27.648985558508674</v>
      </c>
      <c r="AY695" s="75">
        <v>17.637339201088803</v>
      </c>
      <c r="AZ695" s="75">
        <v>31.994455896163799</v>
      </c>
    </row>
    <row r="696" spans="1:52">
      <c r="A696" s="1">
        <v>643</v>
      </c>
      <c r="B696" s="62">
        <f t="shared" ca="1" si="108"/>
        <v>0.28733803086995335</v>
      </c>
      <c r="C696" s="75">
        <f t="shared" ca="1" si="109"/>
        <v>34.79637286336677</v>
      </c>
      <c r="D696" s="75">
        <v>44.519705244812691</v>
      </c>
      <c r="E696" s="75">
        <f t="shared" ca="1" si="110"/>
        <v>18.203229965954982</v>
      </c>
      <c r="F696" s="75">
        <v>25.577301042919103</v>
      </c>
      <c r="AU696" s="1">
        <v>679</v>
      </c>
      <c r="AV696" s="75">
        <f t="shared" ca="1" si="105"/>
        <v>0.59819428557018361</v>
      </c>
      <c r="AW696" s="75">
        <f t="shared" ca="1" si="106"/>
        <v>38.20290621911758</v>
      </c>
      <c r="AX696" s="75">
        <f t="shared" ca="1" si="107"/>
        <v>25.983555984705376</v>
      </c>
      <c r="AY696" s="75">
        <v>42.266152166391208</v>
      </c>
      <c r="AZ696" s="75">
        <v>24.074613459886098</v>
      </c>
    </row>
    <row r="697" spans="1:52">
      <c r="A697" s="1">
        <v>644</v>
      </c>
      <c r="B697" s="62">
        <f t="shared" ca="1" si="108"/>
        <v>0.51598341898261446</v>
      </c>
      <c r="C697" s="75">
        <f t="shared" ca="1" si="109"/>
        <v>39.0620802018353</v>
      </c>
      <c r="D697" s="75">
        <v>39.397090771299531</v>
      </c>
      <c r="E697" s="75">
        <f t="shared" ca="1" si="110"/>
        <v>21.445457794996539</v>
      </c>
      <c r="F697" s="75">
        <v>28.377496293697213</v>
      </c>
      <c r="AU697" s="1">
        <v>680</v>
      </c>
      <c r="AV697" s="75">
        <f t="shared" ca="1" si="105"/>
        <v>0.72147251667378098</v>
      </c>
      <c r="AW697" s="75">
        <f t="shared" ca="1" si="106"/>
        <v>40.481861490213049</v>
      </c>
      <c r="AX697" s="75">
        <f t="shared" ca="1" si="107"/>
        <v>29.167289082611369</v>
      </c>
      <c r="AY697" s="75">
        <v>44.738926665922293</v>
      </c>
      <c r="AZ697" s="75">
        <v>18.183211449488553</v>
      </c>
    </row>
    <row r="698" spans="1:52">
      <c r="A698" s="1">
        <v>645</v>
      </c>
      <c r="B698" s="62">
        <f t="shared" ca="1" si="108"/>
        <v>0.11643754024398012</v>
      </c>
      <c r="C698" s="75">
        <f t="shared" ca="1" si="109"/>
        <v>29.649369348674799</v>
      </c>
      <c r="D698" s="75">
        <v>44.040438832783259</v>
      </c>
      <c r="E698" s="75">
        <f t="shared" ca="1" si="110"/>
        <v>16.212739360889945</v>
      </c>
      <c r="F698" s="75">
        <v>17.667890743668629</v>
      </c>
      <c r="AU698" s="1">
        <v>681</v>
      </c>
      <c r="AV698" s="75">
        <f t="shared" ca="1" si="105"/>
        <v>0.23122289175444566</v>
      </c>
      <c r="AW698" s="75">
        <f t="shared" ca="1" si="106"/>
        <v>29.425692447123676</v>
      </c>
      <c r="AX698" s="75">
        <f t="shared" ca="1" si="107"/>
        <v>18.696019361682175</v>
      </c>
      <c r="AY698" s="75">
        <v>44.696876550927492</v>
      </c>
      <c r="AZ698" s="75">
        <v>33.157560415971673</v>
      </c>
    </row>
    <row r="699" spans="1:52">
      <c r="A699" s="1">
        <v>646</v>
      </c>
      <c r="B699" s="62">
        <f t="shared" ca="1" si="108"/>
        <v>0.87991337490162636</v>
      </c>
      <c r="C699" s="75">
        <f t="shared" ca="1" si="109"/>
        <v>43.747575799566945</v>
      </c>
      <c r="D699" s="75">
        <v>30.953292240800341</v>
      </c>
      <c r="E699" s="75">
        <f t="shared" ca="1" si="110"/>
        <v>30.199167812717725</v>
      </c>
      <c r="F699" s="75">
        <v>19.638522228879243</v>
      </c>
      <c r="AU699" s="1">
        <v>682</v>
      </c>
      <c r="AV699" s="75">
        <f t="shared" ca="1" si="105"/>
        <v>0.58725143551962433</v>
      </c>
      <c r="AW699" s="75">
        <f t="shared" ca="1" si="106"/>
        <v>37.989699692855098</v>
      </c>
      <c r="AX699" s="75">
        <f t="shared" ca="1" si="107"/>
        <v>25.726346790700575</v>
      </c>
      <c r="AY699" s="75">
        <v>41.74402446940293</v>
      </c>
      <c r="AZ699" s="75">
        <v>25.614615116353836</v>
      </c>
    </row>
    <row r="700" spans="1:52">
      <c r="A700" s="1">
        <v>647</v>
      </c>
      <c r="B700" s="62">
        <f t="shared" ca="1" si="108"/>
        <v>0.67684983748941163</v>
      </c>
      <c r="C700" s="75">
        <f t="shared" ca="1" si="109"/>
        <v>41.340177528618746</v>
      </c>
      <c r="D700" s="75">
        <v>28.887142611330276</v>
      </c>
      <c r="E700" s="75">
        <f t="shared" ca="1" si="110"/>
        <v>24.413174613205893</v>
      </c>
      <c r="F700" s="75">
        <v>18.758951241895421</v>
      </c>
      <c r="AU700" s="1">
        <v>683</v>
      </c>
      <c r="AV700" s="75">
        <f t="shared" ca="1" si="105"/>
        <v>0.77396886332514869</v>
      </c>
      <c r="AW700" s="75">
        <f t="shared" ca="1" si="106"/>
        <v>41.392650056268195</v>
      </c>
      <c r="AX700" s="75">
        <f t="shared" ca="1" si="107"/>
        <v>30.737180397713566</v>
      </c>
      <c r="AY700" s="75">
        <v>43.922061925744607</v>
      </c>
      <c r="AZ700" s="75">
        <v>21.482270040337717</v>
      </c>
    </row>
    <row r="701" spans="1:52">
      <c r="A701" s="1">
        <v>648</v>
      </c>
      <c r="B701" s="62">
        <f t="shared" ca="1" si="108"/>
        <v>0.89444392580575638</v>
      </c>
      <c r="C701" s="75">
        <f t="shared" ca="1" si="109"/>
        <v>43.904954789076768</v>
      </c>
      <c r="D701" s="75">
        <v>34.850568225673335</v>
      </c>
      <c r="E701" s="75">
        <f t="shared" ca="1" si="110"/>
        <v>30.821977389043212</v>
      </c>
      <c r="F701" s="75">
        <v>29.790870213650415</v>
      </c>
      <c r="AU701" s="1">
        <v>684</v>
      </c>
      <c r="AV701" s="75">
        <f t="shared" ca="1" si="105"/>
        <v>0.89761713920807162</v>
      </c>
      <c r="AW701" s="75">
        <f t="shared" ca="1" si="106"/>
        <v>43.422797633013971</v>
      </c>
      <c r="AX701" s="75">
        <f t="shared" ca="1" si="107"/>
        <v>35.400803433998469</v>
      </c>
      <c r="AY701" s="75">
        <v>34.03159732219796</v>
      </c>
      <c r="AZ701" s="75">
        <v>17.743536184651408</v>
      </c>
    </row>
    <row r="702" spans="1:52">
      <c r="A702" s="1">
        <v>649</v>
      </c>
      <c r="B702" s="62">
        <f t="shared" ca="1" si="108"/>
        <v>0.77615935448131168</v>
      </c>
      <c r="C702" s="75">
        <f t="shared" ca="1" si="109"/>
        <v>42.570092301861123</v>
      </c>
      <c r="D702" s="75">
        <v>41.760394855955028</v>
      </c>
      <c r="E702" s="75">
        <f t="shared" ca="1" si="110"/>
        <v>26.784787676370925</v>
      </c>
      <c r="F702" s="75">
        <v>36.694848826312985</v>
      </c>
      <c r="AU702" s="1">
        <v>685</v>
      </c>
      <c r="AV702" s="75">
        <f t="shared" ca="1" si="105"/>
        <v>6.828957719506823E-2</v>
      </c>
      <c r="AW702" s="75">
        <f t="shared" ca="1" si="106"/>
        <v>22.839682358078125</v>
      </c>
      <c r="AX702" s="75">
        <f t="shared" ca="1" si="107"/>
        <v>16.042455550851027</v>
      </c>
      <c r="AY702" s="75">
        <v>35.135452275081064</v>
      </c>
      <c r="AZ702" s="75">
        <v>24.063680027295121</v>
      </c>
    </row>
    <row r="703" spans="1:52">
      <c r="A703" s="1">
        <v>650</v>
      </c>
      <c r="B703" s="62">
        <f t="shared" ca="1" si="108"/>
        <v>0.55363825709589842</v>
      </c>
      <c r="C703" s="75">
        <f t="shared" ca="1" si="109"/>
        <v>39.633717255756878</v>
      </c>
      <c r="D703" s="75">
        <v>32.75045263004781</v>
      </c>
      <c r="E703" s="75">
        <f t="shared" ca="1" si="110"/>
        <v>22.072840993079769</v>
      </c>
      <c r="F703" s="75">
        <v>23.023514278563571</v>
      </c>
      <c r="AU703" s="1">
        <v>686</v>
      </c>
      <c r="AV703" s="75">
        <f t="shared" ca="1" si="105"/>
        <v>0.41356557326537957</v>
      </c>
      <c r="AW703" s="75">
        <f t="shared" ca="1" si="106"/>
        <v>34.29271924687761</v>
      </c>
      <c r="AX703" s="75">
        <f t="shared" ca="1" si="107"/>
        <v>22.026297989632614</v>
      </c>
      <c r="AY703" s="75">
        <v>37.765251900175528</v>
      </c>
      <c r="AZ703" s="75">
        <v>21.196180889668863</v>
      </c>
    </row>
    <row r="704" spans="1:52">
      <c r="A704" s="1">
        <v>651</v>
      </c>
      <c r="B704" s="62">
        <f t="shared" ca="1" si="108"/>
        <v>0.57150404726840254</v>
      </c>
      <c r="C704" s="75">
        <f t="shared" ca="1" si="109"/>
        <v>39.895892010188192</v>
      </c>
      <c r="D704" s="75">
        <v>34.751695685484052</v>
      </c>
      <c r="E704" s="75">
        <f t="shared" ca="1" si="110"/>
        <v>22.382904623125377</v>
      </c>
      <c r="F704" s="75">
        <v>26.533736745627237</v>
      </c>
      <c r="AU704" s="1">
        <v>687</v>
      </c>
      <c r="AV704" s="75">
        <f t="shared" ca="1" si="105"/>
        <v>0.14672158434972005</v>
      </c>
      <c r="AW704" s="75">
        <f t="shared" ca="1" si="106"/>
        <v>26.491276078606241</v>
      </c>
      <c r="AX704" s="75">
        <f t="shared" ca="1" si="107"/>
        <v>17.288078845282993</v>
      </c>
      <c r="AY704" s="75">
        <v>20.43399283330513</v>
      </c>
      <c r="AZ704" s="75">
        <v>19.148589147630378</v>
      </c>
    </row>
    <row r="705" spans="1:52">
      <c r="A705" s="1">
        <v>652</v>
      </c>
      <c r="B705" s="62">
        <f t="shared" ca="1" si="108"/>
        <v>0.7637844362053956</v>
      </c>
      <c r="C705" s="75">
        <f t="shared" ca="1" si="109"/>
        <v>42.422782735521565</v>
      </c>
      <c r="D705" s="75">
        <v>38.863093191462625</v>
      </c>
      <c r="E705" s="75">
        <f t="shared" ca="1" si="110"/>
        <v>26.455117283072333</v>
      </c>
      <c r="F705" s="75">
        <v>15.729949553371377</v>
      </c>
      <c r="AU705" s="1">
        <v>688</v>
      </c>
      <c r="AV705" s="75">
        <f t="shared" ca="1" si="105"/>
        <v>8.4730160934261889E-2</v>
      </c>
      <c r="AW705" s="75">
        <f t="shared" ca="1" si="106"/>
        <v>23.732533701099339</v>
      </c>
      <c r="AX705" s="75">
        <f t="shared" ca="1" si="107"/>
        <v>16.299079193183292</v>
      </c>
      <c r="AY705" s="75">
        <v>38.602193496284933</v>
      </c>
      <c r="AZ705" s="75">
        <v>21.136980436295289</v>
      </c>
    </row>
    <row r="706" spans="1:52">
      <c r="A706" s="1">
        <v>653</v>
      </c>
      <c r="B706" s="62">
        <f t="shared" ca="1" si="108"/>
        <v>0.16769047409665738</v>
      </c>
      <c r="C706" s="75">
        <f t="shared" ca="1" si="109"/>
        <v>31.543372635853689</v>
      </c>
      <c r="D706" s="75">
        <v>37.585323402837354</v>
      </c>
      <c r="E706" s="75">
        <f t="shared" ca="1" si="110"/>
        <v>16.7804851475506</v>
      </c>
      <c r="F706" s="75">
        <v>16.677701585952569</v>
      </c>
      <c r="AU706" s="1">
        <v>689</v>
      </c>
      <c r="AV706" s="75">
        <f t="shared" ca="1" si="105"/>
        <v>0.39736985519201085</v>
      </c>
      <c r="AW706" s="75">
        <f t="shared" ca="1" si="106"/>
        <v>33.911183719503384</v>
      </c>
      <c r="AX706" s="75">
        <f t="shared" ca="1" si="107"/>
        <v>21.711223082197076</v>
      </c>
      <c r="AY706" s="75">
        <v>43.791811331750338</v>
      </c>
      <c r="AZ706" s="75">
        <v>17.863021304913083</v>
      </c>
    </row>
    <row r="707" spans="1:52">
      <c r="A707" s="1">
        <v>654</v>
      </c>
      <c r="B707" s="62">
        <f t="shared" ca="1" si="108"/>
        <v>0.54817478085877203</v>
      </c>
      <c r="C707" s="75">
        <f t="shared" ca="1" si="109"/>
        <v>39.552418151303279</v>
      </c>
      <c r="D707" s="75">
        <v>33.655402753297821</v>
      </c>
      <c r="E707" s="75">
        <f t="shared" ca="1" si="110"/>
        <v>21.979677120303649</v>
      </c>
      <c r="F707" s="75">
        <v>30.550741005399573</v>
      </c>
      <c r="AU707" s="1">
        <v>690</v>
      </c>
      <c r="AV707" s="75">
        <f t="shared" ca="1" si="105"/>
        <v>0.78483674047346508</v>
      </c>
      <c r="AW707" s="75">
        <f t="shared" ca="1" si="106"/>
        <v>41.577303595852584</v>
      </c>
      <c r="AX707" s="75">
        <f t="shared" ca="1" si="107"/>
        <v>31.084291840733314</v>
      </c>
      <c r="AY707" s="75">
        <v>28.393360877781696</v>
      </c>
      <c r="AZ707" s="75">
        <v>18.064239788257151</v>
      </c>
    </row>
    <row r="708" spans="1:52">
      <c r="A708" s="1">
        <v>655</v>
      </c>
      <c r="B708" s="62">
        <f t="shared" ca="1" si="108"/>
        <v>0.81221017406747076</v>
      </c>
      <c r="C708" s="75">
        <f t="shared" ca="1" si="109"/>
        <v>42.990504730963664</v>
      </c>
      <c r="D708" s="75">
        <v>43.103270297951475</v>
      </c>
      <c r="E708" s="75">
        <f t="shared" ca="1" si="110"/>
        <v>27.820443772970194</v>
      </c>
      <c r="F708" s="75">
        <v>15.266328455221515</v>
      </c>
      <c r="AU708" s="1">
        <v>691</v>
      </c>
      <c r="AV708" s="75">
        <f t="shared" ca="1" si="105"/>
        <v>0.365574065382956</v>
      </c>
      <c r="AW708" s="75">
        <f t="shared" ca="1" si="106"/>
        <v>33.138816357322227</v>
      </c>
      <c r="AX708" s="75">
        <f t="shared" ca="1" si="107"/>
        <v>21.104742287321116</v>
      </c>
      <c r="AY708" s="75">
        <v>43.366235896196841</v>
      </c>
      <c r="AZ708" s="75">
        <v>27.321280876380293</v>
      </c>
    </row>
    <row r="709" spans="1:52">
      <c r="A709" s="1">
        <v>656</v>
      </c>
      <c r="B709" s="62">
        <f t="shared" ca="1" si="108"/>
        <v>7.1260221233533372E-3</v>
      </c>
      <c r="C709" s="75">
        <f t="shared" ca="1" si="109"/>
        <v>20.773027728830659</v>
      </c>
      <c r="D709" s="75">
        <v>38.600335778924361</v>
      </c>
      <c r="E709" s="75">
        <f t="shared" ca="1" si="110"/>
        <v>15.071430161850625</v>
      </c>
      <c r="F709" s="75">
        <v>24.184717077858167</v>
      </c>
      <c r="AU709" s="1">
        <v>692</v>
      </c>
      <c r="AV709" s="75">
        <f t="shared" ca="1" si="105"/>
        <v>0.35063415278494903</v>
      </c>
      <c r="AW709" s="75">
        <f t="shared" ca="1" si="106"/>
        <v>32.764310780507479</v>
      </c>
      <c r="AX709" s="75">
        <f t="shared" ca="1" si="107"/>
        <v>20.825028180087866</v>
      </c>
      <c r="AY709" s="75">
        <v>22.480322535109252</v>
      </c>
      <c r="AZ709" s="75">
        <v>19.377751381810391</v>
      </c>
    </row>
    <row r="710" spans="1:52">
      <c r="A710" s="1">
        <v>657</v>
      </c>
      <c r="B710" s="62">
        <f t="shared" ca="1" si="108"/>
        <v>0.62876733753240277</v>
      </c>
      <c r="C710" s="75">
        <f t="shared" ca="1" si="109"/>
        <v>40.701072448584831</v>
      </c>
      <c r="D710" s="75">
        <v>33.364139836245862</v>
      </c>
      <c r="E710" s="75">
        <f t="shared" ca="1" si="110"/>
        <v>23.438946290450673</v>
      </c>
      <c r="F710" s="75">
        <v>30.783363388902991</v>
      </c>
      <c r="AU710" s="1">
        <v>693</v>
      </c>
      <c r="AV710" s="75">
        <f t="shared" ca="1" si="105"/>
        <v>0.87570669500035114</v>
      </c>
      <c r="AW710" s="75">
        <f t="shared" ca="1" si="106"/>
        <v>43.073760444591599</v>
      </c>
      <c r="AX710" s="75">
        <f t="shared" ca="1" si="107"/>
        <v>34.423423309043514</v>
      </c>
      <c r="AY710" s="75">
        <v>34.191682409422768</v>
      </c>
      <c r="AZ710" s="75">
        <v>31.510646090500799</v>
      </c>
    </row>
    <row r="711" spans="1:52">
      <c r="A711" s="1">
        <v>658</v>
      </c>
      <c r="B711" s="62">
        <f t="shared" ca="1" si="108"/>
        <v>0.89811323588163372</v>
      </c>
      <c r="C711" s="75">
        <f t="shared" ca="1" si="109"/>
        <v>43.944426813896541</v>
      </c>
      <c r="D711" s="75">
        <v>39.614629157340673</v>
      </c>
      <c r="E711" s="75">
        <f t="shared" ca="1" si="110"/>
        <v>30.988202747963488</v>
      </c>
      <c r="F711" s="75">
        <v>22.604075125676506</v>
      </c>
      <c r="AU711" s="1">
        <v>694</v>
      </c>
      <c r="AV711" s="75">
        <f t="shared" ca="1" si="105"/>
        <v>3.0465359517670265E-2</v>
      </c>
      <c r="AW711" s="75">
        <f t="shared" ca="1" si="106"/>
        <v>20.236298651328362</v>
      </c>
      <c r="AX711" s="75">
        <f t="shared" ca="1" si="107"/>
        <v>15.4605149599033</v>
      </c>
      <c r="AY711" s="75">
        <v>44.79378126993813</v>
      </c>
      <c r="AZ711" s="75">
        <v>39.326892576834297</v>
      </c>
    </row>
    <row r="712" spans="1:52">
      <c r="A712" s="1">
        <v>659</v>
      </c>
      <c r="B712" s="62">
        <f t="shared" ca="1" si="108"/>
        <v>0.16770346366567601</v>
      </c>
      <c r="C712" s="75">
        <f t="shared" ca="1" si="109"/>
        <v>31.543799783417168</v>
      </c>
      <c r="D712" s="75">
        <v>37.895065265216161</v>
      </c>
      <c r="E712" s="75">
        <f t="shared" ca="1" si="110"/>
        <v>16.780631952407596</v>
      </c>
      <c r="F712" s="75">
        <v>28.756190895774086</v>
      </c>
      <c r="AU712" s="1">
        <v>695</v>
      </c>
      <c r="AV712" s="75">
        <f t="shared" ca="1" si="105"/>
        <v>0.74999673018575397</v>
      </c>
      <c r="AW712" s="75">
        <f t="shared" ca="1" si="106"/>
        <v>40.980705478627371</v>
      </c>
      <c r="AX712" s="75">
        <f t="shared" ca="1" si="107"/>
        <v>29.999901905893367</v>
      </c>
      <c r="AY712" s="75">
        <v>44.961407693806571</v>
      </c>
      <c r="AZ712" s="75">
        <v>24.317907976844939</v>
      </c>
    </row>
    <row r="713" spans="1:52">
      <c r="A713" s="1">
        <v>660</v>
      </c>
      <c r="B713" s="62">
        <f t="shared" ca="1" si="108"/>
        <v>0.66966824058000807</v>
      </c>
      <c r="C713" s="75">
        <f t="shared" ca="1" si="109"/>
        <v>41.246686805738548</v>
      </c>
      <c r="D713" s="75">
        <v>31.289365758936668</v>
      </c>
      <c r="E713" s="75">
        <f t="shared" ca="1" si="110"/>
        <v>24.261785370094405</v>
      </c>
      <c r="F713" s="75">
        <v>16.875157335949606</v>
      </c>
      <c r="AU713" s="1">
        <v>696</v>
      </c>
      <c r="AV713" s="75">
        <f t="shared" ca="1" si="105"/>
        <v>0.12705090350115666</v>
      </c>
      <c r="AW713" s="75">
        <f t="shared" ca="1" si="106"/>
        <v>25.693260174102235</v>
      </c>
      <c r="AX713" s="75">
        <f t="shared" ca="1" si="107"/>
        <v>16.970476514058273</v>
      </c>
      <c r="AY713" s="75">
        <v>28.954635837345258</v>
      </c>
      <c r="AZ713" s="75">
        <v>32.916006785905125</v>
      </c>
    </row>
    <row r="714" spans="1:52">
      <c r="A714" s="1">
        <v>661</v>
      </c>
      <c r="B714" s="62">
        <f t="shared" ca="1" si="108"/>
        <v>0.36606652151880947</v>
      </c>
      <c r="C714" s="75">
        <f t="shared" ca="1" si="109"/>
        <v>36.460570300401073</v>
      </c>
      <c r="D714" s="75">
        <v>38.177640234138849</v>
      </c>
      <c r="E714" s="75">
        <f t="shared" ca="1" si="110"/>
        <v>19.228730217143095</v>
      </c>
      <c r="F714" s="75">
        <v>37.129521827132486</v>
      </c>
      <c r="AU714" s="1">
        <v>697</v>
      </c>
      <c r="AV714" s="75">
        <f t="shared" ca="1" si="105"/>
        <v>1.8222840373441906E-2</v>
      </c>
      <c r="AW714" s="75">
        <f t="shared" ca="1" si="106"/>
        <v>19.04976003438447</v>
      </c>
      <c r="AX714" s="75">
        <f t="shared" ca="1" si="107"/>
        <v>15.274599352340054</v>
      </c>
      <c r="AY714" s="75">
        <v>26.44001470343105</v>
      </c>
      <c r="AZ714" s="75">
        <v>34.308873239810723</v>
      </c>
    </row>
    <row r="715" spans="1:52">
      <c r="A715" s="1">
        <v>662</v>
      </c>
      <c r="B715" s="62">
        <f t="shared" ca="1" si="108"/>
        <v>0.93572309231419926</v>
      </c>
      <c r="C715" s="75">
        <f t="shared" ca="1" si="109"/>
        <v>44.342945287466094</v>
      </c>
      <c r="D715" s="75">
        <v>43.249252910018015</v>
      </c>
      <c r="E715" s="75">
        <f t="shared" ca="1" si="110"/>
        <v>32.982718170055705</v>
      </c>
      <c r="F715" s="75">
        <v>19.248520287889875</v>
      </c>
      <c r="AU715" s="1">
        <v>698</v>
      </c>
      <c r="AV715" s="75">
        <f t="shared" ca="1" si="105"/>
        <v>0.9956052922467078</v>
      </c>
      <c r="AW715" s="75">
        <f t="shared" ca="1" si="106"/>
        <v>44.934006798656895</v>
      </c>
      <c r="AX715" s="75">
        <f t="shared" ca="1" si="107"/>
        <v>43.011222240177908</v>
      </c>
      <c r="AY715" s="75">
        <v>41.380991056428094</v>
      </c>
      <c r="AZ715" s="75">
        <v>29.545773475031289</v>
      </c>
    </row>
    <row r="716" spans="1:52">
      <c r="A716" s="1">
        <v>663</v>
      </c>
      <c r="B716" s="62">
        <f t="shared" ca="1" si="108"/>
        <v>0.39776231480871282</v>
      </c>
      <c r="C716" s="75">
        <f t="shared" ca="1" si="109"/>
        <v>37.062893376711159</v>
      </c>
      <c r="D716" s="75">
        <v>42.659750004785352</v>
      </c>
      <c r="E716" s="75">
        <f t="shared" ca="1" si="110"/>
        <v>19.665603451354645</v>
      </c>
      <c r="F716" s="75">
        <v>18.394121001643434</v>
      </c>
      <c r="AU716" s="1">
        <v>699</v>
      </c>
      <c r="AV716" s="75">
        <f t="shared" ca="1" si="105"/>
        <v>0.17306340714168589</v>
      </c>
      <c r="AW716" s="75">
        <f t="shared" ca="1" si="106"/>
        <v>27.480267081577914</v>
      </c>
      <c r="AX716" s="75">
        <f t="shared" ca="1" si="107"/>
        <v>17.719183781043451</v>
      </c>
      <c r="AY716" s="75">
        <v>27.1166731468841</v>
      </c>
      <c r="AZ716" s="75">
        <v>15.335772953082934</v>
      </c>
    </row>
    <row r="717" spans="1:52">
      <c r="A717" s="1">
        <v>664</v>
      </c>
      <c r="B717" s="62">
        <f t="shared" ca="1" si="108"/>
        <v>0.96828004072874441</v>
      </c>
      <c r="C717" s="75">
        <f t="shared" ca="1" si="109"/>
        <v>44.679386172682122</v>
      </c>
      <c r="D717" s="75">
        <v>40.621364092006822</v>
      </c>
      <c r="E717" s="75">
        <f t="shared" ca="1" si="110"/>
        <v>35.503458690922244</v>
      </c>
      <c r="F717" s="75">
        <v>30.193330374538125</v>
      </c>
      <c r="AU717" s="1">
        <v>700</v>
      </c>
      <c r="AV717" s="75">
        <f t="shared" ca="1" si="105"/>
        <v>1.2760366112907207E-2</v>
      </c>
      <c r="AW717" s="75">
        <f t="shared" ca="1" si="106"/>
        <v>18.388853714992209</v>
      </c>
      <c r="AX717" s="75">
        <f t="shared" ca="1" si="107"/>
        <v>15.192020019827183</v>
      </c>
      <c r="AY717" s="75">
        <v>38.81714427142996</v>
      </c>
      <c r="AZ717" s="75">
        <v>32.591242969061867</v>
      </c>
    </row>
    <row r="718" spans="1:52">
      <c r="A718" s="1">
        <v>665</v>
      </c>
      <c r="B718" s="62">
        <f t="shared" ca="1" si="108"/>
        <v>0.81884066885931706</v>
      </c>
      <c r="C718" s="75">
        <f t="shared" ca="1" si="109"/>
        <v>43.06646542633375</v>
      </c>
      <c r="D718" s="75">
        <v>35.272516006513641</v>
      </c>
      <c r="E718" s="75">
        <f t="shared" ca="1" si="110"/>
        <v>28.025063530178702</v>
      </c>
      <c r="F718" s="75">
        <v>19.630329850891599</v>
      </c>
      <c r="AU718" s="1">
        <v>701</v>
      </c>
      <c r="AV718" s="75">
        <f t="shared" ca="1" si="105"/>
        <v>0.35387784759537855</v>
      </c>
      <c r="AW718" s="75">
        <f t="shared" ca="1" si="106"/>
        <v>32.846289889941851</v>
      </c>
      <c r="AX718" s="75">
        <f t="shared" ca="1" si="107"/>
        <v>20.885482854426481</v>
      </c>
      <c r="AY718" s="75">
        <v>34.650706924214802</v>
      </c>
      <c r="AZ718" s="75">
        <v>27.640003905604402</v>
      </c>
    </row>
    <row r="719" spans="1:52">
      <c r="A719" s="1">
        <v>666</v>
      </c>
      <c r="B719" s="62">
        <f t="shared" ca="1" si="108"/>
        <v>0.41623093921178356</v>
      </c>
      <c r="C719" s="75">
        <f t="shared" ca="1" si="109"/>
        <v>37.399210324201178</v>
      </c>
      <c r="D719" s="75">
        <v>27.853784923631498</v>
      </c>
      <c r="E719" s="75">
        <f t="shared" ca="1" si="110"/>
        <v>19.927270645519787</v>
      </c>
      <c r="F719" s="75">
        <v>20.498634494985559</v>
      </c>
      <c r="AU719" s="1">
        <v>702</v>
      </c>
      <c r="AV719" s="75">
        <f t="shared" ca="1" si="105"/>
        <v>0.15070724781049272</v>
      </c>
      <c r="AW719" s="75">
        <f t="shared" ca="1" si="106"/>
        <v>26.646309416696923</v>
      </c>
      <c r="AX719" s="75">
        <f t="shared" ca="1" si="107"/>
        <v>17.352875792036585</v>
      </c>
      <c r="AY719" s="75">
        <v>37.45537743788249</v>
      </c>
      <c r="AZ719" s="75">
        <v>23.893553422347118</v>
      </c>
    </row>
    <row r="720" spans="1:52">
      <c r="A720" s="1">
        <v>667</v>
      </c>
      <c r="B720" s="62">
        <f t="shared" ca="1" si="108"/>
        <v>3.3606203905383047E-2</v>
      </c>
      <c r="C720" s="75">
        <f t="shared" ca="1" si="109"/>
        <v>24.681167646544306</v>
      </c>
      <c r="D720" s="75">
        <v>31.181056980503428</v>
      </c>
      <c r="E720" s="75">
        <f t="shared" ca="1" si="110"/>
        <v>15.339898528706897</v>
      </c>
      <c r="F720" s="75">
        <v>23.177923180268849</v>
      </c>
      <c r="AU720" s="1">
        <v>703</v>
      </c>
      <c r="AV720" s="75">
        <f t="shared" ca="1" si="105"/>
        <v>0.52929802070972642</v>
      </c>
      <c r="AW720" s="75">
        <f t="shared" ca="1" si="106"/>
        <v>36.825861234754377</v>
      </c>
      <c r="AX720" s="75">
        <f t="shared" ca="1" si="107"/>
        <v>24.417682799032413</v>
      </c>
      <c r="AY720" s="75">
        <v>30.487297382830484</v>
      </c>
      <c r="AZ720" s="75">
        <v>35.244069142646453</v>
      </c>
    </row>
    <row r="721" spans="1:52">
      <c r="A721" s="1">
        <v>668</v>
      </c>
      <c r="B721" s="62">
        <f t="shared" ca="1" si="108"/>
        <v>0.63892138931324394</v>
      </c>
      <c r="C721" s="75">
        <f t="shared" ca="1" si="109"/>
        <v>40.838684386894123</v>
      </c>
      <c r="D721" s="75">
        <v>36.629957003273383</v>
      </c>
      <c r="E721" s="75">
        <f t="shared" ca="1" si="110"/>
        <v>23.637347517909365</v>
      </c>
      <c r="F721" s="75">
        <v>32.050706470149905</v>
      </c>
      <c r="AU721" s="1">
        <v>704</v>
      </c>
      <c r="AV721" s="75">
        <f t="shared" ca="1" si="105"/>
        <v>0.65840607069049062</v>
      </c>
      <c r="AW721" s="75">
        <f t="shared" ca="1" si="106"/>
        <v>39.342667553525061</v>
      </c>
      <c r="AX721" s="75">
        <f t="shared" ca="1" si="107"/>
        <v>27.466188766313287</v>
      </c>
      <c r="AY721" s="75">
        <v>41.965287822861569</v>
      </c>
      <c r="AZ721" s="75">
        <v>20.367059274239541</v>
      </c>
    </row>
    <row r="722" spans="1:52">
      <c r="A722" s="1">
        <v>669</v>
      </c>
      <c r="B722" s="62">
        <f t="shared" ca="1" si="108"/>
        <v>0.8130561725351626</v>
      </c>
      <c r="C722" s="75">
        <f t="shared" ca="1" si="109"/>
        <v>43.000219665984744</v>
      </c>
      <c r="D722" s="75">
        <v>25.973461464845631</v>
      </c>
      <c r="E722" s="75">
        <f t="shared" ca="1" si="110"/>
        <v>27.846280739265172</v>
      </c>
      <c r="F722" s="75">
        <v>21.263991871950694</v>
      </c>
      <c r="AU722" s="1">
        <v>705</v>
      </c>
      <c r="AV722" s="75">
        <f t="shared" ca="1" si="105"/>
        <v>0.64447893681222235</v>
      </c>
      <c r="AW722" s="75">
        <f t="shared" ca="1" si="106"/>
        <v>39.083833646888529</v>
      </c>
      <c r="AX722" s="75">
        <f t="shared" ca="1" si="107"/>
        <v>27.112323882935495</v>
      </c>
      <c r="AY722" s="75">
        <v>43.82318500898927</v>
      </c>
      <c r="AZ722" s="75">
        <v>19.256324405874935</v>
      </c>
    </row>
    <row r="723" spans="1:52">
      <c r="A723" s="1">
        <v>670</v>
      </c>
      <c r="B723" s="62">
        <f t="shared" ca="1" si="108"/>
        <v>0.63000901195700187</v>
      </c>
      <c r="C723" s="75">
        <f t="shared" ca="1" si="109"/>
        <v>40.717979275042396</v>
      </c>
      <c r="D723" s="75">
        <v>44.230728893569747</v>
      </c>
      <c r="E723" s="75">
        <f t="shared" ca="1" si="110"/>
        <v>23.463011802861022</v>
      </c>
      <c r="F723" s="75">
        <v>29.421258232866933</v>
      </c>
      <c r="AU723" s="1">
        <v>706</v>
      </c>
      <c r="AV723" s="75">
        <f t="shared" ref="AV723:AV786" ca="1" si="111">RAND()</f>
        <v>0.85058036894597944</v>
      </c>
      <c r="AW723" s="75">
        <f t="shared" ref="AW723:AW786" ca="1" si="112">$R$2+($R$3-$R$2)*SQRT(AV723)</f>
        <v>42.668074238215084</v>
      </c>
      <c r="AX723" s="75">
        <f t="shared" ref="AX723:AX786" ca="1" si="113">$R$3-($R$3-$R$2)*SQRT(1-AV723)</f>
        <v>33.403549338326897</v>
      </c>
      <c r="AY723" s="75">
        <v>33.265404803512695</v>
      </c>
      <c r="AZ723" s="75">
        <v>18.252807497130028</v>
      </c>
    </row>
    <row r="724" spans="1:52">
      <c r="A724" s="1">
        <v>671</v>
      </c>
      <c r="B724" s="62">
        <f t="shared" ca="1" si="108"/>
        <v>3.5927297793972635E-2</v>
      </c>
      <c r="C724" s="75">
        <f t="shared" ca="1" si="109"/>
        <v>24.899108991801072</v>
      </c>
      <c r="D724" s="75">
        <v>35.512872475918698</v>
      </c>
      <c r="E724" s="75">
        <f t="shared" ca="1" si="110"/>
        <v>15.363663537281823</v>
      </c>
      <c r="F724" s="75">
        <v>16.267235984826726</v>
      </c>
      <c r="AU724" s="1">
        <v>707</v>
      </c>
      <c r="AV724" s="75">
        <f t="shared" ca="1" si="111"/>
        <v>0.69672295908784676</v>
      </c>
      <c r="AW724" s="75">
        <f t="shared" ca="1" si="112"/>
        <v>40.040979676902865</v>
      </c>
      <c r="AX724" s="75">
        <f t="shared" ca="1" si="113"/>
        <v>28.478821566821029</v>
      </c>
      <c r="AY724" s="75">
        <v>25.473681469784268</v>
      </c>
      <c r="AZ724" s="75">
        <v>20.02802488413689</v>
      </c>
    </row>
    <row r="725" spans="1:52">
      <c r="A725" s="1">
        <v>672</v>
      </c>
      <c r="B725" s="62">
        <f t="shared" ca="1" si="108"/>
        <v>0.63816837132697479</v>
      </c>
      <c r="C725" s="75">
        <f t="shared" ca="1" si="109"/>
        <v>40.828529437592664</v>
      </c>
      <c r="D725" s="75">
        <v>42.560355165775213</v>
      </c>
      <c r="E725" s="75">
        <f t="shared" ca="1" si="110"/>
        <v>23.622507451310721</v>
      </c>
      <c r="F725" s="75">
        <v>41.075171831387848</v>
      </c>
      <c r="AU725" s="1">
        <v>708</v>
      </c>
      <c r="AV725" s="75">
        <f t="shared" ca="1" si="111"/>
        <v>0.41866076476282355</v>
      </c>
      <c r="AW725" s="75">
        <f t="shared" ca="1" si="112"/>
        <v>34.411200073322135</v>
      </c>
      <c r="AX725" s="75">
        <f t="shared" ca="1" si="113"/>
        <v>22.126318361193825</v>
      </c>
      <c r="AY725" s="75">
        <v>29.315190699496625</v>
      </c>
      <c r="AZ725" s="75">
        <v>19.889117093312041</v>
      </c>
    </row>
    <row r="726" spans="1:52">
      <c r="A726" s="1">
        <v>673</v>
      </c>
      <c r="B726" s="62">
        <f t="shared" ca="1" si="108"/>
        <v>0.34348615315670217</v>
      </c>
      <c r="C726" s="75">
        <f t="shared" ca="1" si="109"/>
        <v>36.009916809251735</v>
      </c>
      <c r="D726" s="75">
        <v>43.172837289484718</v>
      </c>
      <c r="E726" s="75">
        <f t="shared" ca="1" si="110"/>
        <v>18.926306769933188</v>
      </c>
      <c r="F726" s="75">
        <v>18.490833782598965</v>
      </c>
      <c r="AU726" s="1">
        <v>709</v>
      </c>
      <c r="AV726" s="75">
        <f t="shared" ca="1" si="111"/>
        <v>0.56255220223064328</v>
      </c>
      <c r="AW726" s="75">
        <f t="shared" ca="1" si="112"/>
        <v>37.50104402039112</v>
      </c>
      <c r="AX726" s="75">
        <f t="shared" ca="1" si="113"/>
        <v>25.158049037647004</v>
      </c>
      <c r="AY726" s="75">
        <v>33.823069768331194</v>
      </c>
      <c r="AZ726" s="75">
        <v>37.201092910306556</v>
      </c>
    </row>
    <row r="727" spans="1:52">
      <c r="A727" s="1">
        <v>674</v>
      </c>
      <c r="B727" s="62">
        <f t="shared" ca="1" si="108"/>
        <v>0.38232446458317071</v>
      </c>
      <c r="C727" s="75">
        <f t="shared" ca="1" si="109"/>
        <v>36.773685770331291</v>
      </c>
      <c r="D727" s="75">
        <v>25.599605717008629</v>
      </c>
      <c r="E727" s="75">
        <f t="shared" ca="1" si="110"/>
        <v>19.450952043034569</v>
      </c>
      <c r="F727" s="75">
        <v>24.840966996291197</v>
      </c>
      <c r="AU727" s="1">
        <v>710</v>
      </c>
      <c r="AV727" s="75">
        <f t="shared" ca="1" si="111"/>
        <v>0.58123862432911366</v>
      </c>
      <c r="AW727" s="75">
        <f t="shared" ca="1" si="112"/>
        <v>37.871702208104281</v>
      </c>
      <c r="AX727" s="75">
        <f t="shared" ca="1" si="113"/>
        <v>25.586467655169042</v>
      </c>
      <c r="AY727" s="75">
        <v>44.308295808579544</v>
      </c>
      <c r="AZ727" s="75">
        <v>18.077602486746589</v>
      </c>
    </row>
    <row r="728" spans="1:52">
      <c r="A728" s="1">
        <v>675</v>
      </c>
      <c r="B728" s="62">
        <f t="shared" ca="1" si="108"/>
        <v>0.93242168775360379</v>
      </c>
      <c r="C728" s="75">
        <f t="shared" ca="1" si="109"/>
        <v>44.308395505739355</v>
      </c>
      <c r="D728" s="75">
        <v>38.644347803912623</v>
      </c>
      <c r="E728" s="75">
        <f t="shared" ca="1" si="110"/>
        <v>32.780398725617552</v>
      </c>
      <c r="F728" s="75">
        <v>23.924125386839638</v>
      </c>
      <c r="AU728" s="1">
        <v>711</v>
      </c>
      <c r="AV728" s="75">
        <f t="shared" ca="1" si="111"/>
        <v>0.84448102789224455</v>
      </c>
      <c r="AW728" s="75">
        <f t="shared" ca="1" si="112"/>
        <v>42.568694657219808</v>
      </c>
      <c r="AX728" s="75">
        <f t="shared" ca="1" si="113"/>
        <v>33.169231855159197</v>
      </c>
      <c r="AY728" s="75">
        <v>29.238701331452525</v>
      </c>
      <c r="AZ728" s="75">
        <v>17.818915367673362</v>
      </c>
    </row>
    <row r="729" spans="1:52">
      <c r="A729" s="1">
        <v>676</v>
      </c>
      <c r="B729" s="62">
        <f t="shared" ca="1" si="108"/>
        <v>0.51245707438416432</v>
      </c>
      <c r="C729" s="75">
        <f t="shared" ca="1" si="109"/>
        <v>39.00713966309241</v>
      </c>
      <c r="D729" s="75">
        <v>34.578088574567126</v>
      </c>
      <c r="E729" s="75">
        <f t="shared" ca="1" si="110"/>
        <v>21.388393270516634</v>
      </c>
      <c r="F729" s="75">
        <v>21.764239310193307</v>
      </c>
      <c r="AU729" s="1">
        <v>712</v>
      </c>
      <c r="AV729" s="75">
        <f t="shared" ca="1" si="111"/>
        <v>0.18870112089126234</v>
      </c>
      <c r="AW729" s="75">
        <f t="shared" ca="1" si="112"/>
        <v>28.031922682479976</v>
      </c>
      <c r="AX729" s="75">
        <f t="shared" ca="1" si="113"/>
        <v>17.978360686333925</v>
      </c>
      <c r="AY729" s="75">
        <v>28.24559193287476</v>
      </c>
      <c r="AZ729" s="75">
        <v>41.989541165164312</v>
      </c>
    </row>
    <row r="730" spans="1:52">
      <c r="A730" s="1">
        <v>677</v>
      </c>
      <c r="B730" s="62">
        <f t="shared" ca="1" si="108"/>
        <v>2.3988847871144969E-2</v>
      </c>
      <c r="C730" s="75">
        <f t="shared" ca="1" si="109"/>
        <v>23.652156868096291</v>
      </c>
      <c r="D730" s="75">
        <v>39.852962044943084</v>
      </c>
      <c r="E730" s="75">
        <f t="shared" ca="1" si="110"/>
        <v>15.241832675283458</v>
      </c>
      <c r="F730" s="75">
        <v>19.974249034714585</v>
      </c>
      <c r="AU730" s="1">
        <v>713</v>
      </c>
      <c r="AV730" s="75">
        <f t="shared" ca="1" si="111"/>
        <v>0.98379391260102556</v>
      </c>
      <c r="AW730" s="75">
        <f t="shared" ca="1" si="112"/>
        <v>44.755915736890415</v>
      </c>
      <c r="AX730" s="75">
        <f t="shared" ca="1" si="113"/>
        <v>41.180906042125045</v>
      </c>
      <c r="AY730" s="75">
        <v>42.889781586532798</v>
      </c>
      <c r="AZ730" s="75">
        <v>26.055104368411243</v>
      </c>
    </row>
    <row r="731" spans="1:52">
      <c r="A731" s="1">
        <v>678</v>
      </c>
      <c r="B731" s="62">
        <f t="shared" ca="1" si="108"/>
        <v>0.24968742401533106</v>
      </c>
      <c r="C731" s="75">
        <f t="shared" ca="1" si="109"/>
        <v>33.890936042245343</v>
      </c>
      <c r="D731" s="75">
        <v>23.27322733728921</v>
      </c>
      <c r="E731" s="75">
        <f t="shared" ca="1" si="110"/>
        <v>17.739405045048628</v>
      </c>
      <c r="F731" s="75">
        <v>18.812188202847636</v>
      </c>
      <c r="AU731" s="1">
        <v>714</v>
      </c>
      <c r="AV731" s="75">
        <f t="shared" ca="1" si="111"/>
        <v>3.4541828975592326E-2</v>
      </c>
      <c r="AW731" s="75">
        <f t="shared" ca="1" si="112"/>
        <v>20.575629657539416</v>
      </c>
      <c r="AX731" s="75">
        <f t="shared" ca="1" si="113"/>
        <v>15.522680686297697</v>
      </c>
      <c r="AY731" s="75">
        <v>40.729167348781885</v>
      </c>
      <c r="AZ731" s="75">
        <v>41.044731992405339</v>
      </c>
    </row>
    <row r="732" spans="1:52">
      <c r="A732" s="1">
        <v>679</v>
      </c>
      <c r="B732" s="62">
        <f t="shared" ca="1" si="108"/>
        <v>0.82762063709455824</v>
      </c>
      <c r="C732" s="75">
        <f t="shared" ca="1" si="109"/>
        <v>43.166422655697389</v>
      </c>
      <c r="D732" s="75">
        <v>43.981935936792695</v>
      </c>
      <c r="E732" s="75">
        <f t="shared" ca="1" si="110"/>
        <v>28.303849718520667</v>
      </c>
      <c r="F732" s="75">
        <v>24.098238548043522</v>
      </c>
      <c r="AU732" s="1">
        <v>715</v>
      </c>
      <c r="AV732" s="75">
        <f t="shared" ca="1" si="111"/>
        <v>0.28687825128485489</v>
      </c>
      <c r="AW732" s="75">
        <f t="shared" ca="1" si="112"/>
        <v>31.068305018152021</v>
      </c>
      <c r="AX732" s="75">
        <f t="shared" ca="1" si="113"/>
        <v>19.66603912050801</v>
      </c>
      <c r="AY732" s="75">
        <v>32.198349562737512</v>
      </c>
      <c r="AZ732" s="75">
        <v>15.776324967723166</v>
      </c>
    </row>
    <row r="733" spans="1:52">
      <c r="A733" s="1">
        <v>680</v>
      </c>
      <c r="B733" s="62">
        <f t="shared" ca="1" si="108"/>
        <v>0.12497639807294147</v>
      </c>
      <c r="C733" s="75">
        <f t="shared" ca="1" si="109"/>
        <v>29.999055863492657</v>
      </c>
      <c r="D733" s="75">
        <v>44.959098987322022</v>
      </c>
      <c r="E733" s="75">
        <f t="shared" ca="1" si="110"/>
        <v>16.305774267235265</v>
      </c>
      <c r="F733" s="75">
        <v>25.46094228825314</v>
      </c>
      <c r="AU733" s="1">
        <v>716</v>
      </c>
      <c r="AV733" s="75">
        <f t="shared" ca="1" si="111"/>
        <v>0.55281107603687341</v>
      </c>
      <c r="AW733" s="75">
        <f t="shared" ca="1" si="112"/>
        <v>37.305379809211637</v>
      </c>
      <c r="AX733" s="75">
        <f t="shared" ca="1" si="113"/>
        <v>24.93834424662775</v>
      </c>
      <c r="AY733" s="75">
        <v>38.521131840228804</v>
      </c>
      <c r="AZ733" s="75">
        <v>39.269595655557481</v>
      </c>
    </row>
    <row r="734" spans="1:52">
      <c r="A734" s="1">
        <v>681</v>
      </c>
      <c r="B734" s="62">
        <f t="shared" ca="1" si="108"/>
        <v>0.29281877127403799</v>
      </c>
      <c r="C734" s="75">
        <f t="shared" ca="1" si="109"/>
        <v>34.921447566682346</v>
      </c>
      <c r="D734" s="75">
        <v>42.853343613576051</v>
      </c>
      <c r="E734" s="75">
        <f t="shared" ca="1" si="110"/>
        <v>18.272100508486012</v>
      </c>
      <c r="F734" s="75">
        <v>21.314579011364707</v>
      </c>
      <c r="AU734" s="1">
        <v>717</v>
      </c>
      <c r="AV734" s="75">
        <f t="shared" ca="1" si="111"/>
        <v>9.4888394070718363E-2</v>
      </c>
      <c r="AW734" s="75">
        <f t="shared" ca="1" si="112"/>
        <v>24.241187946560039</v>
      </c>
      <c r="AX734" s="75">
        <f t="shared" ca="1" si="113"/>
        <v>16.458793905366342</v>
      </c>
      <c r="AY734" s="75">
        <v>38.246358417074163</v>
      </c>
      <c r="AZ734" s="75">
        <v>27.934051652530275</v>
      </c>
    </row>
    <row r="735" spans="1:52">
      <c r="A735" s="1">
        <v>682</v>
      </c>
      <c r="B735" s="62">
        <f t="shared" ca="1" si="108"/>
        <v>0.29095820103659964</v>
      </c>
      <c r="C735" s="75">
        <f t="shared" ca="1" si="109"/>
        <v>34.879164263188841</v>
      </c>
      <c r="D735" s="75">
        <v>35.162212450251545</v>
      </c>
      <c r="E735" s="75">
        <f t="shared" ca="1" si="110"/>
        <v>18.248680964329395</v>
      </c>
      <c r="F735" s="75">
        <v>16.234087267471729</v>
      </c>
      <c r="AU735" s="1">
        <v>718</v>
      </c>
      <c r="AV735" s="75">
        <f t="shared" ca="1" si="111"/>
        <v>0.91711100546966584</v>
      </c>
      <c r="AW735" s="75">
        <f t="shared" ca="1" si="112"/>
        <v>43.729773840437716</v>
      </c>
      <c r="AX735" s="75">
        <f t="shared" ca="1" si="113"/>
        <v>36.36286534333864</v>
      </c>
      <c r="AY735" s="75">
        <v>37.166891735650424</v>
      </c>
      <c r="AZ735" s="75">
        <v>28.101054332823885</v>
      </c>
    </row>
    <row r="736" spans="1:52">
      <c r="A736" s="1">
        <v>683</v>
      </c>
      <c r="B736" s="62">
        <f t="shared" ca="1" si="108"/>
        <v>0.65277479586802922</v>
      </c>
      <c r="C736" s="75">
        <f t="shared" ca="1" si="109"/>
        <v>41.024099690543999</v>
      </c>
      <c r="D736" s="75">
        <v>38.913042894642217</v>
      </c>
      <c r="E736" s="75">
        <f t="shared" ca="1" si="110"/>
        <v>23.914123006666973</v>
      </c>
      <c r="F736" s="75">
        <v>21.664866369561977</v>
      </c>
      <c r="AU736" s="1">
        <v>719</v>
      </c>
      <c r="AV736" s="75">
        <f t="shared" ca="1" si="111"/>
        <v>0.4785043741711652</v>
      </c>
      <c r="AW736" s="75">
        <f t="shared" ca="1" si="112"/>
        <v>35.752203178314559</v>
      </c>
      <c r="AX736" s="75">
        <f t="shared" ca="1" si="113"/>
        <v>23.335603787643855</v>
      </c>
      <c r="AY736" s="75">
        <v>28.072807215299555</v>
      </c>
      <c r="AZ736" s="75">
        <v>22.678153096440617</v>
      </c>
    </row>
    <row r="737" spans="1:52">
      <c r="A737" s="1">
        <v>684</v>
      </c>
      <c r="B737" s="62">
        <f t="shared" ca="1" si="108"/>
        <v>0.96160563849656566</v>
      </c>
      <c r="C737" s="75">
        <f t="shared" ca="1" si="109"/>
        <v>44.61103505625627</v>
      </c>
      <c r="D737" s="75">
        <v>43.665705406921923</v>
      </c>
      <c r="E737" s="75">
        <f t="shared" ca="1" si="110"/>
        <v>34.879303425230503</v>
      </c>
      <c r="F737" s="75">
        <v>15.146988812423324</v>
      </c>
      <c r="AU737" s="1">
        <v>720</v>
      </c>
      <c r="AV737" s="75">
        <f t="shared" ca="1" si="111"/>
        <v>0.13013273241416545</v>
      </c>
      <c r="AW737" s="75">
        <f t="shared" ca="1" si="112"/>
        <v>25.822174419808107</v>
      </c>
      <c r="AX737" s="75">
        <f t="shared" ca="1" si="113"/>
        <v>17.01999748343022</v>
      </c>
      <c r="AY737" s="75">
        <v>41.704194973244981</v>
      </c>
      <c r="AZ737" s="75">
        <v>22.962712242728752</v>
      </c>
    </row>
    <row r="738" spans="1:52">
      <c r="A738" s="1">
        <v>685</v>
      </c>
      <c r="B738" s="62">
        <f t="shared" ca="1" si="108"/>
        <v>0.85261023565881588</v>
      </c>
      <c r="C738" s="75">
        <f t="shared" ca="1" si="109"/>
        <v>43.447106723104611</v>
      </c>
      <c r="D738" s="75">
        <v>42.800965163836452</v>
      </c>
      <c r="E738" s="75">
        <f t="shared" ca="1" si="110"/>
        <v>29.153122665392221</v>
      </c>
      <c r="F738" s="75">
        <v>16.056322212826963</v>
      </c>
      <c r="AU738" s="1">
        <v>721</v>
      </c>
      <c r="AV738" s="75">
        <f t="shared" ca="1" si="111"/>
        <v>0.63675624535798292</v>
      </c>
      <c r="AW738" s="75">
        <f t="shared" ca="1" si="112"/>
        <v>38.939102339523608</v>
      </c>
      <c r="AX738" s="75">
        <f t="shared" ca="1" si="113"/>
        <v>26.919087988217647</v>
      </c>
      <c r="AY738" s="75">
        <v>23.930030996369226</v>
      </c>
      <c r="AZ738" s="75">
        <v>19.765229361125062</v>
      </c>
    </row>
    <row r="739" spans="1:52">
      <c r="A739" s="1">
        <v>686</v>
      </c>
      <c r="B739" s="62">
        <f t="shared" ca="1" si="108"/>
        <v>0.55092718724970791</v>
      </c>
      <c r="C739" s="75">
        <f t="shared" ca="1" si="109"/>
        <v>39.593442440846133</v>
      </c>
      <c r="D739" s="75">
        <v>42.809370578371173</v>
      </c>
      <c r="E739" s="75">
        <f t="shared" ca="1" si="110"/>
        <v>22.026517047706406</v>
      </c>
      <c r="F739" s="75">
        <v>25.104202589338406</v>
      </c>
      <c r="AU739" s="1">
        <v>722</v>
      </c>
      <c r="AV739" s="75">
        <f t="shared" ca="1" si="111"/>
        <v>0.38324473340888598</v>
      </c>
      <c r="AW739" s="75">
        <f t="shared" ca="1" si="112"/>
        <v>33.572028970147485</v>
      </c>
      <c r="AX739" s="75">
        <f t="shared" ca="1" si="113"/>
        <v>21.439869696200688</v>
      </c>
      <c r="AY739" s="75">
        <v>32.310643430516095</v>
      </c>
      <c r="AZ739" s="75">
        <v>22.813893214165788</v>
      </c>
    </row>
    <row r="740" spans="1:52">
      <c r="A740" s="1">
        <v>687</v>
      </c>
      <c r="B740" s="62">
        <f t="shared" ca="1" si="108"/>
        <v>0.15721306306102978</v>
      </c>
      <c r="C740" s="75">
        <f t="shared" ca="1" si="109"/>
        <v>31.191389905485629</v>
      </c>
      <c r="D740" s="75">
        <v>30.153563864651126</v>
      </c>
      <c r="E740" s="75">
        <f t="shared" ca="1" si="110"/>
        <v>16.662566113997748</v>
      </c>
      <c r="F740" s="75">
        <v>18.936310233632593</v>
      </c>
      <c r="AU740" s="1">
        <v>723</v>
      </c>
      <c r="AV740" s="75">
        <f t="shared" ca="1" si="111"/>
        <v>0.75203809306381597</v>
      </c>
      <c r="AW740" s="75">
        <f t="shared" ca="1" si="112"/>
        <v>41.016038971323717</v>
      </c>
      <c r="AX740" s="75">
        <f t="shared" ca="1" si="113"/>
        <v>30.061267917170291</v>
      </c>
      <c r="AY740" s="75">
        <v>31.246258048061211</v>
      </c>
      <c r="AZ740" s="75">
        <v>20.231538808630834</v>
      </c>
    </row>
    <row r="741" spans="1:52">
      <c r="A741" s="1">
        <v>688</v>
      </c>
      <c r="B741" s="62">
        <f t="shared" ca="1" si="108"/>
        <v>0.55095249916369404</v>
      </c>
      <c r="C741" s="75">
        <f t="shared" ca="1" si="109"/>
        <v>39.59381907716687</v>
      </c>
      <c r="D741" s="75">
        <v>37.059614017881131</v>
      </c>
      <c r="E741" s="75">
        <f t="shared" ca="1" si="110"/>
        <v>22.026948687991098</v>
      </c>
      <c r="F741" s="75">
        <v>18.931896673115393</v>
      </c>
      <c r="AU741" s="1">
        <v>724</v>
      </c>
      <c r="AV741" s="75">
        <f t="shared" ca="1" si="111"/>
        <v>4.3594742072061266E-2</v>
      </c>
      <c r="AW741" s="75">
        <f t="shared" ca="1" si="112"/>
        <v>21.263806180339166</v>
      </c>
      <c r="AX741" s="75">
        <f t="shared" ca="1" si="113"/>
        <v>15.661207725348596</v>
      </c>
      <c r="AY741" s="75">
        <v>28.817089656011902</v>
      </c>
      <c r="AZ741" s="75">
        <v>22.429738077475868</v>
      </c>
    </row>
    <row r="742" spans="1:52">
      <c r="A742" s="1">
        <v>689</v>
      </c>
      <c r="B742" s="62">
        <f t="shared" ca="1" si="108"/>
        <v>0.1498948480383171</v>
      </c>
      <c r="C742" s="75">
        <f t="shared" ca="1" si="109"/>
        <v>30.936152979276809</v>
      </c>
      <c r="D742" s="75">
        <v>37.996669692421833</v>
      </c>
      <c r="E742" s="75">
        <f t="shared" ca="1" si="110"/>
        <v>16.580781084349098</v>
      </c>
      <c r="F742" s="75">
        <v>23.983415139535971</v>
      </c>
      <c r="AU742" s="1">
        <v>725</v>
      </c>
      <c r="AV742" s="75">
        <f t="shared" ca="1" si="111"/>
        <v>0.76869021236432999</v>
      </c>
      <c r="AW742" s="75">
        <f t="shared" ca="1" si="112"/>
        <v>41.302494009654239</v>
      </c>
      <c r="AX742" s="75">
        <f t="shared" ca="1" si="113"/>
        <v>30.571597147566784</v>
      </c>
      <c r="AY742" s="75">
        <v>38.650848190187176</v>
      </c>
      <c r="AZ742" s="75">
        <v>25.715670010883969</v>
      </c>
    </row>
    <row r="743" spans="1:52">
      <c r="A743" s="1">
        <v>690</v>
      </c>
      <c r="B743" s="62">
        <f t="shared" ca="1" si="108"/>
        <v>0.65642652803786827</v>
      </c>
      <c r="C743" s="75">
        <f t="shared" ca="1" si="109"/>
        <v>41.072537212463629</v>
      </c>
      <c r="D743" s="75">
        <v>40.892434491174271</v>
      </c>
      <c r="E743" s="75">
        <f t="shared" ca="1" si="110"/>
        <v>23.988303006999601</v>
      </c>
      <c r="F743" s="75">
        <v>16.175880179170363</v>
      </c>
      <c r="AU743" s="1">
        <v>726</v>
      </c>
      <c r="AV743" s="75">
        <f t="shared" ca="1" si="111"/>
        <v>0.96864476207253558</v>
      </c>
      <c r="AW743" s="75">
        <f t="shared" ca="1" si="112"/>
        <v>44.52592565636651</v>
      </c>
      <c r="AX743" s="75">
        <f t="shared" ca="1" si="113"/>
        <v>39.687776912184695</v>
      </c>
      <c r="AY743" s="75">
        <v>25.389690213711511</v>
      </c>
      <c r="AZ743" s="75">
        <v>18.563806931354367</v>
      </c>
    </row>
    <row r="744" spans="1:52">
      <c r="A744" s="1">
        <v>691</v>
      </c>
      <c r="B744" s="62">
        <f t="shared" ca="1" si="108"/>
        <v>0.70269531636736171</v>
      </c>
      <c r="C744" s="75">
        <f t="shared" ca="1" si="109"/>
        <v>41.671264582725428</v>
      </c>
      <c r="D744" s="75">
        <v>34.516784966784115</v>
      </c>
      <c r="E744" s="75">
        <f t="shared" ca="1" si="110"/>
        <v>24.97733697526682</v>
      </c>
      <c r="F744" s="75">
        <v>33.687138136560279</v>
      </c>
      <c r="AU744" s="1">
        <v>727</v>
      </c>
      <c r="AV744" s="75">
        <f t="shared" ca="1" si="111"/>
        <v>0.35233602603224234</v>
      </c>
      <c r="AW744" s="75">
        <f t="shared" ca="1" si="112"/>
        <v>32.807369918913295</v>
      </c>
      <c r="AX744" s="75">
        <f t="shared" ca="1" si="113"/>
        <v>20.856728130367628</v>
      </c>
      <c r="AY744" s="75">
        <v>28.737827244714659</v>
      </c>
      <c r="AZ744" s="75">
        <v>20.146999282025266</v>
      </c>
    </row>
    <row r="745" spans="1:52">
      <c r="A745" s="1">
        <v>692</v>
      </c>
      <c r="B745" s="62">
        <f t="shared" ca="1" si="108"/>
        <v>0.10252422996242228</v>
      </c>
      <c r="C745" s="75">
        <f t="shared" ca="1" si="109"/>
        <v>29.0409586405491</v>
      </c>
      <c r="D745" s="75">
        <v>30.270092322478213</v>
      </c>
      <c r="E745" s="75">
        <f t="shared" ca="1" si="110"/>
        <v>16.062422897950697</v>
      </c>
      <c r="F745" s="75">
        <v>20.22013929544498</v>
      </c>
      <c r="AU745" s="1">
        <v>728</v>
      </c>
      <c r="AV745" s="75">
        <f t="shared" ca="1" si="111"/>
        <v>0.87130286580023841</v>
      </c>
      <c r="AW745" s="75">
        <f t="shared" ca="1" si="112"/>
        <v>43.003081602213257</v>
      </c>
      <c r="AX745" s="75">
        <f t="shared" ca="1" si="113"/>
        <v>34.237685157003376</v>
      </c>
      <c r="AY745" s="75">
        <v>33.011528674322136</v>
      </c>
      <c r="AZ745" s="75">
        <v>15.282670400971178</v>
      </c>
    </row>
    <row r="746" spans="1:52">
      <c r="A746" s="1">
        <v>693</v>
      </c>
      <c r="B746" s="62">
        <f t="shared" ca="1" si="108"/>
        <v>0.57030089366516457</v>
      </c>
      <c r="C746" s="75">
        <f t="shared" ca="1" si="109"/>
        <v>39.878409120507953</v>
      </c>
      <c r="D746" s="75">
        <v>27.100239299417652</v>
      </c>
      <c r="E746" s="75">
        <f t="shared" ca="1" si="110"/>
        <v>22.36175591267148</v>
      </c>
      <c r="F746" s="75">
        <v>34.227775526794673</v>
      </c>
      <c r="AU746" s="1">
        <v>729</v>
      </c>
      <c r="AV746" s="75">
        <f t="shared" ca="1" si="111"/>
        <v>0.86789351733114728</v>
      </c>
      <c r="AW746" s="75">
        <f t="shared" ca="1" si="112"/>
        <v>42.948240831902687</v>
      </c>
      <c r="AX746" s="75">
        <f t="shared" ca="1" si="113"/>
        <v>34.096063352991848</v>
      </c>
      <c r="AY746" s="75">
        <v>24.104646152175285</v>
      </c>
      <c r="AZ746" s="75">
        <v>19.116192284997172</v>
      </c>
    </row>
    <row r="747" spans="1:52">
      <c r="A747" s="1">
        <v>694</v>
      </c>
      <c r="B747" s="62">
        <f t="shared" ca="1" si="108"/>
        <v>0.42638769202644888</v>
      </c>
      <c r="C747" s="75">
        <f t="shared" ca="1" si="109"/>
        <v>37.579941272667156</v>
      </c>
      <c r="D747" s="75">
        <v>40.023749067818486</v>
      </c>
      <c r="E747" s="75">
        <f t="shared" ca="1" si="110"/>
        <v>20.073532165643215</v>
      </c>
      <c r="F747" s="75">
        <v>21.103166404367471</v>
      </c>
      <c r="AU747" s="1">
        <v>730</v>
      </c>
      <c r="AV747" s="75">
        <f t="shared" ca="1" si="111"/>
        <v>0.47562416341952218</v>
      </c>
      <c r="AW747" s="75">
        <f t="shared" ca="1" si="112"/>
        <v>35.689653140581406</v>
      </c>
      <c r="AX747" s="75">
        <f t="shared" ca="1" si="113"/>
        <v>23.275860133887232</v>
      </c>
      <c r="AY747" s="75">
        <v>43.569790854945289</v>
      </c>
      <c r="AZ747" s="75">
        <v>42.650260947897387</v>
      </c>
    </row>
    <row r="748" spans="1:52">
      <c r="A748" s="1">
        <v>695</v>
      </c>
      <c r="B748" s="62">
        <f t="shared" ca="1" si="108"/>
        <v>0.22430517551382856</v>
      </c>
      <c r="C748" s="75">
        <f t="shared" ca="1" si="109"/>
        <v>33.227804117672662</v>
      </c>
      <c r="D748" s="75">
        <v>34.486147856039466</v>
      </c>
      <c r="E748" s="75">
        <f t="shared" ca="1" si="110"/>
        <v>17.435409012885966</v>
      </c>
      <c r="F748" s="75">
        <v>33.583502157722101</v>
      </c>
      <c r="AU748" s="1">
        <v>731</v>
      </c>
      <c r="AV748" s="75">
        <f t="shared" ca="1" si="111"/>
        <v>0.31043001878497578</v>
      </c>
      <c r="AW748" s="75">
        <f t="shared" ca="1" si="112"/>
        <v>31.714874121765863</v>
      </c>
      <c r="AX748" s="75">
        <f t="shared" ca="1" si="113"/>
        <v>20.087894848216425</v>
      </c>
      <c r="AY748" s="75">
        <v>31.786021252263151</v>
      </c>
      <c r="AZ748" s="75">
        <v>17.928179498045029</v>
      </c>
    </row>
    <row r="749" spans="1:52">
      <c r="A749" s="1">
        <v>696</v>
      </c>
      <c r="B749" s="62">
        <f t="shared" ca="1" si="108"/>
        <v>6.2296794653952325E-2</v>
      </c>
      <c r="C749" s="75">
        <f t="shared" ca="1" si="109"/>
        <v>26.892591145753276</v>
      </c>
      <c r="D749" s="75">
        <v>31.982312559000324</v>
      </c>
      <c r="E749" s="75">
        <f t="shared" ca="1" si="110"/>
        <v>15.636371452397309</v>
      </c>
      <c r="F749" s="75">
        <v>16.362676870851228</v>
      </c>
      <c r="AU749" s="1">
        <v>732</v>
      </c>
      <c r="AV749" s="75">
        <f t="shared" ca="1" si="111"/>
        <v>0.45716906450327244</v>
      </c>
      <c r="AW749" s="75">
        <f t="shared" ca="1" si="112"/>
        <v>35.284283523283364</v>
      </c>
      <c r="AX749" s="75">
        <f t="shared" ca="1" si="113"/>
        <v>22.896881623918883</v>
      </c>
      <c r="AY749" s="75">
        <v>37.006488845556113</v>
      </c>
      <c r="AZ749" s="75">
        <v>24.121202231850461</v>
      </c>
    </row>
    <row r="750" spans="1:52">
      <c r="A750" s="1">
        <v>697</v>
      </c>
      <c r="B750" s="62">
        <f t="shared" ca="1" si="108"/>
        <v>0.74096606129769937</v>
      </c>
      <c r="C750" s="75">
        <f t="shared" ca="1" si="109"/>
        <v>42.146928150333885</v>
      </c>
      <c r="D750" s="75">
        <v>43.542040583894732</v>
      </c>
      <c r="E750" s="75">
        <f t="shared" ca="1" si="110"/>
        <v>25.876231499155939</v>
      </c>
      <c r="F750" s="75">
        <v>24.127754301712599</v>
      </c>
      <c r="AU750" s="1">
        <v>733</v>
      </c>
      <c r="AV750" s="75">
        <f t="shared" ca="1" si="111"/>
        <v>0.89097832456479775</v>
      </c>
      <c r="AW750" s="75">
        <f t="shared" ca="1" si="112"/>
        <v>43.317494453223048</v>
      </c>
      <c r="AX750" s="75">
        <f t="shared" ca="1" si="113"/>
        <v>35.09447084241927</v>
      </c>
      <c r="AY750" s="75">
        <v>42.686487575474274</v>
      </c>
      <c r="AZ750" s="75">
        <v>19.200963693696735</v>
      </c>
    </row>
    <row r="751" spans="1:52">
      <c r="A751" s="1">
        <v>698</v>
      </c>
      <c r="B751" s="62">
        <f t="shared" ca="1" si="108"/>
        <v>7.8229070747157792E-2</v>
      </c>
      <c r="C751" s="75">
        <f t="shared" ca="1" si="109"/>
        <v>27.830511744491076</v>
      </c>
      <c r="D751" s="75">
        <v>40.493815476502959</v>
      </c>
      <c r="E751" s="75">
        <f t="shared" ca="1" si="110"/>
        <v>15.803625626150176</v>
      </c>
      <c r="F751" s="75">
        <v>26.779128818714469</v>
      </c>
      <c r="AU751" s="1">
        <v>734</v>
      </c>
      <c r="AV751" s="75">
        <f t="shared" ca="1" si="111"/>
        <v>0.26978637841145847</v>
      </c>
      <c r="AW751" s="75">
        <f t="shared" ca="1" si="112"/>
        <v>30.582289323790413</v>
      </c>
      <c r="AX751" s="75">
        <f t="shared" ca="1" si="113"/>
        <v>19.364238661009356</v>
      </c>
      <c r="AY751" s="75">
        <v>36.848532468322979</v>
      </c>
      <c r="AZ751" s="75">
        <v>32.176792618064717</v>
      </c>
    </row>
    <row r="752" spans="1:52">
      <c r="A752" s="1">
        <v>699</v>
      </c>
      <c r="B752" s="62">
        <f t="shared" ca="1" si="108"/>
        <v>0.12837202241617973</v>
      </c>
      <c r="C752" s="75">
        <f t="shared" ca="1" si="109"/>
        <v>30.133685895807677</v>
      </c>
      <c r="D752" s="75">
        <v>40.632647656648942</v>
      </c>
      <c r="E752" s="75">
        <f t="shared" ca="1" si="110"/>
        <v>16.34293940544103</v>
      </c>
      <c r="F752" s="75">
        <v>18.721094637472181</v>
      </c>
      <c r="AU752" s="1">
        <v>735</v>
      </c>
      <c r="AV752" s="75">
        <f t="shared" ca="1" si="111"/>
        <v>0.52283655963943532</v>
      </c>
      <c r="AW752" s="75">
        <f t="shared" ca="1" si="112"/>
        <v>36.692231413008017</v>
      </c>
      <c r="AX752" s="75">
        <f t="shared" ca="1" si="113"/>
        <v>24.276894626419811</v>
      </c>
      <c r="AY752" s="75">
        <v>27.313087865669782</v>
      </c>
      <c r="AZ752" s="75">
        <v>25.991980124592335</v>
      </c>
    </row>
    <row r="753" spans="1:52">
      <c r="A753" s="1">
        <v>700</v>
      </c>
      <c r="B753" s="62">
        <f t="shared" ca="1" si="108"/>
        <v>0.74055028414864466</v>
      </c>
      <c r="C753" s="75">
        <f t="shared" ca="1" si="109"/>
        <v>42.141849562255501</v>
      </c>
      <c r="D753" s="75">
        <v>24.762436250564203</v>
      </c>
      <c r="E753" s="75">
        <f t="shared" ca="1" si="110"/>
        <v>25.866005071444423</v>
      </c>
      <c r="F753" s="75">
        <v>21.053082184534048</v>
      </c>
      <c r="AU753" s="1">
        <v>736</v>
      </c>
      <c r="AV753" s="75">
        <f t="shared" ca="1" si="111"/>
        <v>0.82663762242357297</v>
      </c>
      <c r="AW753" s="75">
        <f t="shared" ca="1" si="112"/>
        <v>42.275884223636375</v>
      </c>
      <c r="AX753" s="75">
        <f t="shared" ca="1" si="113"/>
        <v>32.50895761680458</v>
      </c>
      <c r="AY753" s="75">
        <v>19.262475076865442</v>
      </c>
      <c r="AZ753" s="75">
        <v>16.774045932294396</v>
      </c>
    </row>
    <row r="754" spans="1:52">
      <c r="A754" s="1">
        <v>701</v>
      </c>
      <c r="B754" s="62">
        <f t="shared" ca="1" si="108"/>
        <v>0.32937906801677341</v>
      </c>
      <c r="C754" s="75">
        <f t="shared" ca="1" si="109"/>
        <v>35.718258790368481</v>
      </c>
      <c r="D754" s="75">
        <v>44.104810489658703</v>
      </c>
      <c r="E754" s="75">
        <f t="shared" ca="1" si="110"/>
        <v>18.740872633847818</v>
      </c>
      <c r="F754" s="75">
        <v>31.095480148271243</v>
      </c>
      <c r="AU754" s="1">
        <v>737</v>
      </c>
      <c r="AV754" s="75">
        <f t="shared" ca="1" si="111"/>
        <v>0.57645459621291106</v>
      </c>
      <c r="AW754" s="75">
        <f t="shared" ca="1" si="112"/>
        <v>37.777382127707739</v>
      </c>
      <c r="AX754" s="75">
        <f t="shared" ca="1" si="113"/>
        <v>25.475890201897037</v>
      </c>
      <c r="AY754" s="75">
        <v>32.031545898946803</v>
      </c>
      <c r="AZ754" s="75">
        <v>37.020251067102805</v>
      </c>
    </row>
    <row r="755" spans="1:52">
      <c r="A755" s="1">
        <v>702</v>
      </c>
      <c r="B755" s="62">
        <f t="shared" ca="1" si="108"/>
        <v>0.69565914657881045</v>
      </c>
      <c r="C755" s="75">
        <f t="shared" ca="1" si="109"/>
        <v>41.581944970501034</v>
      </c>
      <c r="D755" s="75">
        <v>42.046296322808047</v>
      </c>
      <c r="E755" s="75">
        <f t="shared" ca="1" si="110"/>
        <v>24.820611290792861</v>
      </c>
      <c r="F755" s="75">
        <v>23.129705286316728</v>
      </c>
      <c r="AU755" s="1">
        <v>738</v>
      </c>
      <c r="AV755" s="75">
        <f t="shared" ca="1" si="111"/>
        <v>0.50286183481490543</v>
      </c>
      <c r="AW755" s="75">
        <f t="shared" ca="1" si="112"/>
        <v>36.273825498330453</v>
      </c>
      <c r="AX755" s="75">
        <f t="shared" ca="1" si="113"/>
        <v>23.847592367142099</v>
      </c>
      <c r="AY755" s="75">
        <v>31.901054930914409</v>
      </c>
      <c r="AZ755" s="75">
        <v>25.736469243402233</v>
      </c>
    </row>
    <row r="756" spans="1:52">
      <c r="A756" s="1">
        <v>703</v>
      </c>
      <c r="B756" s="62">
        <f t="shared" ca="1" si="108"/>
        <v>0.215743946260333</v>
      </c>
      <c r="C756" s="75">
        <f t="shared" ca="1" si="109"/>
        <v>32.992884583760528</v>
      </c>
      <c r="D756" s="75">
        <v>33.950125373664889</v>
      </c>
      <c r="E756" s="75">
        <f t="shared" ca="1" si="110"/>
        <v>17.334371046224561</v>
      </c>
      <c r="F756" s="75">
        <v>16.307589524670028</v>
      </c>
      <c r="AU756" s="1">
        <v>739</v>
      </c>
      <c r="AV756" s="75">
        <f t="shared" ca="1" si="111"/>
        <v>0.43270559964109312</v>
      </c>
      <c r="AW756" s="75">
        <f t="shared" ca="1" si="112"/>
        <v>34.734108535147563</v>
      </c>
      <c r="AX756" s="75">
        <f t="shared" ca="1" si="113"/>
        <v>22.404315449116922</v>
      </c>
      <c r="AY756" s="75">
        <v>30.641443183527219</v>
      </c>
      <c r="AZ756" s="75">
        <v>23.170738899671619</v>
      </c>
    </row>
    <row r="757" spans="1:52">
      <c r="A757" s="1">
        <v>704</v>
      </c>
      <c r="B757" s="62">
        <f t="shared" ca="1" si="108"/>
        <v>0.70350623266991485</v>
      </c>
      <c r="C757" s="75">
        <f t="shared" ca="1" si="109"/>
        <v>41.681520259874063</v>
      </c>
      <c r="D757" s="75">
        <v>41.734419461027201</v>
      </c>
      <c r="E757" s="75">
        <f t="shared" ca="1" si="110"/>
        <v>24.995557888430554</v>
      </c>
      <c r="F757" s="75">
        <v>15.014579227536142</v>
      </c>
      <c r="AU757" s="1">
        <v>740</v>
      </c>
      <c r="AV757" s="75">
        <f t="shared" ca="1" si="111"/>
        <v>0.91086402724852533</v>
      </c>
      <c r="AW757" s="75">
        <f t="shared" ca="1" si="112"/>
        <v>43.631759019027676</v>
      </c>
      <c r="AX757" s="75">
        <f t="shared" ca="1" si="113"/>
        <v>36.04330554968368</v>
      </c>
      <c r="AY757" s="75">
        <v>27.527782321885876</v>
      </c>
      <c r="AZ757" s="75">
        <v>28.08173322180436</v>
      </c>
    </row>
    <row r="758" spans="1:52">
      <c r="A758" s="1">
        <v>705</v>
      </c>
      <c r="B758" s="62">
        <f t="shared" ca="1" si="108"/>
        <v>0.23566002227019323</v>
      </c>
      <c r="C758" s="75">
        <f t="shared" ca="1" si="109"/>
        <v>33.530333097650555</v>
      </c>
      <c r="D758" s="75">
        <v>43.804834321024217</v>
      </c>
      <c r="E758" s="75">
        <f t="shared" ca="1" si="110"/>
        <v>17.570570187252734</v>
      </c>
      <c r="F758" s="75">
        <v>22.266158494424729</v>
      </c>
      <c r="AU758" s="1">
        <v>741</v>
      </c>
      <c r="AV758" s="75">
        <f t="shared" ca="1" si="111"/>
        <v>0.91754772825947395</v>
      </c>
      <c r="AW758" s="75">
        <f t="shared" ca="1" si="112"/>
        <v>43.736613499741523</v>
      </c>
      <c r="AX758" s="75">
        <f t="shared" ca="1" si="113"/>
        <v>36.3856489178538</v>
      </c>
      <c r="AY758" s="75">
        <v>41.713395837088392</v>
      </c>
      <c r="AZ758" s="75">
        <v>25.97994448666897</v>
      </c>
    </row>
    <row r="759" spans="1:52">
      <c r="A759" s="1">
        <v>706</v>
      </c>
      <c r="B759" s="62">
        <f t="shared" ref="B759:B822" ca="1" si="114">RAND()</f>
        <v>0.60219534042251688</v>
      </c>
      <c r="C759" s="75">
        <f t="shared" ref="C759:C822" ca="1" si="115">$R$2+($R$3-$R$2)*(B759)^(1/3)</f>
        <v>40.33380276076926</v>
      </c>
      <c r="D759" s="75">
        <v>22.455379670820648</v>
      </c>
      <c r="E759" s="75">
        <f t="shared" ref="E759:E822" ca="1" si="116">$R$3-($R$3-$R$2)*(1-B759)^(1/3)</f>
        <v>22.936323731150274</v>
      </c>
      <c r="F759" s="75">
        <v>19.642839821943092</v>
      </c>
      <c r="AU759" s="1">
        <v>742</v>
      </c>
      <c r="AV759" s="75">
        <f t="shared" ca="1" si="111"/>
        <v>0.85281078367519836</v>
      </c>
      <c r="AW759" s="75">
        <f t="shared" ca="1" si="112"/>
        <v>42.704326472731267</v>
      </c>
      <c r="AX759" s="75">
        <f t="shared" ca="1" si="113"/>
        <v>33.490425955217916</v>
      </c>
      <c r="AY759" s="75">
        <v>24.415917747952619</v>
      </c>
      <c r="AZ759" s="75">
        <v>21.295311131325587</v>
      </c>
    </row>
    <row r="760" spans="1:52">
      <c r="A760" s="1">
        <v>707</v>
      </c>
      <c r="B760" s="62">
        <f t="shared" ca="1" si="114"/>
        <v>0.15786173503746159</v>
      </c>
      <c r="C760" s="75">
        <f t="shared" ca="1" si="115"/>
        <v>31.213628279482553</v>
      </c>
      <c r="D760" s="75">
        <v>40.096752764957188</v>
      </c>
      <c r="E760" s="75">
        <f t="shared" ca="1" si="116"/>
        <v>16.669838184171613</v>
      </c>
      <c r="F760" s="75">
        <v>22.968358763030803</v>
      </c>
      <c r="AU760" s="1">
        <v>743</v>
      </c>
      <c r="AV760" s="75">
        <f t="shared" ca="1" si="111"/>
        <v>4.5118066817913416E-2</v>
      </c>
      <c r="AW760" s="75">
        <f t="shared" ca="1" si="112"/>
        <v>21.372304146548725</v>
      </c>
      <c r="AX760" s="75">
        <f t="shared" ca="1" si="113"/>
        <v>15.684581874653773</v>
      </c>
      <c r="AY760" s="75">
        <v>33.376543661399324</v>
      </c>
      <c r="AZ760" s="75">
        <v>20.674530615243476</v>
      </c>
    </row>
    <row r="761" spans="1:52">
      <c r="A761" s="1">
        <v>708</v>
      </c>
      <c r="B761" s="62">
        <f t="shared" ca="1" si="114"/>
        <v>0.50957451895609829</v>
      </c>
      <c r="C761" s="75">
        <f t="shared" ca="1" si="115"/>
        <v>38.962041856143642</v>
      </c>
      <c r="D761" s="75">
        <v>40.703414035166723</v>
      </c>
      <c r="E761" s="75">
        <f t="shared" ca="1" si="116"/>
        <v>21.341950817962339</v>
      </c>
      <c r="F761" s="75">
        <v>35.745737721637568</v>
      </c>
      <c r="AU761" s="1">
        <v>744</v>
      </c>
      <c r="AV761" s="75">
        <f t="shared" ca="1" si="111"/>
        <v>0.22504552594334282</v>
      </c>
      <c r="AW761" s="75">
        <f t="shared" ca="1" si="112"/>
        <v>29.231689054676838</v>
      </c>
      <c r="AX761" s="75">
        <f t="shared" ca="1" si="113"/>
        <v>18.590550428852339</v>
      </c>
      <c r="AY761" s="75">
        <v>38.124516585168749</v>
      </c>
      <c r="AZ761" s="75">
        <v>27.393114348847387</v>
      </c>
    </row>
    <row r="762" spans="1:52">
      <c r="A762" s="1">
        <v>709</v>
      </c>
      <c r="B762" s="62">
        <f t="shared" ca="1" si="114"/>
        <v>0.56203790671742659</v>
      </c>
      <c r="C762" s="75">
        <f t="shared" ca="1" si="115"/>
        <v>39.757671182682628</v>
      </c>
      <c r="D762" s="75">
        <v>41.972123744650347</v>
      </c>
      <c r="E762" s="75">
        <f t="shared" ca="1" si="116"/>
        <v>22.21756731873916</v>
      </c>
      <c r="F762" s="75">
        <v>40.126293638485706</v>
      </c>
      <c r="AU762" s="1">
        <v>745</v>
      </c>
      <c r="AV762" s="75">
        <f t="shared" ca="1" si="111"/>
        <v>0.23785939740201023</v>
      </c>
      <c r="AW762" s="75">
        <f t="shared" ca="1" si="112"/>
        <v>29.63124935409855</v>
      </c>
      <c r="AX762" s="75">
        <f t="shared" ca="1" si="113"/>
        <v>18.809800643404969</v>
      </c>
      <c r="AY762" s="75">
        <v>23.299509826226885</v>
      </c>
      <c r="AZ762" s="75">
        <v>21.572840873780933</v>
      </c>
    </row>
    <row r="763" spans="1:52">
      <c r="A763" s="1">
        <v>710</v>
      </c>
      <c r="B763" s="62">
        <f t="shared" ca="1" si="114"/>
        <v>0.63561122663201997</v>
      </c>
      <c r="C763" s="75">
        <f t="shared" ca="1" si="115"/>
        <v>40.793984896158122</v>
      </c>
      <c r="D763" s="75">
        <v>44.109694761380524</v>
      </c>
      <c r="E763" s="75">
        <f t="shared" ca="1" si="116"/>
        <v>23.572265788983099</v>
      </c>
      <c r="F763" s="75">
        <v>21.262980727353735</v>
      </c>
      <c r="AU763" s="1">
        <v>746</v>
      </c>
      <c r="AV763" s="75">
        <f t="shared" ca="1" si="111"/>
        <v>0.8859024783274958</v>
      </c>
      <c r="AW763" s="75">
        <f t="shared" ca="1" si="112"/>
        <v>43.236717771276929</v>
      </c>
      <c r="AX763" s="75">
        <f t="shared" ca="1" si="113"/>
        <v>34.86650260249435</v>
      </c>
      <c r="AY763" s="75">
        <v>43.601408073635675</v>
      </c>
      <c r="AZ763" s="75">
        <v>16.158320194362375</v>
      </c>
    </row>
    <row r="764" spans="1:52">
      <c r="A764" s="1">
        <v>711</v>
      </c>
      <c r="B764" s="62">
        <f t="shared" ca="1" si="114"/>
        <v>0.39871469085859257</v>
      </c>
      <c r="C764" s="75">
        <f t="shared" ca="1" si="115"/>
        <v>37.080487990946274</v>
      </c>
      <c r="D764" s="75">
        <v>44.580200544800036</v>
      </c>
      <c r="E764" s="75">
        <f t="shared" ca="1" si="116"/>
        <v>19.678965065249638</v>
      </c>
      <c r="F764" s="75">
        <v>31.892080922896504</v>
      </c>
      <c r="AU764" s="1">
        <v>747</v>
      </c>
      <c r="AV764" s="75">
        <f t="shared" ca="1" si="111"/>
        <v>0.15178062115646895</v>
      </c>
      <c r="AW764" s="75">
        <f t="shared" ca="1" si="112"/>
        <v>26.687709743179887</v>
      </c>
      <c r="AX764" s="75">
        <f t="shared" ca="1" si="113"/>
        <v>17.370352138342806</v>
      </c>
      <c r="AY764" s="75">
        <v>31.398098146544775</v>
      </c>
      <c r="AZ764" s="75">
        <v>21.063088277371179</v>
      </c>
    </row>
    <row r="765" spans="1:52">
      <c r="A765" s="1">
        <v>712</v>
      </c>
      <c r="B765" s="62">
        <f t="shared" ca="1" si="114"/>
        <v>0.37216743807760233</v>
      </c>
      <c r="C765" s="75">
        <f t="shared" ca="1" si="115"/>
        <v>36.579135679906443</v>
      </c>
      <c r="D765" s="75">
        <v>43.594810899607182</v>
      </c>
      <c r="E765" s="75">
        <f t="shared" ca="1" si="116"/>
        <v>19.311670288820803</v>
      </c>
      <c r="F765" s="75">
        <v>16.055378372551974</v>
      </c>
      <c r="AU765" s="1">
        <v>748</v>
      </c>
      <c r="AV765" s="75">
        <f t="shared" ca="1" si="111"/>
        <v>0.19182779283643114</v>
      </c>
      <c r="AW765" s="75">
        <f t="shared" ca="1" si="112"/>
        <v>28.139444948428682</v>
      </c>
      <c r="AX765" s="75">
        <f t="shared" ca="1" si="113"/>
        <v>18.030480418679829</v>
      </c>
      <c r="AY765" s="75">
        <v>41.355524153797475</v>
      </c>
      <c r="AZ765" s="75">
        <v>17.381040206431823</v>
      </c>
    </row>
    <row r="766" spans="1:52">
      <c r="A766" s="1">
        <v>713</v>
      </c>
      <c r="B766" s="62">
        <f t="shared" ca="1" si="114"/>
        <v>4.3703592260002422E-2</v>
      </c>
      <c r="C766" s="75">
        <f t="shared" ca="1" si="115"/>
        <v>25.567209070504127</v>
      </c>
      <c r="D766" s="75">
        <v>38.277047609303899</v>
      </c>
      <c r="E766" s="75">
        <f t="shared" ca="1" si="116"/>
        <v>15.443561837345467</v>
      </c>
      <c r="F766" s="75">
        <v>16.090988544113156</v>
      </c>
      <c r="AU766" s="1">
        <v>749</v>
      </c>
      <c r="AV766" s="75">
        <f t="shared" ca="1" si="111"/>
        <v>0.98955949465223481</v>
      </c>
      <c r="AW766" s="75">
        <f t="shared" ca="1" si="112"/>
        <v>44.842981506327604</v>
      </c>
      <c r="AX766" s="75">
        <f t="shared" ca="1" si="113"/>
        <v>41.934636267424587</v>
      </c>
      <c r="AY766" s="75">
        <v>37.544048822176478</v>
      </c>
      <c r="AZ766" s="75">
        <v>15.093832727624402</v>
      </c>
    </row>
    <row r="767" spans="1:52">
      <c r="A767" s="1">
        <v>714</v>
      </c>
      <c r="B767" s="62">
        <f t="shared" ca="1" si="114"/>
        <v>0.1790178512748648</v>
      </c>
      <c r="C767" s="75">
        <f t="shared" ca="1" si="115"/>
        <v>31.907784404938848</v>
      </c>
      <c r="D767" s="75">
        <v>24.589798084157366</v>
      </c>
      <c r="E767" s="75">
        <f t="shared" ca="1" si="116"/>
        <v>16.909088852919584</v>
      </c>
      <c r="F767" s="75">
        <v>18.896871755300957</v>
      </c>
      <c r="AU767" s="1">
        <v>750</v>
      </c>
      <c r="AV767" s="75">
        <f t="shared" ca="1" si="111"/>
        <v>0.36747773337306122</v>
      </c>
      <c r="AW767" s="75">
        <f t="shared" ca="1" si="112"/>
        <v>33.185982514996411</v>
      </c>
      <c r="AX767" s="75">
        <f t="shared" ca="1" si="113"/>
        <v>21.140619455563289</v>
      </c>
      <c r="AY767" s="75">
        <v>40.026542520952731</v>
      </c>
      <c r="AZ767" s="75">
        <v>33.231760383931935</v>
      </c>
    </row>
    <row r="768" spans="1:52">
      <c r="A768" s="1">
        <v>715</v>
      </c>
      <c r="B768" s="62">
        <f t="shared" ca="1" si="114"/>
        <v>0.98907577146652637</v>
      </c>
      <c r="C768" s="75">
        <f t="shared" ca="1" si="115"/>
        <v>44.890357486814366</v>
      </c>
      <c r="D768" s="75">
        <v>36.549577956943246</v>
      </c>
      <c r="E768" s="75">
        <f t="shared" ca="1" si="116"/>
        <v>38.343414514374679</v>
      </c>
      <c r="F768" s="75">
        <v>32.354630138920676</v>
      </c>
      <c r="AU768" s="1">
        <v>751</v>
      </c>
      <c r="AV768" s="75">
        <f t="shared" ca="1" si="111"/>
        <v>0.48109856571529441</v>
      </c>
      <c r="AW768" s="75">
        <f t="shared" ca="1" si="112"/>
        <v>35.808380742954625</v>
      </c>
      <c r="AX768" s="75">
        <f t="shared" ca="1" si="113"/>
        <v>23.389555977346625</v>
      </c>
      <c r="AY768" s="75">
        <v>34.024726933638782</v>
      </c>
      <c r="AZ768" s="75">
        <v>18.766670752278849</v>
      </c>
    </row>
    <row r="769" spans="1:52">
      <c r="A769" s="1">
        <v>716</v>
      </c>
      <c r="B769" s="62">
        <f t="shared" ca="1" si="114"/>
        <v>0.85423835395386027</v>
      </c>
      <c r="C769" s="75">
        <f t="shared" ca="1" si="115"/>
        <v>43.465202449798817</v>
      </c>
      <c r="D769" s="75">
        <v>40.223878329293527</v>
      </c>
      <c r="E769" s="75">
        <f t="shared" ca="1" si="116"/>
        <v>29.211688873856183</v>
      </c>
      <c r="F769" s="75">
        <v>17.290275780083256</v>
      </c>
      <c r="AU769" s="1">
        <v>752</v>
      </c>
      <c r="AV769" s="75">
        <f t="shared" ca="1" si="111"/>
        <v>0.45788012754278018</v>
      </c>
      <c r="AW769" s="75">
        <f t="shared" ca="1" si="112"/>
        <v>35.30005208831993</v>
      </c>
      <c r="AX769" s="75">
        <f t="shared" ca="1" si="113"/>
        <v>22.911362984296705</v>
      </c>
      <c r="AY769" s="75">
        <v>28.130559425043188</v>
      </c>
      <c r="AZ769" s="75">
        <v>16.953937680428279</v>
      </c>
    </row>
    <row r="770" spans="1:52">
      <c r="A770" s="1">
        <v>717</v>
      </c>
      <c r="B770" s="62">
        <f t="shared" ca="1" si="114"/>
        <v>0.50980725441600105</v>
      </c>
      <c r="C770" s="75">
        <f t="shared" ca="1" si="115"/>
        <v>38.965689322683872</v>
      </c>
      <c r="D770" s="75">
        <v>34.212792051440879</v>
      </c>
      <c r="E770" s="75">
        <f t="shared" ca="1" si="116"/>
        <v>21.345693784279355</v>
      </c>
      <c r="F770" s="75">
        <v>27.896656194335478</v>
      </c>
      <c r="AU770" s="1">
        <v>753</v>
      </c>
      <c r="AV770" s="75">
        <f t="shared" ca="1" si="111"/>
        <v>0.65949454430375631</v>
      </c>
      <c r="AW770" s="75">
        <f t="shared" ca="1" si="112"/>
        <v>39.362780832109067</v>
      </c>
      <c r="AX770" s="75">
        <f t="shared" ca="1" si="113"/>
        <v>27.494146403941929</v>
      </c>
      <c r="AY770" s="75">
        <v>31.455619101305423</v>
      </c>
      <c r="AZ770" s="75">
        <v>16.247324238776958</v>
      </c>
    </row>
    <row r="771" spans="1:52">
      <c r="A771" s="1">
        <v>718</v>
      </c>
      <c r="B771" s="62">
        <f t="shared" ca="1" si="114"/>
        <v>0.15106049584103776</v>
      </c>
      <c r="C771" s="75">
        <f t="shared" ca="1" si="115"/>
        <v>30.977355189482697</v>
      </c>
      <c r="D771" s="75">
        <v>43.738025637524927</v>
      </c>
      <c r="E771" s="75">
        <f t="shared" ca="1" si="116"/>
        <v>16.593776320877708</v>
      </c>
      <c r="F771" s="75">
        <v>26.000639356674665</v>
      </c>
      <c r="AU771" s="1">
        <v>754</v>
      </c>
      <c r="AV771" s="75">
        <f t="shared" ca="1" si="111"/>
        <v>0.81864282242019648</v>
      </c>
      <c r="AW771" s="75">
        <f t="shared" ca="1" si="112"/>
        <v>42.143664825851658</v>
      </c>
      <c r="AX771" s="75">
        <f t="shared" ca="1" si="113"/>
        <v>32.224184573115373</v>
      </c>
      <c r="AY771" s="75">
        <v>35.847424716532203</v>
      </c>
      <c r="AZ771" s="75">
        <v>26.422044425947661</v>
      </c>
    </row>
    <row r="772" spans="1:52">
      <c r="A772" s="1">
        <v>719</v>
      </c>
      <c r="B772" s="62">
        <f t="shared" ca="1" si="114"/>
        <v>0.51014044311772389</v>
      </c>
      <c r="C772" s="75">
        <f t="shared" ca="1" si="115"/>
        <v>38.970909176460879</v>
      </c>
      <c r="D772" s="75">
        <v>37.393275386090252</v>
      </c>
      <c r="E772" s="75">
        <f t="shared" ca="1" si="116"/>
        <v>21.35105435179733</v>
      </c>
      <c r="F772" s="75">
        <v>17.218316264978967</v>
      </c>
      <c r="AU772" s="1">
        <v>755</v>
      </c>
      <c r="AV772" s="75">
        <f t="shared" ca="1" si="111"/>
        <v>0.55332272604806132</v>
      </c>
      <c r="AW772" s="75">
        <f t="shared" ca="1" si="112"/>
        <v>37.315699707677894</v>
      </c>
      <c r="AX772" s="75">
        <f t="shared" ca="1" si="113"/>
        <v>24.949824276162946</v>
      </c>
      <c r="AY772" s="75">
        <v>36.330326930812063</v>
      </c>
      <c r="AZ772" s="75">
        <v>16.655699267370185</v>
      </c>
    </row>
    <row r="773" spans="1:52">
      <c r="A773" s="1">
        <v>720</v>
      </c>
      <c r="B773" s="62">
        <f t="shared" ca="1" si="114"/>
        <v>0.96655810783800522</v>
      </c>
      <c r="C773" s="75">
        <f t="shared" ca="1" si="115"/>
        <v>44.661782368811529</v>
      </c>
      <c r="D773" s="75">
        <v>27.963076656385525</v>
      </c>
      <c r="E773" s="75">
        <f t="shared" ca="1" si="116"/>
        <v>35.334636272044584</v>
      </c>
      <c r="F773" s="75">
        <v>28.899078176016673</v>
      </c>
      <c r="AU773" s="1">
        <v>756</v>
      </c>
      <c r="AV773" s="75">
        <f t="shared" ca="1" si="111"/>
        <v>5.7010276887842437E-2</v>
      </c>
      <c r="AW773" s="75">
        <f t="shared" ca="1" si="112"/>
        <v>22.163047479882998</v>
      </c>
      <c r="AX773" s="75">
        <f t="shared" ca="1" si="113"/>
        <v>15.867702617182047</v>
      </c>
      <c r="AY773" s="75">
        <v>26.7328246472822</v>
      </c>
      <c r="AZ773" s="75">
        <v>32.782483019199546</v>
      </c>
    </row>
    <row r="774" spans="1:52">
      <c r="A774" s="1">
        <v>721</v>
      </c>
      <c r="B774" s="62">
        <f t="shared" ca="1" si="114"/>
        <v>0.21518897619762445</v>
      </c>
      <c r="C774" s="75">
        <f t="shared" ca="1" si="115"/>
        <v>32.977443305938962</v>
      </c>
      <c r="D774" s="75">
        <v>35.529936582865325</v>
      </c>
      <c r="E774" s="75">
        <f t="shared" ca="1" si="116"/>
        <v>17.32784682683436</v>
      </c>
      <c r="F774" s="75">
        <v>15.34734433307154</v>
      </c>
      <c r="AU774" s="1">
        <v>757</v>
      </c>
      <c r="AV774" s="75">
        <f t="shared" ca="1" si="111"/>
        <v>0.80437510224071307</v>
      </c>
      <c r="AW774" s="75">
        <f t="shared" ca="1" si="112"/>
        <v>41.906088381937678</v>
      </c>
      <c r="AX774" s="75">
        <f t="shared" ca="1" si="113"/>
        <v>31.731148957676922</v>
      </c>
      <c r="AY774" s="75">
        <v>41.349940444871748</v>
      </c>
      <c r="AZ774" s="75">
        <v>30.006585374633858</v>
      </c>
    </row>
    <row r="775" spans="1:52">
      <c r="A775" s="1">
        <v>722</v>
      </c>
      <c r="B775" s="62">
        <f t="shared" ca="1" si="114"/>
        <v>0.79143148728691681</v>
      </c>
      <c r="C775" s="75">
        <f t="shared" ca="1" si="115"/>
        <v>42.749747109887252</v>
      </c>
      <c r="D775" s="75">
        <v>32.096076892989061</v>
      </c>
      <c r="E775" s="75">
        <f t="shared" ca="1" si="116"/>
        <v>27.208843930418766</v>
      </c>
      <c r="F775" s="75">
        <v>20.558932614992674</v>
      </c>
      <c r="AU775" s="1">
        <v>758</v>
      </c>
      <c r="AV775" s="75">
        <f t="shared" ca="1" si="111"/>
        <v>0.54156337559837819</v>
      </c>
      <c r="AW775" s="75">
        <f t="shared" ca="1" si="112"/>
        <v>37.077296891570313</v>
      </c>
      <c r="AX775" s="75">
        <f t="shared" ca="1" si="113"/>
        <v>24.687615552046587</v>
      </c>
      <c r="AY775" s="75">
        <v>32.29125817134269</v>
      </c>
      <c r="AZ775" s="75">
        <v>15.187334600943412</v>
      </c>
    </row>
    <row r="776" spans="1:52">
      <c r="A776" s="1">
        <v>723</v>
      </c>
      <c r="B776" s="62">
        <f t="shared" ca="1" si="114"/>
        <v>0.59780973416140348</v>
      </c>
      <c r="C776" s="75">
        <f t="shared" ca="1" si="115"/>
        <v>40.272153389122593</v>
      </c>
      <c r="D776" s="75">
        <v>28.089500565915522</v>
      </c>
      <c r="E776" s="75">
        <f t="shared" ca="1" si="116"/>
        <v>22.85553938190067</v>
      </c>
      <c r="F776" s="75">
        <v>24.894153853924948</v>
      </c>
      <c r="AU776" s="1">
        <v>759</v>
      </c>
      <c r="AV776" s="75">
        <f t="shared" ca="1" si="111"/>
        <v>0.24527712393224999</v>
      </c>
      <c r="AW776" s="75">
        <f t="shared" ca="1" si="112"/>
        <v>29.85763815480189</v>
      </c>
      <c r="AX776" s="75">
        <f t="shared" ca="1" si="113"/>
        <v>18.937563650706501</v>
      </c>
      <c r="AY776" s="75">
        <v>38.409943593505986</v>
      </c>
      <c r="AZ776" s="75">
        <v>40.68592945999071</v>
      </c>
    </row>
    <row r="777" spans="1:52">
      <c r="A777" s="1">
        <v>724</v>
      </c>
      <c r="B777" s="62">
        <f t="shared" ca="1" si="114"/>
        <v>0.10310527081664045</v>
      </c>
      <c r="C777" s="75">
        <f t="shared" ca="1" si="115"/>
        <v>29.067433705127605</v>
      </c>
      <c r="D777" s="75">
        <v>44.322233668814441</v>
      </c>
      <c r="E777" s="75">
        <f t="shared" ca="1" si="116"/>
        <v>16.068669136910447</v>
      </c>
      <c r="F777" s="75">
        <v>17.227561891700333</v>
      </c>
      <c r="AU777" s="1">
        <v>760</v>
      </c>
      <c r="AV777" s="75">
        <f t="shared" ca="1" si="111"/>
        <v>0.83523577462561538</v>
      </c>
      <c r="AW777" s="75">
        <f t="shared" ca="1" si="112"/>
        <v>42.417370354631998</v>
      </c>
      <c r="AX777" s="75">
        <f t="shared" ca="1" si="113"/>
        <v>32.822652060610807</v>
      </c>
      <c r="AY777" s="75">
        <v>34.178134987455408</v>
      </c>
      <c r="AZ777" s="75">
        <v>19.898732248535477</v>
      </c>
    </row>
    <row r="778" spans="1:52">
      <c r="A778" s="1">
        <v>725</v>
      </c>
      <c r="B778" s="62">
        <f t="shared" ca="1" si="114"/>
        <v>0.90097726814688261</v>
      </c>
      <c r="C778" s="75">
        <f t="shared" ca="1" si="115"/>
        <v>43.975161546074062</v>
      </c>
      <c r="D778" s="75">
        <v>44.748809472468452</v>
      </c>
      <c r="E778" s="75">
        <f t="shared" ca="1" si="116"/>
        <v>31.120742841313984</v>
      </c>
      <c r="F778" s="75">
        <v>22.687135010477878</v>
      </c>
      <c r="AU778" s="1">
        <v>761</v>
      </c>
      <c r="AV778" s="75">
        <f t="shared" ca="1" si="111"/>
        <v>4.7472089781401383E-2</v>
      </c>
      <c r="AW778" s="75">
        <f t="shared" ca="1" si="112"/>
        <v>21.536427220069175</v>
      </c>
      <c r="AX778" s="75">
        <f t="shared" ca="1" si="113"/>
        <v>15.720739094083356</v>
      </c>
      <c r="AY778" s="75">
        <v>23.378249989665385</v>
      </c>
      <c r="AZ778" s="75">
        <v>36.060209687791136</v>
      </c>
    </row>
    <row r="779" spans="1:52">
      <c r="A779" s="1">
        <v>726</v>
      </c>
      <c r="B779" s="62">
        <f t="shared" ca="1" si="114"/>
        <v>0.77207608616849677</v>
      </c>
      <c r="C779" s="75">
        <f t="shared" ca="1" si="115"/>
        <v>42.521659773822215</v>
      </c>
      <c r="D779" s="75">
        <v>33.066127110978087</v>
      </c>
      <c r="E779" s="75">
        <f t="shared" ca="1" si="116"/>
        <v>26.674694674361511</v>
      </c>
      <c r="F779" s="75">
        <v>25.867868937780788</v>
      </c>
      <c r="AU779" s="1">
        <v>762</v>
      </c>
      <c r="AV779" s="75">
        <f t="shared" ca="1" si="111"/>
        <v>0.90014863584037252</v>
      </c>
      <c r="AW779" s="75">
        <f t="shared" ca="1" si="112"/>
        <v>43.462848983479063</v>
      </c>
      <c r="AX779" s="75">
        <f t="shared" ca="1" si="113"/>
        <v>35.520220058267981</v>
      </c>
      <c r="AY779" s="75">
        <v>44.319253842934828</v>
      </c>
      <c r="AZ779" s="75">
        <v>19.456405150285235</v>
      </c>
    </row>
    <row r="780" spans="1:52">
      <c r="A780" s="1">
        <v>727</v>
      </c>
      <c r="B780" s="62">
        <f t="shared" ca="1" si="114"/>
        <v>0.8466610626404536</v>
      </c>
      <c r="C780" s="75">
        <f t="shared" ca="1" si="115"/>
        <v>43.380788059237936</v>
      </c>
      <c r="D780" s="75">
        <v>37.692240108458876</v>
      </c>
      <c r="E780" s="75">
        <f t="shared" ca="1" si="116"/>
        <v>28.942716647939001</v>
      </c>
      <c r="F780" s="75">
        <v>15.842939934324633</v>
      </c>
      <c r="AU780" s="1">
        <v>763</v>
      </c>
      <c r="AV780" s="75">
        <f t="shared" ca="1" si="111"/>
        <v>0.29776252973701123</v>
      </c>
      <c r="AW780" s="75">
        <f t="shared" ca="1" si="112"/>
        <v>31.370286398328837</v>
      </c>
      <c r="AX780" s="75">
        <f t="shared" ca="1" si="113"/>
        <v>19.860116881005791</v>
      </c>
      <c r="AY780" s="75">
        <v>30.949624442519223</v>
      </c>
      <c r="AZ780" s="75">
        <v>37.476512017820504</v>
      </c>
    </row>
    <row r="781" spans="1:52">
      <c r="A781" s="1">
        <v>728</v>
      </c>
      <c r="B781" s="62">
        <f t="shared" ca="1" si="114"/>
        <v>8.6182780279351334E-3</v>
      </c>
      <c r="C781" s="75">
        <f t="shared" ca="1" si="115"/>
        <v>21.150750182833331</v>
      </c>
      <c r="D781" s="75">
        <v>36.296105469666102</v>
      </c>
      <c r="E781" s="75">
        <f t="shared" ca="1" si="116"/>
        <v>15.086431554928382</v>
      </c>
      <c r="F781" s="75">
        <v>17.319700519119035</v>
      </c>
      <c r="AU781" s="1">
        <v>764</v>
      </c>
      <c r="AV781" s="75">
        <f t="shared" ca="1" si="111"/>
        <v>0.43000168267979411</v>
      </c>
      <c r="AW781" s="75">
        <f t="shared" ca="1" si="112"/>
        <v>34.672354063807788</v>
      </c>
      <c r="AX781" s="75">
        <f t="shared" ca="1" si="113"/>
        <v>22.35053012566993</v>
      </c>
      <c r="AY781" s="75">
        <v>37.507276550500691</v>
      </c>
      <c r="AZ781" s="75">
        <v>34.063962761736562</v>
      </c>
    </row>
    <row r="782" spans="1:52">
      <c r="A782" s="1">
        <v>729</v>
      </c>
      <c r="B782" s="62">
        <f t="shared" ca="1" si="114"/>
        <v>0.63250753680557192</v>
      </c>
      <c r="C782" s="75">
        <f t="shared" ca="1" si="115"/>
        <v>40.75193236197692</v>
      </c>
      <c r="D782" s="75">
        <v>42.589197520286469</v>
      </c>
      <c r="E782" s="75">
        <f t="shared" ca="1" si="116"/>
        <v>23.511600628989029</v>
      </c>
      <c r="F782" s="75">
        <v>18.665404467228115</v>
      </c>
      <c r="AU782" s="1">
        <v>765</v>
      </c>
      <c r="AV782" s="75">
        <f t="shared" ca="1" si="111"/>
        <v>0.11355021560826839</v>
      </c>
      <c r="AW782" s="75">
        <f t="shared" ca="1" si="112"/>
        <v>25.109163864902058</v>
      </c>
      <c r="AX782" s="75">
        <f t="shared" ca="1" si="113"/>
        <v>16.754561324834086</v>
      </c>
      <c r="AY782" s="75">
        <v>38.448075388152716</v>
      </c>
      <c r="AZ782" s="75">
        <v>18.260299463928948</v>
      </c>
    </row>
    <row r="783" spans="1:52">
      <c r="A783" s="1">
        <v>730</v>
      </c>
      <c r="B783" s="62">
        <f t="shared" ca="1" si="114"/>
        <v>0.5486493628155813</v>
      </c>
      <c r="C783" s="75">
        <f t="shared" ca="1" si="115"/>
        <v>39.559501520856486</v>
      </c>
      <c r="D783" s="75">
        <v>35.886479105269814</v>
      </c>
      <c r="E783" s="75">
        <f t="shared" ca="1" si="116"/>
        <v>21.987739867241675</v>
      </c>
      <c r="F783" s="75">
        <v>22.484264784274995</v>
      </c>
      <c r="AU783" s="1">
        <v>766</v>
      </c>
      <c r="AV783" s="75">
        <f t="shared" ca="1" si="111"/>
        <v>0.35905632795252029</v>
      </c>
      <c r="AW783" s="75">
        <f t="shared" ca="1" si="112"/>
        <v>32.976392718153107</v>
      </c>
      <c r="AX783" s="75">
        <f t="shared" ca="1" si="113"/>
        <v>20.982312666646447</v>
      </c>
      <c r="AY783" s="75">
        <v>40.843876115336712</v>
      </c>
      <c r="AZ783" s="75">
        <v>15.68917934453825</v>
      </c>
    </row>
    <row r="784" spans="1:52">
      <c r="A784" s="1">
        <v>731</v>
      </c>
      <c r="B784" s="62">
        <f t="shared" ca="1" si="114"/>
        <v>4.6779804788526391E-2</v>
      </c>
      <c r="C784" s="75">
        <f t="shared" ca="1" si="115"/>
        <v>25.809544401358618</v>
      </c>
      <c r="D784" s="75">
        <v>40.567111069353317</v>
      </c>
      <c r="E784" s="75">
        <f t="shared" ca="1" si="116"/>
        <v>15.475288246191575</v>
      </c>
      <c r="F784" s="75">
        <v>21.477571789763193</v>
      </c>
      <c r="AU784" s="1">
        <v>767</v>
      </c>
      <c r="AV784" s="75">
        <f t="shared" ca="1" si="111"/>
        <v>0.23861444703777757</v>
      </c>
      <c r="AW784" s="75">
        <f t="shared" ca="1" si="112"/>
        <v>29.654453327708946</v>
      </c>
      <c r="AX784" s="75">
        <f t="shared" ca="1" si="113"/>
        <v>18.822777120825055</v>
      </c>
      <c r="AY784" s="75">
        <v>28.187269588464371</v>
      </c>
      <c r="AZ784" s="75">
        <v>38.293470806945571</v>
      </c>
    </row>
    <row r="785" spans="1:52">
      <c r="A785" s="1">
        <v>732</v>
      </c>
      <c r="B785" s="62">
        <f t="shared" ca="1" si="114"/>
        <v>0.50068995699502494</v>
      </c>
      <c r="C785" s="75">
        <f t="shared" ca="1" si="115"/>
        <v>38.821963130195748</v>
      </c>
      <c r="D785" s="75">
        <v>39.892902346471132</v>
      </c>
      <c r="E785" s="75">
        <f t="shared" ca="1" si="116"/>
        <v>21.199941646722685</v>
      </c>
      <c r="F785" s="75">
        <v>19.924400038053573</v>
      </c>
      <c r="AU785" s="1">
        <v>768</v>
      </c>
      <c r="AV785" s="75">
        <f t="shared" ca="1" si="111"/>
        <v>0.40488674071534181</v>
      </c>
      <c r="AW785" s="75">
        <f t="shared" ca="1" si="112"/>
        <v>34.08921335843381</v>
      </c>
      <c r="AX785" s="75">
        <f t="shared" ca="1" si="113"/>
        <v>21.856924721286664</v>
      </c>
      <c r="AY785" s="75">
        <v>44.738450449105564</v>
      </c>
      <c r="AZ785" s="75">
        <v>33.026212711458001</v>
      </c>
    </row>
    <row r="786" spans="1:52">
      <c r="A786" s="1">
        <v>733</v>
      </c>
      <c r="B786" s="62">
        <f t="shared" ca="1" si="114"/>
        <v>8.5634548461811733E-2</v>
      </c>
      <c r="C786" s="75">
        <f t="shared" ca="1" si="115"/>
        <v>28.223231221726003</v>
      </c>
      <c r="D786" s="75">
        <v>39.922400148427513</v>
      </c>
      <c r="E786" s="75">
        <f t="shared" ca="1" si="116"/>
        <v>15.882023525776969</v>
      </c>
      <c r="F786" s="75">
        <v>15.334713485824317</v>
      </c>
      <c r="AU786" s="1">
        <v>769</v>
      </c>
      <c r="AV786" s="75">
        <f t="shared" ca="1" si="111"/>
        <v>0.98377128539104342</v>
      </c>
      <c r="AW786" s="75">
        <f t="shared" ca="1" si="112"/>
        <v>44.755573542648094</v>
      </c>
      <c r="AX786" s="75">
        <f t="shared" ca="1" si="113"/>
        <v>41.178240830708859</v>
      </c>
      <c r="AY786" s="75">
        <v>23.564122888511882</v>
      </c>
      <c r="AZ786" s="75">
        <v>34.365259596168855</v>
      </c>
    </row>
    <row r="787" spans="1:52">
      <c r="A787" s="1">
        <v>734</v>
      </c>
      <c r="B787" s="62">
        <f t="shared" ca="1" si="114"/>
        <v>0.56438659555464632</v>
      </c>
      <c r="C787" s="75">
        <f t="shared" ca="1" si="115"/>
        <v>39.792109699400314</v>
      </c>
      <c r="D787" s="75">
        <v>36.552504754627748</v>
      </c>
      <c r="E787" s="75">
        <f t="shared" ca="1" si="116"/>
        <v>22.258365966213958</v>
      </c>
      <c r="F787" s="75">
        <v>29.371341026175443</v>
      </c>
      <c r="AU787" s="1">
        <v>770</v>
      </c>
      <c r="AV787" s="75">
        <f t="shared" ref="AV787:AV850" ca="1" si="117">RAND()</f>
        <v>0.14607432030703471</v>
      </c>
      <c r="AW787" s="75">
        <f t="shared" ref="AW787:AW850" ca="1" si="118">$R$2+($R$3-$R$2)*SQRT(AV787)</f>
        <v>26.465901110524687</v>
      </c>
      <c r="AX787" s="75">
        <f t="shared" ref="AX787:AX850" ca="1" si="119">$R$3-($R$3-$R$2)*SQRT(1-AV787)</f>
        <v>17.277570241343046</v>
      </c>
      <c r="AY787" s="75">
        <v>36.821851878868898</v>
      </c>
      <c r="AZ787" s="75">
        <v>32.124706716081704</v>
      </c>
    </row>
    <row r="788" spans="1:52">
      <c r="A788" s="1">
        <v>735</v>
      </c>
      <c r="B788" s="62">
        <f t="shared" ca="1" si="114"/>
        <v>0.36978676318474601</v>
      </c>
      <c r="C788" s="75">
        <f t="shared" ca="1" si="115"/>
        <v>36.533024859278214</v>
      </c>
      <c r="D788" s="75">
        <v>41.676711090729981</v>
      </c>
      <c r="E788" s="75">
        <f t="shared" ca="1" si="116"/>
        <v>19.279242096319955</v>
      </c>
      <c r="F788" s="75">
        <v>21.102724903329495</v>
      </c>
      <c r="AU788" s="1">
        <v>771</v>
      </c>
      <c r="AV788" s="75">
        <f t="shared" ca="1" si="117"/>
        <v>0.47782435192999007</v>
      </c>
      <c r="AW788" s="75">
        <f t="shared" ca="1" si="118"/>
        <v>35.737452030975049</v>
      </c>
      <c r="AX788" s="75">
        <f t="shared" ca="1" si="119"/>
        <v>23.321483370326998</v>
      </c>
      <c r="AY788" s="75">
        <v>31.338503336433327</v>
      </c>
      <c r="AZ788" s="75">
        <v>32.343406681902579</v>
      </c>
    </row>
    <row r="789" spans="1:52">
      <c r="A789" s="1">
        <v>736</v>
      </c>
      <c r="B789" s="62">
        <f t="shared" ca="1" si="114"/>
        <v>0.3652430029825886</v>
      </c>
      <c r="C789" s="75">
        <f t="shared" ca="1" si="115"/>
        <v>36.444465352473586</v>
      </c>
      <c r="D789" s="75">
        <v>37.647416348810722</v>
      </c>
      <c r="E789" s="75">
        <f t="shared" ca="1" si="116"/>
        <v>19.217575558349985</v>
      </c>
      <c r="F789" s="75">
        <v>26.348070651573092</v>
      </c>
      <c r="AU789" s="1">
        <v>772</v>
      </c>
      <c r="AV789" s="75">
        <f t="shared" ca="1" si="117"/>
        <v>0.94744557811668262</v>
      </c>
      <c r="AW789" s="75">
        <f t="shared" ca="1" si="118"/>
        <v>44.201044849542875</v>
      </c>
      <c r="AX789" s="75">
        <f t="shared" ca="1" si="119"/>
        <v>38.122574631812739</v>
      </c>
      <c r="AY789" s="75">
        <v>26.097390289503387</v>
      </c>
      <c r="AZ789" s="75">
        <v>21.915484631961153</v>
      </c>
    </row>
    <row r="790" spans="1:52">
      <c r="A790" s="1">
        <v>737</v>
      </c>
      <c r="B790" s="62">
        <f t="shared" ca="1" si="114"/>
        <v>0.83408812928819742</v>
      </c>
      <c r="C790" s="75">
        <f t="shared" ca="1" si="115"/>
        <v>43.239601776584799</v>
      </c>
      <c r="D790" s="75">
        <v>37.788841194967929</v>
      </c>
      <c r="E790" s="75">
        <f t="shared" ca="1" si="116"/>
        <v>28.515324287057819</v>
      </c>
      <c r="F790" s="75">
        <v>19.608278585314359</v>
      </c>
      <c r="AU790" s="1">
        <v>773</v>
      </c>
      <c r="AV790" s="75">
        <f t="shared" ca="1" si="117"/>
        <v>0.8804771409593144</v>
      </c>
      <c r="AW790" s="75">
        <f t="shared" ca="1" si="118"/>
        <v>43.150123034604718</v>
      </c>
      <c r="AX790" s="75">
        <f t="shared" ca="1" si="119"/>
        <v>34.62837654286384</v>
      </c>
      <c r="AY790" s="75">
        <v>42.127430095018298</v>
      </c>
      <c r="AZ790" s="75">
        <v>38.259434299438027</v>
      </c>
    </row>
    <row r="791" spans="1:52">
      <c r="A791" s="1">
        <v>738</v>
      </c>
      <c r="B791" s="62">
        <f t="shared" ca="1" si="114"/>
        <v>0.26375036162041887</v>
      </c>
      <c r="C791" s="75">
        <f t="shared" ca="1" si="115"/>
        <v>34.239137978510236</v>
      </c>
      <c r="D791" s="75">
        <v>36.558388284770672</v>
      </c>
      <c r="E791" s="75">
        <f t="shared" ca="1" si="116"/>
        <v>17.910793350513785</v>
      </c>
      <c r="F791" s="75">
        <v>20.075913237432196</v>
      </c>
      <c r="AU791" s="1">
        <v>774</v>
      </c>
      <c r="AV791" s="75">
        <f t="shared" ca="1" si="117"/>
        <v>0.64121682503154864</v>
      </c>
      <c r="AW791" s="75">
        <f t="shared" ca="1" si="118"/>
        <v>39.022804634937899</v>
      </c>
      <c r="AX791" s="75">
        <f t="shared" ca="1" si="119"/>
        <v>27.030446375282267</v>
      </c>
      <c r="AY791" s="75">
        <v>26.491092352224044</v>
      </c>
      <c r="AZ791" s="75">
        <v>27.425409290852457</v>
      </c>
    </row>
    <row r="792" spans="1:52">
      <c r="A792" s="1">
        <v>739</v>
      </c>
      <c r="B792" s="62">
        <f t="shared" ca="1" si="114"/>
        <v>7.6189638914371471E-2</v>
      </c>
      <c r="C792" s="75">
        <f t="shared" ca="1" si="115"/>
        <v>27.718031407834498</v>
      </c>
      <c r="D792" s="75">
        <v>27.723166529812467</v>
      </c>
      <c r="E792" s="75">
        <f t="shared" ca="1" si="116"/>
        <v>15.782109016724785</v>
      </c>
      <c r="F792" s="75">
        <v>27.66921037064445</v>
      </c>
      <c r="AU792" s="1">
        <v>775</v>
      </c>
      <c r="AV792" s="75">
        <f t="shared" ca="1" si="117"/>
        <v>0.61247221195421897</v>
      </c>
      <c r="AW792" s="75">
        <f t="shared" ca="1" si="118"/>
        <v>38.478181163769847</v>
      </c>
      <c r="AX792" s="75">
        <f t="shared" ca="1" si="119"/>
        <v>26.324481018156337</v>
      </c>
      <c r="AY792" s="75">
        <v>26.918966065935308</v>
      </c>
      <c r="AZ792" s="75">
        <v>18.458880558395215</v>
      </c>
    </row>
    <row r="793" spans="1:52">
      <c r="A793" s="1">
        <v>740</v>
      </c>
      <c r="B793" s="62">
        <f t="shared" ca="1" si="114"/>
        <v>0.35498313633732348</v>
      </c>
      <c r="C793" s="75">
        <f t="shared" ca="1" si="115"/>
        <v>36.2417598915479</v>
      </c>
      <c r="D793" s="75">
        <v>43.464701675993211</v>
      </c>
      <c r="E793" s="75">
        <f t="shared" ca="1" si="116"/>
        <v>19.079406310984051</v>
      </c>
      <c r="F793" s="75">
        <v>26.553935795300085</v>
      </c>
      <c r="AU793" s="1">
        <v>776</v>
      </c>
      <c r="AV793" s="75">
        <f t="shared" ca="1" si="117"/>
        <v>0.99476360209292292</v>
      </c>
      <c r="AW793" s="75">
        <f t="shared" ca="1" si="118"/>
        <v>44.92135093680816</v>
      </c>
      <c r="AX793" s="75">
        <f t="shared" ca="1" si="119"/>
        <v>42.829111215108114</v>
      </c>
      <c r="AY793" s="75">
        <v>39.044312502312842</v>
      </c>
      <c r="AZ793" s="75">
        <v>37.453054487664424</v>
      </c>
    </row>
    <row r="794" spans="1:52">
      <c r="A794" s="1">
        <v>741</v>
      </c>
      <c r="B794" s="62">
        <f t="shared" ca="1" si="114"/>
        <v>0.46666010927219959</v>
      </c>
      <c r="C794" s="75">
        <f t="shared" ca="1" si="115"/>
        <v>38.269558722287741</v>
      </c>
      <c r="D794" s="75">
        <v>33.043716966696898</v>
      </c>
      <c r="E794" s="75">
        <f t="shared" ca="1" si="116"/>
        <v>20.671092309620754</v>
      </c>
      <c r="F794" s="75">
        <v>17.138795997330114</v>
      </c>
      <c r="AU794" s="1">
        <v>777</v>
      </c>
      <c r="AV794" s="75">
        <f t="shared" ca="1" si="117"/>
        <v>0.9657902923507633</v>
      </c>
      <c r="AW794" s="75">
        <f t="shared" ca="1" si="118"/>
        <v>44.482389033382063</v>
      </c>
      <c r="AX794" s="75">
        <f t="shared" ca="1" si="119"/>
        <v>39.451240058867839</v>
      </c>
      <c r="AY794" s="75">
        <v>31.74882607830007</v>
      </c>
      <c r="AZ794" s="75">
        <v>24.830652101227649</v>
      </c>
    </row>
    <row r="795" spans="1:52">
      <c r="A795" s="1">
        <v>742</v>
      </c>
      <c r="B795" s="62">
        <f t="shared" ca="1" si="114"/>
        <v>0.46148173559426464</v>
      </c>
      <c r="C795" s="75">
        <f t="shared" ca="1" si="115"/>
        <v>38.18316683032667</v>
      </c>
      <c r="D795" s="75">
        <v>37.185285473714337</v>
      </c>
      <c r="E795" s="75">
        <f t="shared" ca="1" si="116"/>
        <v>20.592606637269302</v>
      </c>
      <c r="F795" s="75">
        <v>25.095511492894524</v>
      </c>
      <c r="AU795" s="1">
        <v>778</v>
      </c>
      <c r="AV795" s="75">
        <f t="shared" ca="1" si="117"/>
        <v>0.87979847820619295</v>
      </c>
      <c r="AW795" s="75">
        <f t="shared" ca="1" si="118"/>
        <v>43.139272030128524</v>
      </c>
      <c r="AX795" s="75">
        <f t="shared" ca="1" si="119"/>
        <v>34.598972665432214</v>
      </c>
      <c r="AY795" s="75">
        <v>43.988488925878229</v>
      </c>
      <c r="AZ795" s="75">
        <v>22.295040007867801</v>
      </c>
    </row>
    <row r="796" spans="1:52">
      <c r="A796" s="1">
        <v>743</v>
      </c>
      <c r="B796" s="62">
        <f t="shared" ca="1" si="114"/>
        <v>0.81327170480390376</v>
      </c>
      <c r="C796" s="75">
        <f t="shared" ca="1" si="115"/>
        <v>43.002693631042263</v>
      </c>
      <c r="D796" s="75">
        <v>37.57310506915465</v>
      </c>
      <c r="E796" s="75">
        <f t="shared" ca="1" si="116"/>
        <v>27.852875593359443</v>
      </c>
      <c r="F796" s="75">
        <v>17.036981188290202</v>
      </c>
      <c r="AU796" s="1">
        <v>779</v>
      </c>
      <c r="AV796" s="75">
        <f t="shared" ca="1" si="117"/>
        <v>0.15196330646547285</v>
      </c>
      <c r="AW796" s="75">
        <f t="shared" ca="1" si="118"/>
        <v>26.694741374606178</v>
      </c>
      <c r="AX796" s="75">
        <f t="shared" ca="1" si="119"/>
        <v>17.373327667251083</v>
      </c>
      <c r="AY796" s="75">
        <v>30.333113322372697</v>
      </c>
      <c r="AZ796" s="75">
        <v>16.370594805061902</v>
      </c>
    </row>
    <row r="797" spans="1:52">
      <c r="A797" s="1">
        <v>744</v>
      </c>
      <c r="B797" s="62">
        <f t="shared" ca="1" si="114"/>
        <v>0.80772660905648341</v>
      </c>
      <c r="C797" s="75">
        <f t="shared" ca="1" si="115"/>
        <v>42.938905245222912</v>
      </c>
      <c r="D797" s="75">
        <v>35.80130894068958</v>
      </c>
      <c r="E797" s="75">
        <f t="shared" ca="1" si="116"/>
        <v>27.684794511096708</v>
      </c>
      <c r="F797" s="75">
        <v>19.356689710696926</v>
      </c>
      <c r="AU797" s="1">
        <v>780</v>
      </c>
      <c r="AV797" s="75">
        <f t="shared" ca="1" si="117"/>
        <v>0.90865712701768242</v>
      </c>
      <c r="AW797" s="75">
        <f t="shared" ca="1" si="118"/>
        <v>43.597052545951556</v>
      </c>
      <c r="AX797" s="75">
        <f t="shared" ca="1" si="119"/>
        <v>35.93310495902341</v>
      </c>
      <c r="AY797" s="75">
        <v>41.775092900539761</v>
      </c>
      <c r="AZ797" s="75">
        <v>23.86993482470691</v>
      </c>
    </row>
    <row r="798" spans="1:52">
      <c r="A798" s="1">
        <v>745</v>
      </c>
      <c r="B798" s="62">
        <f t="shared" ca="1" si="114"/>
        <v>0.74437422251556917</v>
      </c>
      <c r="C798" s="75">
        <f t="shared" ca="1" si="115"/>
        <v>42.188486335868383</v>
      </c>
      <c r="D798" s="75">
        <v>43.917695454819075</v>
      </c>
      <c r="E798" s="75">
        <f t="shared" ca="1" si="116"/>
        <v>25.960473796819052</v>
      </c>
      <c r="F798" s="75">
        <v>24.542711103799274</v>
      </c>
      <c r="AU798" s="1">
        <v>781</v>
      </c>
      <c r="AV798" s="75">
        <f t="shared" ca="1" si="117"/>
        <v>0.93175388446219154</v>
      </c>
      <c r="AW798" s="75">
        <f t="shared" ca="1" si="118"/>
        <v>43.95821983506535</v>
      </c>
      <c r="AX798" s="75">
        <f t="shared" ca="1" si="119"/>
        <v>37.162812750480718</v>
      </c>
      <c r="AY798" s="75">
        <v>41.434479358258308</v>
      </c>
      <c r="AZ798" s="75">
        <v>18.74988760291048</v>
      </c>
    </row>
    <row r="799" spans="1:52">
      <c r="A799" s="1">
        <v>746</v>
      </c>
      <c r="B799" s="62">
        <f t="shared" ca="1" si="114"/>
        <v>0.97189839146606016</v>
      </c>
      <c r="C799" s="75">
        <f t="shared" ca="1" si="115"/>
        <v>44.716309697834632</v>
      </c>
      <c r="D799" s="75">
        <v>40.962237736124294</v>
      </c>
      <c r="E799" s="75">
        <f t="shared" ca="1" si="116"/>
        <v>35.879226981432048</v>
      </c>
      <c r="F799" s="75">
        <v>27.329328379211802</v>
      </c>
      <c r="AU799" s="1">
        <v>782</v>
      </c>
      <c r="AV799" s="75">
        <f t="shared" ca="1" si="117"/>
        <v>0.62529451142713643</v>
      </c>
      <c r="AW799" s="75">
        <f t="shared" ca="1" si="118"/>
        <v>38.722669754570688</v>
      </c>
      <c r="AX799" s="75">
        <f t="shared" ca="1" si="119"/>
        <v>26.636042373290632</v>
      </c>
      <c r="AY799" s="75">
        <v>40.468014782550043</v>
      </c>
      <c r="AZ799" s="75">
        <v>18.126887454286351</v>
      </c>
    </row>
    <row r="800" spans="1:52">
      <c r="A800" s="1">
        <v>747</v>
      </c>
      <c r="B800" s="62">
        <f t="shared" ca="1" si="114"/>
        <v>0.77540298154363185</v>
      </c>
      <c r="C800" s="75">
        <f t="shared" ca="1" si="115"/>
        <v>42.561133639294354</v>
      </c>
      <c r="D800" s="75">
        <v>41.096143856607569</v>
      </c>
      <c r="E800" s="75">
        <f t="shared" ca="1" si="116"/>
        <v>26.764293923885973</v>
      </c>
      <c r="F800" s="75">
        <v>18.980246209122281</v>
      </c>
      <c r="AU800" s="1">
        <v>783</v>
      </c>
      <c r="AV800" s="75">
        <f t="shared" ca="1" si="117"/>
        <v>0.21260435894254925</v>
      </c>
      <c r="AW800" s="75">
        <f t="shared" ca="1" si="118"/>
        <v>28.83271206409988</v>
      </c>
      <c r="AX800" s="75">
        <f t="shared" ca="1" si="119"/>
        <v>18.379405022582503</v>
      </c>
      <c r="AY800" s="75">
        <v>33.114827524228005</v>
      </c>
      <c r="AZ800" s="75">
        <v>39.096216262568092</v>
      </c>
    </row>
    <row r="801" spans="1:52">
      <c r="A801" s="1">
        <v>748</v>
      </c>
      <c r="B801" s="62">
        <f t="shared" ca="1" si="114"/>
        <v>0.35517047305963434</v>
      </c>
      <c r="C801" s="75">
        <f t="shared" ca="1" si="115"/>
        <v>36.245495901757096</v>
      </c>
      <c r="D801" s="75">
        <v>43.769862193701357</v>
      </c>
      <c r="E801" s="75">
        <f t="shared" ca="1" si="116"/>
        <v>19.081915986580864</v>
      </c>
      <c r="F801" s="75">
        <v>23.549163554591399</v>
      </c>
      <c r="AU801" s="1">
        <v>784</v>
      </c>
      <c r="AV801" s="75">
        <f t="shared" ca="1" si="117"/>
        <v>0.5009163145418789</v>
      </c>
      <c r="AW801" s="75">
        <f t="shared" ca="1" si="118"/>
        <v>36.232632504889523</v>
      </c>
      <c r="AX801" s="75">
        <f t="shared" ca="1" si="119"/>
        <v>23.806243445006995</v>
      </c>
      <c r="AY801" s="75">
        <v>28.953620936005223</v>
      </c>
      <c r="AZ801" s="75">
        <v>23.314651815875788</v>
      </c>
    </row>
    <row r="802" spans="1:52">
      <c r="A802" s="1">
        <v>749</v>
      </c>
      <c r="B802" s="62">
        <f t="shared" ca="1" si="114"/>
        <v>0.57718864173635187</v>
      </c>
      <c r="C802" s="75">
        <f t="shared" ca="1" si="115"/>
        <v>39.978164040858516</v>
      </c>
      <c r="D802" s="75">
        <v>40.478267428095116</v>
      </c>
      <c r="E802" s="75">
        <f t="shared" ca="1" si="116"/>
        <v>22.48336593133185</v>
      </c>
      <c r="F802" s="75">
        <v>29.522972928623009</v>
      </c>
      <c r="AU802" s="1">
        <v>785</v>
      </c>
      <c r="AV802" s="75">
        <f t="shared" ca="1" si="117"/>
        <v>0.33175443458592158</v>
      </c>
      <c r="AW802" s="75">
        <f t="shared" ca="1" si="118"/>
        <v>32.279438391548766</v>
      </c>
      <c r="AX802" s="75">
        <f t="shared" ca="1" si="119"/>
        <v>20.476113503918867</v>
      </c>
      <c r="AY802" s="75">
        <v>22.35241763971889</v>
      </c>
      <c r="AZ802" s="75">
        <v>15.400377133233135</v>
      </c>
    </row>
    <row r="803" spans="1:52">
      <c r="A803" s="1">
        <v>750</v>
      </c>
      <c r="B803" s="62">
        <f t="shared" ca="1" si="114"/>
        <v>0.2972613558496322</v>
      </c>
      <c r="C803" s="75">
        <f t="shared" ca="1" si="115"/>
        <v>35.021690307973202</v>
      </c>
      <c r="D803" s="75">
        <v>38.723447330176398</v>
      </c>
      <c r="E803" s="75">
        <f t="shared" ca="1" si="116"/>
        <v>18.32818725033939</v>
      </c>
      <c r="F803" s="75">
        <v>17.154745376395997</v>
      </c>
      <c r="AU803" s="1">
        <v>786</v>
      </c>
      <c r="AV803" s="75">
        <f t="shared" ca="1" si="117"/>
        <v>0.31206760031430392</v>
      </c>
      <c r="AW803" s="75">
        <f t="shared" ca="1" si="118"/>
        <v>31.758903313847046</v>
      </c>
      <c r="AX803" s="75">
        <f t="shared" ca="1" si="119"/>
        <v>20.117492897275675</v>
      </c>
      <c r="AY803" s="75">
        <v>36.375384528064302</v>
      </c>
      <c r="AZ803" s="75">
        <v>39.632212043601122</v>
      </c>
    </row>
    <row r="804" spans="1:52">
      <c r="A804" s="1">
        <v>751</v>
      </c>
      <c r="B804" s="62">
        <f t="shared" ca="1" si="114"/>
        <v>0.19617171965255675</v>
      </c>
      <c r="C804" s="75">
        <f t="shared" ca="1" si="115"/>
        <v>32.431444912449209</v>
      </c>
      <c r="D804" s="75">
        <v>27.713376528280648</v>
      </c>
      <c r="E804" s="75">
        <f t="shared" ca="1" si="116"/>
        <v>17.106114412542681</v>
      </c>
      <c r="F804" s="75">
        <v>18.860418964522701</v>
      </c>
      <c r="AU804" s="1">
        <v>787</v>
      </c>
      <c r="AV804" s="75">
        <f t="shared" ca="1" si="117"/>
        <v>7.3969138590524341E-2</v>
      </c>
      <c r="AW804" s="75">
        <f t="shared" ca="1" si="118"/>
        <v>23.159180395816229</v>
      </c>
      <c r="AX804" s="75">
        <f t="shared" ca="1" si="119"/>
        <v>16.130850804560797</v>
      </c>
      <c r="AY804" s="75">
        <v>36.846619724489628</v>
      </c>
      <c r="AZ804" s="75">
        <v>22.93029002784229</v>
      </c>
    </row>
    <row r="805" spans="1:52">
      <c r="A805" s="1">
        <v>752</v>
      </c>
      <c r="B805" s="62">
        <f t="shared" ca="1" si="114"/>
        <v>0.43542061025308065</v>
      </c>
      <c r="C805" s="75">
        <f t="shared" ca="1" si="115"/>
        <v>37.738278534082056</v>
      </c>
      <c r="D805" s="75">
        <v>40.448222639414112</v>
      </c>
      <c r="E805" s="75">
        <f t="shared" ca="1" si="116"/>
        <v>20.205067631027156</v>
      </c>
      <c r="F805" s="75">
        <v>25.964856395545368</v>
      </c>
      <c r="AU805" s="1">
        <v>788</v>
      </c>
      <c r="AV805" s="75">
        <f t="shared" ca="1" si="117"/>
        <v>0.19945655655251748</v>
      </c>
      <c r="AW805" s="75">
        <f t="shared" ca="1" si="118"/>
        <v>28.398167818670792</v>
      </c>
      <c r="AX805" s="75">
        <f t="shared" ca="1" si="119"/>
        <v>18.158071993563237</v>
      </c>
      <c r="AY805" s="75">
        <v>33.689582281297263</v>
      </c>
      <c r="AZ805" s="75">
        <v>42.309548158269529</v>
      </c>
    </row>
    <row r="806" spans="1:52">
      <c r="A806" s="1">
        <v>753</v>
      </c>
      <c r="B806" s="62">
        <f t="shared" ca="1" si="114"/>
        <v>0.13622178307977961</v>
      </c>
      <c r="C806" s="75">
        <f t="shared" ca="1" si="115"/>
        <v>30.436071265150655</v>
      </c>
      <c r="D806" s="75">
        <v>40.315958186376236</v>
      </c>
      <c r="E806" s="75">
        <f t="shared" ca="1" si="116"/>
        <v>16.429226125837406</v>
      </c>
      <c r="F806" s="75">
        <v>20.144596861133536</v>
      </c>
      <c r="AU806" s="1">
        <v>789</v>
      </c>
      <c r="AV806" s="75">
        <f t="shared" ca="1" si="117"/>
        <v>0.79756436378944273</v>
      </c>
      <c r="AW806" s="75">
        <f t="shared" ca="1" si="118"/>
        <v>41.791937731535924</v>
      </c>
      <c r="AX806" s="75">
        <f t="shared" ca="1" si="119"/>
        <v>31.502145630156562</v>
      </c>
      <c r="AY806" s="75">
        <v>42.160726386814858</v>
      </c>
      <c r="AZ806" s="75">
        <v>15.474478050988807</v>
      </c>
    </row>
    <row r="807" spans="1:52">
      <c r="A807" s="1">
        <v>754</v>
      </c>
      <c r="B807" s="62">
        <f t="shared" ca="1" si="114"/>
        <v>0.413872033482102</v>
      </c>
      <c r="C807" s="75">
        <f t="shared" ca="1" si="115"/>
        <v>37.356815785006276</v>
      </c>
      <c r="D807" s="75">
        <v>39.598468984158472</v>
      </c>
      <c r="E807" s="75">
        <f t="shared" ca="1" si="116"/>
        <v>19.89354456925631</v>
      </c>
      <c r="F807" s="75">
        <v>19.858760843000333</v>
      </c>
      <c r="AU807" s="1">
        <v>790</v>
      </c>
      <c r="AV807" s="75">
        <f t="shared" ca="1" si="117"/>
        <v>0.1911903499840566</v>
      </c>
      <c r="AW807" s="75">
        <f t="shared" ca="1" si="118"/>
        <v>28.117595625176548</v>
      </c>
      <c r="AX807" s="75">
        <f t="shared" ca="1" si="119"/>
        <v>18.01984646051196</v>
      </c>
      <c r="AY807" s="75">
        <v>31.920050250546932</v>
      </c>
      <c r="AZ807" s="75">
        <v>27.715805856357392</v>
      </c>
    </row>
    <row r="808" spans="1:52">
      <c r="A808" s="1">
        <v>755</v>
      </c>
      <c r="B808" s="62">
        <f t="shared" ca="1" si="114"/>
        <v>0.29214922452724945</v>
      </c>
      <c r="C808" s="75">
        <f t="shared" ca="1" si="115"/>
        <v>34.906252138720234</v>
      </c>
      <c r="D808" s="75">
        <v>37.976710028376566</v>
      </c>
      <c r="E808" s="75">
        <f t="shared" ca="1" si="116"/>
        <v>18.263668000827156</v>
      </c>
      <c r="F808" s="75">
        <v>23.881431123031366</v>
      </c>
      <c r="AU808" s="1">
        <v>791</v>
      </c>
      <c r="AV808" s="75">
        <f t="shared" ca="1" si="117"/>
        <v>0.72262313368583997</v>
      </c>
      <c r="AW808" s="75">
        <f t="shared" ca="1" si="118"/>
        <v>40.502172854822703</v>
      </c>
      <c r="AX808" s="75">
        <f t="shared" ca="1" si="119"/>
        <v>29.20002595942816</v>
      </c>
      <c r="AY808" s="75">
        <v>33.772049813292469</v>
      </c>
      <c r="AZ808" s="75">
        <v>33.540778165644028</v>
      </c>
    </row>
    <row r="809" spans="1:52">
      <c r="A809" s="1">
        <v>756</v>
      </c>
      <c r="B809" s="62">
        <f t="shared" ca="1" si="114"/>
        <v>0.62989925507499667</v>
      </c>
      <c r="C809" s="75">
        <f t="shared" ca="1" si="115"/>
        <v>40.716485704263164</v>
      </c>
      <c r="D809" s="75">
        <v>31.252406363982455</v>
      </c>
      <c r="E809" s="75">
        <f t="shared" ca="1" si="116"/>
        <v>23.4608823825548</v>
      </c>
      <c r="F809" s="75">
        <v>15.035236721995521</v>
      </c>
      <c r="AU809" s="1">
        <v>792</v>
      </c>
      <c r="AV809" s="75">
        <f t="shared" ca="1" si="117"/>
        <v>0.97000927151902294</v>
      </c>
      <c r="AW809" s="75">
        <f t="shared" ca="1" si="118"/>
        <v>44.546714612070161</v>
      </c>
      <c r="AX809" s="75">
        <f t="shared" ca="1" si="119"/>
        <v>39.804650576440565</v>
      </c>
      <c r="AY809" s="75">
        <v>37.09246753925504</v>
      </c>
      <c r="AZ809" s="75">
        <v>25.08111953802015</v>
      </c>
    </row>
    <row r="810" spans="1:52">
      <c r="A810" s="1">
        <v>757</v>
      </c>
      <c r="B810" s="62">
        <f t="shared" ca="1" si="114"/>
        <v>0.16183177969714269</v>
      </c>
      <c r="C810" s="75">
        <f t="shared" ca="1" si="115"/>
        <v>31.34842269767308</v>
      </c>
      <c r="D810" s="75">
        <v>38.257316573088588</v>
      </c>
      <c r="E810" s="75">
        <f t="shared" ca="1" si="116"/>
        <v>16.714426749887263</v>
      </c>
      <c r="F810" s="75">
        <v>27.220621979315979</v>
      </c>
      <c r="AU810" s="1">
        <v>793</v>
      </c>
      <c r="AV810" s="75">
        <f t="shared" ca="1" si="117"/>
        <v>0.18180438240674235</v>
      </c>
      <c r="AW810" s="75">
        <f t="shared" ca="1" si="118"/>
        <v>27.791557534798805</v>
      </c>
      <c r="AX810" s="75">
        <f t="shared" ca="1" si="119"/>
        <v>17.863750151615793</v>
      </c>
      <c r="AY810" s="75">
        <v>31.162828319958759</v>
      </c>
      <c r="AZ810" s="75">
        <v>28.573114566063904</v>
      </c>
    </row>
    <row r="811" spans="1:52">
      <c r="A811" s="1">
        <v>758</v>
      </c>
      <c r="B811" s="62">
        <f t="shared" ca="1" si="114"/>
        <v>0.61241654417718916</v>
      </c>
      <c r="C811" s="75">
        <f t="shared" ca="1" si="115"/>
        <v>40.476331591046488</v>
      </c>
      <c r="D811" s="75">
        <v>43.236986369175206</v>
      </c>
      <c r="E811" s="75">
        <f t="shared" ca="1" si="116"/>
        <v>23.126933921588474</v>
      </c>
      <c r="F811" s="75">
        <v>17.092638456894583</v>
      </c>
      <c r="AU811" s="1">
        <v>794</v>
      </c>
      <c r="AV811" s="75">
        <f t="shared" ca="1" si="117"/>
        <v>0.1235269220987123</v>
      </c>
      <c r="AW811" s="75">
        <f t="shared" ca="1" si="118"/>
        <v>25.543919095328881</v>
      </c>
      <c r="AX811" s="75">
        <f t="shared" ca="1" si="119"/>
        <v>16.913957735003692</v>
      </c>
      <c r="AY811" s="75">
        <v>27.274387655503681</v>
      </c>
      <c r="AZ811" s="75">
        <v>15.975907385763584</v>
      </c>
    </row>
    <row r="812" spans="1:52">
      <c r="A812" s="1">
        <v>759</v>
      </c>
      <c r="B812" s="62">
        <f t="shared" ca="1" si="114"/>
        <v>3.4592915669633406E-2</v>
      </c>
      <c r="C812" s="75">
        <f t="shared" ca="1" si="115"/>
        <v>24.775004757353983</v>
      </c>
      <c r="D812" s="75">
        <v>25.921485685055892</v>
      </c>
      <c r="E812" s="75">
        <f t="shared" ca="1" si="116"/>
        <v>15.349996529903844</v>
      </c>
      <c r="F812" s="75">
        <v>21.78020938581296</v>
      </c>
      <c r="AU812" s="1">
        <v>795</v>
      </c>
      <c r="AV812" s="75">
        <f t="shared" ca="1" si="117"/>
        <v>0.19580389447417712</v>
      </c>
      <c r="AW812" s="75">
        <f t="shared" ca="1" si="118"/>
        <v>28.274920151426876</v>
      </c>
      <c r="AX812" s="75">
        <f t="shared" ca="1" si="119"/>
        <v>18.096905475889201</v>
      </c>
      <c r="AY812" s="75">
        <v>35.979967320483112</v>
      </c>
      <c r="AZ812" s="75">
        <v>29.811014742538006</v>
      </c>
    </row>
    <row r="813" spans="1:52">
      <c r="A813" s="1">
        <v>760</v>
      </c>
      <c r="B813" s="62">
        <f t="shared" ca="1" si="114"/>
        <v>0.14260829436812728</v>
      </c>
      <c r="C813" s="75">
        <f t="shared" ca="1" si="115"/>
        <v>30.673627337710094</v>
      </c>
      <c r="D813" s="75">
        <v>27.939384674640863</v>
      </c>
      <c r="E813" s="75">
        <f t="shared" ca="1" si="116"/>
        <v>16.499814897247944</v>
      </c>
      <c r="F813" s="75">
        <v>35.96774927103359</v>
      </c>
      <c r="AU813" s="1">
        <v>796</v>
      </c>
      <c r="AV813" s="75">
        <f t="shared" ca="1" si="117"/>
        <v>0.38147837545343943</v>
      </c>
      <c r="AW813" s="75">
        <f t="shared" ca="1" si="118"/>
        <v>33.529180713353071</v>
      </c>
      <c r="AX813" s="75">
        <f t="shared" ca="1" si="119"/>
        <v>21.406156267112717</v>
      </c>
      <c r="AY813" s="75">
        <v>41.412486519293317</v>
      </c>
      <c r="AZ813" s="75">
        <v>27.406830168781891</v>
      </c>
    </row>
    <row r="814" spans="1:52">
      <c r="A814" s="1">
        <v>761</v>
      </c>
      <c r="B814" s="62">
        <f t="shared" ca="1" si="114"/>
        <v>0.37189350046890857</v>
      </c>
      <c r="C814" s="75">
        <f t="shared" ca="1" si="115"/>
        <v>36.573839866623956</v>
      </c>
      <c r="D814" s="75">
        <v>37.680687354855749</v>
      </c>
      <c r="E814" s="75">
        <f t="shared" ca="1" si="116"/>
        <v>19.307934698145001</v>
      </c>
      <c r="F814" s="75">
        <v>20.780486320365295</v>
      </c>
      <c r="AU814" s="1">
        <v>797</v>
      </c>
      <c r="AV814" s="75">
        <f t="shared" ca="1" si="117"/>
        <v>0.87054683541108968</v>
      </c>
      <c r="AW814" s="75">
        <f t="shared" ca="1" si="118"/>
        <v>42.990929814316289</v>
      </c>
      <c r="AX814" s="75">
        <f t="shared" ca="1" si="119"/>
        <v>34.206119876058509</v>
      </c>
      <c r="AY814" s="75">
        <v>41.168090888360595</v>
      </c>
      <c r="AZ814" s="75">
        <v>21.168745652866235</v>
      </c>
    </row>
    <row r="815" spans="1:52">
      <c r="A815" s="1">
        <v>762</v>
      </c>
      <c r="B815" s="62">
        <f t="shared" ca="1" si="114"/>
        <v>0.72556069642632348</v>
      </c>
      <c r="C815" s="75">
        <f t="shared" ca="1" si="115"/>
        <v>41.957472512511586</v>
      </c>
      <c r="D815" s="75">
        <v>29.891501974218027</v>
      </c>
      <c r="E815" s="75">
        <f t="shared" ca="1" si="116"/>
        <v>25.504396172707725</v>
      </c>
      <c r="F815" s="75">
        <v>34.826507807986651</v>
      </c>
      <c r="AU815" s="1">
        <v>798</v>
      </c>
      <c r="AV815" s="75">
        <f t="shared" ca="1" si="117"/>
        <v>0.13924919585583884</v>
      </c>
      <c r="AW815" s="75">
        <f t="shared" ca="1" si="118"/>
        <v>26.194832569996521</v>
      </c>
      <c r="AX815" s="75">
        <f t="shared" ca="1" si="119"/>
        <v>17.16700296896245</v>
      </c>
      <c r="AY815" s="75">
        <v>44.307812594528514</v>
      </c>
      <c r="AZ815" s="75">
        <v>32.791522546605513</v>
      </c>
    </row>
    <row r="816" spans="1:52">
      <c r="A816" s="1">
        <v>763</v>
      </c>
      <c r="B816" s="62">
        <f t="shared" ca="1" si="114"/>
        <v>0.74316669087411413</v>
      </c>
      <c r="C816" s="75">
        <f t="shared" ca="1" si="115"/>
        <v>42.173776563344283</v>
      </c>
      <c r="D816" s="75">
        <v>33.044132170333327</v>
      </c>
      <c r="E816" s="75">
        <f t="shared" ca="1" si="116"/>
        <v>25.930541078109762</v>
      </c>
      <c r="F816" s="75">
        <v>21.305406622412608</v>
      </c>
      <c r="AU816" s="1">
        <v>799</v>
      </c>
      <c r="AV816" s="75">
        <f t="shared" ca="1" si="117"/>
        <v>0.38433162514996666</v>
      </c>
      <c r="AW816" s="75">
        <f t="shared" ca="1" si="118"/>
        <v>33.598345696189483</v>
      </c>
      <c r="AX816" s="75">
        <f t="shared" ca="1" si="119"/>
        <v>21.460638552309241</v>
      </c>
      <c r="AY816" s="75">
        <v>38.091159365530892</v>
      </c>
      <c r="AZ816" s="75">
        <v>26.401153429478089</v>
      </c>
    </row>
    <row r="817" spans="1:52">
      <c r="A817" s="1">
        <v>764</v>
      </c>
      <c r="B817" s="62">
        <f t="shared" ca="1" si="114"/>
        <v>5.0615999102164189E-2</v>
      </c>
      <c r="C817" s="75">
        <f t="shared" ca="1" si="115"/>
        <v>26.097296573342582</v>
      </c>
      <c r="D817" s="75">
        <v>39.815370686216369</v>
      </c>
      <c r="E817" s="75">
        <f t="shared" ca="1" si="116"/>
        <v>15.5149484816132</v>
      </c>
      <c r="F817" s="75">
        <v>15.459771996245788</v>
      </c>
      <c r="AU817" s="1">
        <v>800</v>
      </c>
      <c r="AV817" s="75">
        <f t="shared" ca="1" si="117"/>
        <v>0.57779888006878632</v>
      </c>
      <c r="AW817" s="75">
        <f t="shared" ca="1" si="118"/>
        <v>37.80392492668549</v>
      </c>
      <c r="AX817" s="75">
        <f t="shared" ca="1" si="119"/>
        <v>25.506898452578351</v>
      </c>
      <c r="AY817" s="75">
        <v>43.920513139560796</v>
      </c>
      <c r="AZ817" s="75">
        <v>18.560580708796675</v>
      </c>
    </row>
    <row r="818" spans="1:52">
      <c r="A818" s="1">
        <v>765</v>
      </c>
      <c r="B818" s="62">
        <f t="shared" ca="1" si="114"/>
        <v>0.59857023931235798</v>
      </c>
      <c r="C818" s="75">
        <f t="shared" ca="1" si="115"/>
        <v>40.282865525664192</v>
      </c>
      <c r="D818" s="75">
        <v>33.646344213536366</v>
      </c>
      <c r="E818" s="75">
        <f t="shared" ca="1" si="116"/>
        <v>22.869505907928232</v>
      </c>
      <c r="F818" s="75">
        <v>23.470764106372613</v>
      </c>
      <c r="AU818" s="1">
        <v>801</v>
      </c>
      <c r="AV818" s="75">
        <f t="shared" ca="1" si="117"/>
        <v>0.21229477999674984</v>
      </c>
      <c r="AW818" s="75">
        <f t="shared" ca="1" si="118"/>
        <v>28.822637302522079</v>
      </c>
      <c r="AX818" s="75">
        <f t="shared" ca="1" si="119"/>
        <v>18.374172350837146</v>
      </c>
      <c r="AY818" s="75">
        <v>29.432634623745621</v>
      </c>
      <c r="AZ818" s="75">
        <v>15.571870557986497</v>
      </c>
    </row>
    <row r="819" spans="1:52">
      <c r="A819" s="1">
        <v>766</v>
      </c>
      <c r="B819" s="62">
        <f t="shared" ca="1" si="114"/>
        <v>0.26620756008455704</v>
      </c>
      <c r="C819" s="75">
        <f t="shared" ca="1" si="115"/>
        <v>34.298699763213861</v>
      </c>
      <c r="D819" s="75">
        <v>33.665016090289811</v>
      </c>
      <c r="E819" s="75">
        <f t="shared" ca="1" si="116"/>
        <v>17.940963255764409</v>
      </c>
      <c r="F819" s="75">
        <v>17.583767666066052</v>
      </c>
      <c r="AU819" s="1">
        <v>802</v>
      </c>
      <c r="AV819" s="75">
        <f t="shared" ca="1" si="117"/>
        <v>0.7794233990875945</v>
      </c>
      <c r="AW819" s="75">
        <f t="shared" ca="1" si="118"/>
        <v>41.485487708910235</v>
      </c>
      <c r="AX819" s="75">
        <f t="shared" ca="1" si="119"/>
        <v>30.910325027838116</v>
      </c>
      <c r="AY819" s="75">
        <v>41.135330078926245</v>
      </c>
      <c r="AZ819" s="75">
        <v>24.921234378570229</v>
      </c>
    </row>
    <row r="820" spans="1:52">
      <c r="A820" s="1">
        <v>767</v>
      </c>
      <c r="B820" s="62">
        <f t="shared" ca="1" si="114"/>
        <v>0.96121187142541054</v>
      </c>
      <c r="C820" s="75">
        <f t="shared" ca="1" si="115"/>
        <v>44.606992705292868</v>
      </c>
      <c r="D820" s="75">
        <v>43.107507976371949</v>
      </c>
      <c r="E820" s="75">
        <f t="shared" ca="1" si="116"/>
        <v>34.844822231285214</v>
      </c>
      <c r="F820" s="75">
        <v>19.348865479975004</v>
      </c>
      <c r="AU820" s="1">
        <v>803</v>
      </c>
      <c r="AV820" s="75">
        <f t="shared" ca="1" si="117"/>
        <v>0.46707513858328364</v>
      </c>
      <c r="AW820" s="75">
        <f t="shared" ca="1" si="118"/>
        <v>35.502868695013277</v>
      </c>
      <c r="AX820" s="75">
        <f t="shared" ca="1" si="119"/>
        <v>23.099489154929636</v>
      </c>
      <c r="AY820" s="75">
        <v>30.493904814998849</v>
      </c>
      <c r="AZ820" s="75">
        <v>17.086886328384772</v>
      </c>
    </row>
    <row r="821" spans="1:52">
      <c r="A821" s="1">
        <v>768</v>
      </c>
      <c r="B821" s="62">
        <f t="shared" ca="1" si="114"/>
        <v>0.72519531819822447</v>
      </c>
      <c r="C821" s="75">
        <f t="shared" ca="1" si="115"/>
        <v>41.952946666766927</v>
      </c>
      <c r="D821" s="75">
        <v>38.51133065780018</v>
      </c>
      <c r="E821" s="75">
        <f t="shared" ca="1" si="116"/>
        <v>25.495748103465651</v>
      </c>
      <c r="F821" s="75">
        <v>15.323919442766432</v>
      </c>
      <c r="AU821" s="1">
        <v>804</v>
      </c>
      <c r="AV821" s="75">
        <f t="shared" ca="1" si="117"/>
        <v>0.72984737645196951</v>
      </c>
      <c r="AW821" s="75">
        <f t="shared" ca="1" si="118"/>
        <v>40.629331610613114</v>
      </c>
      <c r="AX821" s="75">
        <f t="shared" ca="1" si="119"/>
        <v>29.40713749200528</v>
      </c>
      <c r="AY821" s="75">
        <v>33.310864743334676</v>
      </c>
      <c r="AZ821" s="75">
        <v>16.962546228114434</v>
      </c>
    </row>
    <row r="822" spans="1:52">
      <c r="A822" s="1">
        <v>769</v>
      </c>
      <c r="B822" s="62">
        <f t="shared" ca="1" si="114"/>
        <v>4.1518308355907863E-2</v>
      </c>
      <c r="C822" s="75">
        <f t="shared" ca="1" si="115"/>
        <v>25.388060526749342</v>
      </c>
      <c r="D822" s="75">
        <v>36.979354346848105</v>
      </c>
      <c r="E822" s="75">
        <f t="shared" ca="1" si="116"/>
        <v>15.421065300472193</v>
      </c>
      <c r="F822" s="75">
        <v>17.023785108907628</v>
      </c>
      <c r="AU822" s="1">
        <v>805</v>
      </c>
      <c r="AV822" s="75">
        <f t="shared" ca="1" si="117"/>
        <v>2.0232507880294293E-2</v>
      </c>
      <c r="AW822" s="75">
        <f t="shared" ca="1" si="118"/>
        <v>19.26723061156353</v>
      </c>
      <c r="AX822" s="75">
        <f t="shared" ca="1" si="119"/>
        <v>15.305038425555505</v>
      </c>
      <c r="AY822" s="75">
        <v>41.627276591903012</v>
      </c>
      <c r="AZ822" s="75">
        <v>19.224279129607311</v>
      </c>
    </row>
    <row r="823" spans="1:52">
      <c r="A823" s="1">
        <v>770</v>
      </c>
      <c r="B823" s="62">
        <f t="shared" ref="B823:B886" ca="1" si="120">RAND()</f>
        <v>0.92259418115318859</v>
      </c>
      <c r="C823" s="75">
        <f t="shared" ref="C823:C886" ca="1" si="121">$R$2+($R$3-$R$2)*(B823)^(1/3)</f>
        <v>44.205063741169809</v>
      </c>
      <c r="D823" s="75">
        <v>39.267120332669137</v>
      </c>
      <c r="E823" s="75">
        <f t="shared" ref="E823:E886" ca="1" si="122">$R$3-($R$3-$R$2)*(1-B823)^(1/3)</f>
        <v>32.214654815494121</v>
      </c>
      <c r="F823" s="75">
        <v>15.027608044426469</v>
      </c>
      <c r="AU823" s="1">
        <v>806</v>
      </c>
      <c r="AV823" s="75">
        <f t="shared" ca="1" si="117"/>
        <v>0.67219770195190343</v>
      </c>
      <c r="AW823" s="75">
        <f t="shared" ca="1" si="118"/>
        <v>39.596299147569198</v>
      </c>
      <c r="AX823" s="75">
        <f t="shared" ca="1" si="119"/>
        <v>27.823793543296969</v>
      </c>
      <c r="AY823" s="75">
        <v>37.1662528428431</v>
      </c>
      <c r="AZ823" s="75">
        <v>20.305753736334072</v>
      </c>
    </row>
    <row r="824" spans="1:52">
      <c r="A824" s="1">
        <v>771</v>
      </c>
      <c r="B824" s="62">
        <f t="shared" ca="1" si="120"/>
        <v>0.81267761287155116</v>
      </c>
      <c r="C824" s="75">
        <f t="shared" ca="1" si="121"/>
        <v>42.995873349126434</v>
      </c>
      <c r="D824" s="75">
        <v>37.491985221479723</v>
      </c>
      <c r="E824" s="75">
        <f t="shared" ca="1" si="122"/>
        <v>27.834709834121821</v>
      </c>
      <c r="F824" s="75">
        <v>17.865622306089978</v>
      </c>
      <c r="AU824" s="1">
        <v>807</v>
      </c>
      <c r="AV824" s="75">
        <f t="shared" ca="1" si="117"/>
        <v>0.45771349545839435</v>
      </c>
      <c r="AW824" s="75">
        <f t="shared" ca="1" si="118"/>
        <v>35.296357946995194</v>
      </c>
      <c r="AX824" s="75">
        <f t="shared" ca="1" si="119"/>
        <v>22.907968538691492</v>
      </c>
      <c r="AY824" s="75">
        <v>33.251128690907038</v>
      </c>
      <c r="AZ824" s="75">
        <v>15.094252468013277</v>
      </c>
    </row>
    <row r="825" spans="1:52">
      <c r="A825" s="1">
        <v>772</v>
      </c>
      <c r="B825" s="62">
        <f t="shared" ca="1" si="120"/>
        <v>0.12605666143515171</v>
      </c>
      <c r="C825" s="75">
        <f t="shared" ca="1" si="121"/>
        <v>30.042147916690226</v>
      </c>
      <c r="D825" s="75">
        <v>30.466115343442027</v>
      </c>
      <c r="E825" s="75">
        <f t="shared" ca="1" si="122"/>
        <v>16.317587314488346</v>
      </c>
      <c r="F825" s="75">
        <v>22.801265502240213</v>
      </c>
      <c r="AU825" s="1">
        <v>808</v>
      </c>
      <c r="AV825" s="75">
        <f t="shared" ca="1" si="117"/>
        <v>0.66938499619933189</v>
      </c>
      <c r="AW825" s="75">
        <f t="shared" ca="1" si="118"/>
        <v>39.54478552726421</v>
      </c>
      <c r="AX825" s="75">
        <f t="shared" ca="1" si="119"/>
        <v>27.750260772388433</v>
      </c>
      <c r="AY825" s="75">
        <v>36.773020088457045</v>
      </c>
      <c r="AZ825" s="75">
        <v>28.398130172881373</v>
      </c>
    </row>
    <row r="826" spans="1:52">
      <c r="A826" s="1">
        <v>773</v>
      </c>
      <c r="B826" s="62">
        <f t="shared" ca="1" si="120"/>
        <v>5.9056633499955158E-2</v>
      </c>
      <c r="C826" s="75">
        <f t="shared" ca="1" si="121"/>
        <v>26.682724900269804</v>
      </c>
      <c r="D826" s="75">
        <v>40.966825871873972</v>
      </c>
      <c r="E826" s="75">
        <f t="shared" ca="1" si="122"/>
        <v>15.602589081600385</v>
      </c>
      <c r="F826" s="75">
        <v>17.232922418004904</v>
      </c>
      <c r="AU826" s="1">
        <v>809</v>
      </c>
      <c r="AV826" s="75">
        <f t="shared" ca="1" si="117"/>
        <v>0.48620729663383511</v>
      </c>
      <c r="AW826" s="75">
        <f t="shared" ca="1" si="118"/>
        <v>35.918569907392126</v>
      </c>
      <c r="AX826" s="75">
        <f t="shared" ca="1" si="119"/>
        <v>23.49619956776132</v>
      </c>
      <c r="AY826" s="75">
        <v>36.59378808621306</v>
      </c>
      <c r="AZ826" s="75">
        <v>20.898029201015301</v>
      </c>
    </row>
    <row r="827" spans="1:52">
      <c r="A827" s="1">
        <v>774</v>
      </c>
      <c r="B827" s="62">
        <f t="shared" ca="1" si="120"/>
        <v>0.4891450577607106</v>
      </c>
      <c r="C827" s="75">
        <f t="shared" ca="1" si="121"/>
        <v>38.637442097442019</v>
      </c>
      <c r="D827" s="75">
        <v>43.253446913570471</v>
      </c>
      <c r="E827" s="75">
        <f t="shared" ca="1" si="122"/>
        <v>21.017904881889137</v>
      </c>
      <c r="F827" s="75">
        <v>25.281033481205224</v>
      </c>
      <c r="AU827" s="1">
        <v>810</v>
      </c>
      <c r="AV827" s="75">
        <f t="shared" ca="1" si="117"/>
        <v>0.47432312115549013</v>
      </c>
      <c r="AW827" s="75">
        <f t="shared" ca="1" si="118"/>
        <v>35.661336090387309</v>
      </c>
      <c r="AX827" s="75">
        <f t="shared" ca="1" si="119"/>
        <v>23.248926671079911</v>
      </c>
      <c r="AY827" s="75">
        <v>32.3098252981153</v>
      </c>
      <c r="AZ827" s="75">
        <v>16.426327359248216</v>
      </c>
    </row>
    <row r="828" spans="1:52">
      <c r="A828" s="1">
        <v>775</v>
      </c>
      <c r="B828" s="62">
        <f t="shared" ca="1" si="120"/>
        <v>0.25467448835402351</v>
      </c>
      <c r="C828" s="75">
        <f t="shared" ca="1" si="121"/>
        <v>34.015878863961852</v>
      </c>
      <c r="D828" s="75">
        <v>41.910956479676159</v>
      </c>
      <c r="E828" s="75">
        <f t="shared" ca="1" si="122"/>
        <v>17.799936556501894</v>
      </c>
      <c r="F828" s="75">
        <v>15.25622549392271</v>
      </c>
      <c r="AU828" s="1">
        <v>811</v>
      </c>
      <c r="AV828" s="75">
        <f t="shared" ca="1" si="117"/>
        <v>0.93942960879757198</v>
      </c>
      <c r="AW828" s="75">
        <f t="shared" ca="1" si="118"/>
        <v>44.077253101312969</v>
      </c>
      <c r="AX828" s="75">
        <f t="shared" ca="1" si="119"/>
        <v>37.616684208149756</v>
      </c>
      <c r="AY828" s="75">
        <v>35.643311521358576</v>
      </c>
      <c r="AZ828" s="75">
        <v>34.532643311258241</v>
      </c>
    </row>
    <row r="829" spans="1:52">
      <c r="A829" s="1">
        <v>776</v>
      </c>
      <c r="B829" s="62">
        <f t="shared" ca="1" si="120"/>
        <v>0.70287832350142931</v>
      </c>
      <c r="C829" s="75">
        <f t="shared" ca="1" si="121"/>
        <v>41.673579767276877</v>
      </c>
      <c r="D829" s="75">
        <v>27.698390402635784</v>
      </c>
      <c r="E829" s="75">
        <f t="shared" ca="1" si="122"/>
        <v>24.981446163014724</v>
      </c>
      <c r="F829" s="75">
        <v>21.369730469077783</v>
      </c>
      <c r="AU829" s="1">
        <v>812</v>
      </c>
      <c r="AV829" s="75">
        <f t="shared" ca="1" si="117"/>
        <v>0.94342834913356288</v>
      </c>
      <c r="AW829" s="75">
        <f t="shared" ca="1" si="118"/>
        <v>44.139071951937773</v>
      </c>
      <c r="AX829" s="75">
        <f t="shared" ca="1" si="119"/>
        <v>37.86456127629188</v>
      </c>
      <c r="AY829" s="75">
        <v>44.186680886417051</v>
      </c>
      <c r="AZ829" s="75">
        <v>27.696914919264909</v>
      </c>
    </row>
    <row r="830" spans="1:52">
      <c r="A830" s="1">
        <v>777</v>
      </c>
      <c r="B830" s="62">
        <f t="shared" ca="1" si="120"/>
        <v>0.11840330196844051</v>
      </c>
      <c r="C830" s="75">
        <f t="shared" ca="1" si="121"/>
        <v>29.731349255595141</v>
      </c>
      <c r="D830" s="75">
        <v>40.588348323569278</v>
      </c>
      <c r="E830" s="75">
        <f t="shared" ca="1" si="122"/>
        <v>16.23410397524902</v>
      </c>
      <c r="F830" s="75">
        <v>29.860636626669788</v>
      </c>
      <c r="AU830" s="1">
        <v>813</v>
      </c>
      <c r="AV830" s="75">
        <f t="shared" ca="1" si="117"/>
        <v>0.27676596631174188</v>
      </c>
      <c r="AW830" s="75">
        <f t="shared" ca="1" si="118"/>
        <v>30.782565370704717</v>
      </c>
      <c r="AX830" s="75">
        <f t="shared" ca="1" si="119"/>
        <v>19.487049752734745</v>
      </c>
      <c r="AY830" s="75">
        <v>44.829911923324836</v>
      </c>
      <c r="AZ830" s="75">
        <v>15.352215679865196</v>
      </c>
    </row>
    <row r="831" spans="1:52">
      <c r="A831" s="1">
        <v>778</v>
      </c>
      <c r="B831" s="62">
        <f t="shared" ca="1" si="120"/>
        <v>0.62975124305689101</v>
      </c>
      <c r="C831" s="75">
        <f t="shared" ca="1" si="121"/>
        <v>40.714471283125654</v>
      </c>
      <c r="D831" s="75">
        <v>29.710732206757612</v>
      </c>
      <c r="E831" s="75">
        <f t="shared" ca="1" si="122"/>
        <v>23.458011431502527</v>
      </c>
      <c r="F831" s="75">
        <v>21.182525559557366</v>
      </c>
      <c r="AU831" s="1">
        <v>814</v>
      </c>
      <c r="AV831" s="75">
        <f t="shared" ca="1" si="117"/>
        <v>0.48405772238482481</v>
      </c>
      <c r="AW831" s="75">
        <f t="shared" ca="1" si="118"/>
        <v>35.872277071425202</v>
      </c>
      <c r="AX831" s="75">
        <f t="shared" ca="1" si="119"/>
        <v>23.451263381495941</v>
      </c>
      <c r="AY831" s="75">
        <v>43.976917078518213</v>
      </c>
      <c r="AZ831" s="75">
        <v>41.52337920848553</v>
      </c>
    </row>
    <row r="832" spans="1:52">
      <c r="A832" s="1">
        <v>779</v>
      </c>
      <c r="B832" s="62">
        <f t="shared" ca="1" si="120"/>
        <v>4.4918738248052037E-3</v>
      </c>
      <c r="C832" s="75">
        <f t="shared" ca="1" si="121"/>
        <v>19.949907739255686</v>
      </c>
      <c r="D832" s="75">
        <v>36.788668966657376</v>
      </c>
      <c r="E832" s="75">
        <f t="shared" ca="1" si="122"/>
        <v>15.044986163024632</v>
      </c>
      <c r="F832" s="75">
        <v>21.776811096744854</v>
      </c>
      <c r="AU832" s="1">
        <v>815</v>
      </c>
      <c r="AV832" s="75">
        <f t="shared" ca="1" si="117"/>
        <v>0.23343996710263415</v>
      </c>
      <c r="AW832" s="75">
        <f t="shared" ca="1" si="118"/>
        <v>29.494687661083653</v>
      </c>
      <c r="AX832" s="75">
        <f t="shared" ca="1" si="119"/>
        <v>18.7339757555958</v>
      </c>
      <c r="AY832" s="75">
        <v>37.785717514347922</v>
      </c>
      <c r="AZ832" s="75">
        <v>30.007422614781543</v>
      </c>
    </row>
    <row r="833" spans="1:52">
      <c r="A833" s="1">
        <v>780</v>
      </c>
      <c r="B833" s="62">
        <f t="shared" ca="1" si="120"/>
        <v>0.60386648873297766</v>
      </c>
      <c r="C833" s="75">
        <f t="shared" ca="1" si="121"/>
        <v>40.357215672654156</v>
      </c>
      <c r="D833" s="75">
        <v>40.317101498898353</v>
      </c>
      <c r="E833" s="75">
        <f t="shared" ca="1" si="122"/>
        <v>22.96726306029711</v>
      </c>
      <c r="F833" s="75">
        <v>28.733245854241773</v>
      </c>
      <c r="AU833" s="1">
        <v>816</v>
      </c>
      <c r="AV833" s="75">
        <f t="shared" ca="1" si="117"/>
        <v>0.50458872907609731</v>
      </c>
      <c r="AW833" s="75">
        <f t="shared" ca="1" si="118"/>
        <v>36.310322760776941</v>
      </c>
      <c r="AX833" s="75">
        <f t="shared" ca="1" si="119"/>
        <v>23.884362575770716</v>
      </c>
      <c r="AY833" s="75">
        <v>27.749293896813455</v>
      </c>
      <c r="AZ833" s="75">
        <v>31.83236643160572</v>
      </c>
    </row>
    <row r="834" spans="1:52">
      <c r="A834" s="1">
        <v>781</v>
      </c>
      <c r="B834" s="62">
        <f t="shared" ca="1" si="120"/>
        <v>0.63698422110797814</v>
      </c>
      <c r="C834" s="75">
        <f t="shared" ca="1" si="121"/>
        <v>40.812544212331659</v>
      </c>
      <c r="D834" s="75">
        <v>34.512237801146668</v>
      </c>
      <c r="E834" s="75">
        <f t="shared" ca="1" si="122"/>
        <v>23.599212456498623</v>
      </c>
      <c r="F834" s="75">
        <v>20.063772552539479</v>
      </c>
      <c r="AU834" s="1">
        <v>817</v>
      </c>
      <c r="AV834" s="75">
        <f t="shared" ca="1" si="117"/>
        <v>0.85018582864191505</v>
      </c>
      <c r="AW834" s="75">
        <f t="shared" ca="1" si="118"/>
        <v>42.661656598579263</v>
      </c>
      <c r="AX834" s="75">
        <f t="shared" ca="1" si="119"/>
        <v>33.38824930416277</v>
      </c>
      <c r="AY834" s="75">
        <v>35.843448773999881</v>
      </c>
      <c r="AZ834" s="75">
        <v>26.551192889746197</v>
      </c>
    </row>
    <row r="835" spans="1:52">
      <c r="A835" s="1">
        <v>782</v>
      </c>
      <c r="B835" s="62">
        <f t="shared" ca="1" si="120"/>
        <v>0.72164307390992843</v>
      </c>
      <c r="C835" s="75">
        <f t="shared" ca="1" si="121"/>
        <v>41.908866493766809</v>
      </c>
      <c r="D835" s="75">
        <v>31.769720114594318</v>
      </c>
      <c r="E835" s="75">
        <f t="shared" ca="1" si="122"/>
        <v>25.412067503592031</v>
      </c>
      <c r="F835" s="75">
        <v>25.157686480554371</v>
      </c>
      <c r="AU835" s="1">
        <v>818</v>
      </c>
      <c r="AV835" s="75">
        <f t="shared" ca="1" si="117"/>
        <v>0.14266916307081789</v>
      </c>
      <c r="AW835" s="75">
        <f t="shared" ca="1" si="118"/>
        <v>26.331471518021658</v>
      </c>
      <c r="AX835" s="75">
        <f t="shared" ca="1" si="119"/>
        <v>17.222351553159438</v>
      </c>
      <c r="AY835" s="75">
        <v>40.865860900688062</v>
      </c>
      <c r="AZ835" s="75">
        <v>28.20663488819887</v>
      </c>
    </row>
    <row r="836" spans="1:52">
      <c r="A836" s="1">
        <v>783</v>
      </c>
      <c r="B836" s="62">
        <f t="shared" ca="1" si="120"/>
        <v>0.13025849787663435</v>
      </c>
      <c r="C836" s="75">
        <f t="shared" ca="1" si="121"/>
        <v>30.207457447884167</v>
      </c>
      <c r="D836" s="75">
        <v>39.86413279059407</v>
      </c>
      <c r="E836" s="75">
        <f t="shared" ca="1" si="122"/>
        <v>16.363628618215248</v>
      </c>
      <c r="F836" s="75">
        <v>35.905099215507434</v>
      </c>
      <c r="AU836" s="1">
        <v>819</v>
      </c>
      <c r="AV836" s="75">
        <f t="shared" ca="1" si="117"/>
        <v>0.59101297344996073</v>
      </c>
      <c r="AW836" s="75">
        <f t="shared" ca="1" si="118"/>
        <v>38.063210446617461</v>
      </c>
      <c r="AX836" s="75">
        <f t="shared" ca="1" si="119"/>
        <v>25.814371944212112</v>
      </c>
      <c r="AY836" s="75">
        <v>34.857088997381666</v>
      </c>
      <c r="AZ836" s="75">
        <v>17.268807392295816</v>
      </c>
    </row>
    <row r="837" spans="1:52">
      <c r="A837" s="1">
        <v>784</v>
      </c>
      <c r="B837" s="62">
        <f t="shared" ca="1" si="120"/>
        <v>0.94270198382878867</v>
      </c>
      <c r="C837" s="75">
        <f t="shared" ca="1" si="121"/>
        <v>44.415714046677934</v>
      </c>
      <c r="D837" s="75">
        <v>35.002679217550053</v>
      </c>
      <c r="E837" s="75">
        <f t="shared" ca="1" si="122"/>
        <v>33.434410245977773</v>
      </c>
      <c r="F837" s="75">
        <v>17.589732522464097</v>
      </c>
      <c r="AU837" s="1">
        <v>820</v>
      </c>
      <c r="AV837" s="75">
        <f t="shared" ca="1" si="117"/>
        <v>0.67607960322875837</v>
      </c>
      <c r="AW837" s="75">
        <f t="shared" ca="1" si="118"/>
        <v>39.667217980669861</v>
      </c>
      <c r="AX837" s="75">
        <f t="shared" ca="1" si="119"/>
        <v>27.92579849322032</v>
      </c>
      <c r="AY837" s="75">
        <v>38.245266878668296</v>
      </c>
      <c r="AZ837" s="75">
        <v>30.958588199683433</v>
      </c>
    </row>
    <row r="838" spans="1:52">
      <c r="A838" s="1">
        <v>785</v>
      </c>
      <c r="B838" s="62">
        <f t="shared" ca="1" si="120"/>
        <v>0.26203271000655071</v>
      </c>
      <c r="C838" s="75">
        <f t="shared" ca="1" si="121"/>
        <v>34.19728257455823</v>
      </c>
      <c r="D838" s="75">
        <v>27.808422551376083</v>
      </c>
      <c r="E838" s="75">
        <f t="shared" ca="1" si="122"/>
        <v>17.889743569013948</v>
      </c>
      <c r="F838" s="75">
        <v>16.702038344477003</v>
      </c>
      <c r="AU838" s="1">
        <v>821</v>
      </c>
      <c r="AV838" s="75">
        <f t="shared" ca="1" si="117"/>
        <v>0.42970543675635331</v>
      </c>
      <c r="AW838" s="75">
        <f t="shared" ca="1" si="118"/>
        <v>34.665576347534738</v>
      </c>
      <c r="AX838" s="75">
        <f t="shared" ca="1" si="119"/>
        <v>22.344645071875789</v>
      </c>
      <c r="AY838" s="75">
        <v>44.291318137553958</v>
      </c>
      <c r="AZ838" s="75">
        <v>19.732538661561755</v>
      </c>
    </row>
    <row r="839" spans="1:52">
      <c r="A839" s="1">
        <v>786</v>
      </c>
      <c r="B839" s="62">
        <f t="shared" ca="1" si="120"/>
        <v>0.81596247941798783</v>
      </c>
      <c r="C839" s="75">
        <f t="shared" ca="1" si="121"/>
        <v>43.033542685866195</v>
      </c>
      <c r="D839" s="75">
        <v>34.536456476561227</v>
      </c>
      <c r="E839" s="75">
        <f t="shared" ca="1" si="122"/>
        <v>27.935638378583974</v>
      </c>
      <c r="F839" s="75">
        <v>22.895892694224191</v>
      </c>
      <c r="AU839" s="1">
        <v>822</v>
      </c>
      <c r="AV839" s="75">
        <f t="shared" ca="1" si="117"/>
        <v>0.70262660987540571</v>
      </c>
      <c r="AW839" s="75">
        <f t="shared" ca="1" si="118"/>
        <v>40.146847692859339</v>
      </c>
      <c r="AX839" s="75">
        <f t="shared" ca="1" si="119"/>
        <v>28.640414091055518</v>
      </c>
      <c r="AY839" s="75">
        <v>36.847884265808581</v>
      </c>
      <c r="AZ839" s="75">
        <v>22.894207061755786</v>
      </c>
    </row>
    <row r="840" spans="1:52">
      <c r="A840" s="1">
        <v>787</v>
      </c>
      <c r="B840" s="62">
        <f t="shared" ca="1" si="120"/>
        <v>0.74158245509369092</v>
      </c>
      <c r="C840" s="75">
        <f t="shared" ca="1" si="121"/>
        <v>42.154453713294956</v>
      </c>
      <c r="D840" s="75">
        <v>44.167493841711845</v>
      </c>
      <c r="E840" s="75">
        <f t="shared" ca="1" si="122"/>
        <v>25.891412437361964</v>
      </c>
      <c r="F840" s="75">
        <v>19.081106459693558</v>
      </c>
      <c r="AU840" s="1">
        <v>823</v>
      </c>
      <c r="AV840" s="75">
        <f t="shared" ca="1" si="117"/>
        <v>0.25825549281029669</v>
      </c>
      <c r="AW840" s="75">
        <f t="shared" ca="1" si="118"/>
        <v>30.245653266727111</v>
      </c>
      <c r="AX840" s="75">
        <f t="shared" ca="1" si="119"/>
        <v>19.162622879426539</v>
      </c>
      <c r="AY840" s="75">
        <v>36.95616446526445</v>
      </c>
      <c r="AZ840" s="75">
        <v>15.531193584605365</v>
      </c>
    </row>
    <row r="841" spans="1:52">
      <c r="A841" s="1">
        <v>788</v>
      </c>
      <c r="B841" s="62">
        <f t="shared" ca="1" si="120"/>
        <v>0.4346013401328559</v>
      </c>
      <c r="C841" s="75">
        <f t="shared" ca="1" si="121"/>
        <v>37.724008433165373</v>
      </c>
      <c r="D841" s="75">
        <v>38.968691330587248</v>
      </c>
      <c r="E841" s="75">
        <f t="shared" ca="1" si="122"/>
        <v>20.19307998757774</v>
      </c>
      <c r="F841" s="75">
        <v>20.254572989001641</v>
      </c>
      <c r="AU841" s="1">
        <v>824</v>
      </c>
      <c r="AV841" s="75">
        <f t="shared" ca="1" si="117"/>
        <v>0.58057586772050129</v>
      </c>
      <c r="AW841" s="75">
        <f t="shared" ca="1" si="118"/>
        <v>37.858658774049957</v>
      </c>
      <c r="AX841" s="75">
        <f t="shared" ca="1" si="119"/>
        <v>25.571111224479438</v>
      </c>
      <c r="AY841" s="75">
        <v>41.059913054040884</v>
      </c>
      <c r="AZ841" s="75">
        <v>20.778428765002857</v>
      </c>
    </row>
    <row r="842" spans="1:52">
      <c r="A842" s="1">
        <v>789</v>
      </c>
      <c r="B842" s="62">
        <f t="shared" ca="1" si="120"/>
        <v>0.86473076776211188</v>
      </c>
      <c r="C842" s="75">
        <f t="shared" ca="1" si="121"/>
        <v>43.581272370293675</v>
      </c>
      <c r="D842" s="75">
        <v>43.676283809854098</v>
      </c>
      <c r="E842" s="75">
        <f t="shared" ca="1" si="122"/>
        <v>29.599992592313988</v>
      </c>
      <c r="F842" s="75">
        <v>29.812314729257231</v>
      </c>
      <c r="AU842" s="1">
        <v>825</v>
      </c>
      <c r="AV842" s="75">
        <f t="shared" ca="1" si="117"/>
        <v>0.37736578554600975</v>
      </c>
      <c r="AW842" s="75">
        <f t="shared" ca="1" si="118"/>
        <v>33.429031634662977</v>
      </c>
      <c r="AX842" s="75">
        <f t="shared" ca="1" si="119"/>
        <v>21.327847731805388</v>
      </c>
      <c r="AY842" s="75">
        <v>36.266851335155224</v>
      </c>
      <c r="AZ842" s="75">
        <v>23.557862063379496</v>
      </c>
    </row>
    <row r="843" spans="1:52">
      <c r="A843" s="1">
        <v>790</v>
      </c>
      <c r="B843" s="62">
        <f t="shared" ca="1" si="120"/>
        <v>0.36318191052438786</v>
      </c>
      <c r="C843" s="75">
        <f t="shared" ca="1" si="121"/>
        <v>36.404051685863827</v>
      </c>
      <c r="D843" s="75">
        <v>35.292600192742817</v>
      </c>
      <c r="E843" s="75">
        <f t="shared" ca="1" si="122"/>
        <v>19.189700036335584</v>
      </c>
      <c r="F843" s="75">
        <v>30.259702259022951</v>
      </c>
      <c r="AU843" s="1">
        <v>826</v>
      </c>
      <c r="AV843" s="75">
        <f t="shared" ca="1" si="117"/>
        <v>0.59716184065794509</v>
      </c>
      <c r="AW843" s="75">
        <f t="shared" ca="1" si="118"/>
        <v>38.182874209039539</v>
      </c>
      <c r="AX843" s="75">
        <f t="shared" ca="1" si="119"/>
        <v>25.95914016101559</v>
      </c>
      <c r="AY843" s="75">
        <v>31.90021697051813</v>
      </c>
      <c r="AZ843" s="75">
        <v>18.631172739789957</v>
      </c>
    </row>
    <row r="844" spans="1:52">
      <c r="A844" s="1">
        <v>791</v>
      </c>
      <c r="B844" s="62">
        <f t="shared" ca="1" si="120"/>
        <v>0.36695394906017498</v>
      </c>
      <c r="C844" s="75">
        <f t="shared" ca="1" si="121"/>
        <v>36.477898054754277</v>
      </c>
      <c r="D844" s="75">
        <v>28.390822034870155</v>
      </c>
      <c r="E844" s="75">
        <f t="shared" ca="1" si="122"/>
        <v>19.240761350503689</v>
      </c>
      <c r="F844" s="75">
        <v>30.493358141074424</v>
      </c>
      <c r="AU844" s="1">
        <v>827</v>
      </c>
      <c r="AV844" s="75">
        <f t="shared" ca="1" si="117"/>
        <v>0.62221564422805664</v>
      </c>
      <c r="AW844" s="75">
        <f t="shared" ca="1" si="118"/>
        <v>38.664194045123338</v>
      </c>
      <c r="AX844" s="75">
        <f t="shared" ca="1" si="119"/>
        <v>26.560750552293374</v>
      </c>
      <c r="AY844" s="75">
        <v>40.12371340346948</v>
      </c>
      <c r="AZ844" s="75">
        <v>24.490782867578879</v>
      </c>
    </row>
    <row r="845" spans="1:52">
      <c r="A845" s="1">
        <v>792</v>
      </c>
      <c r="B845" s="62">
        <f t="shared" ca="1" si="120"/>
        <v>0.2217500862681705</v>
      </c>
      <c r="C845" s="75">
        <f t="shared" ca="1" si="121"/>
        <v>33.158327884258512</v>
      </c>
      <c r="D845" s="75">
        <v>44.324614352078115</v>
      </c>
      <c r="E845" s="75">
        <f t="shared" ca="1" si="122"/>
        <v>17.405176848404544</v>
      </c>
      <c r="F845" s="75">
        <v>20.370792630927649</v>
      </c>
      <c r="AU845" s="1">
        <v>828</v>
      </c>
      <c r="AV845" s="75">
        <f t="shared" ca="1" si="117"/>
        <v>0.53953381020581848</v>
      </c>
      <c r="AW845" s="75">
        <f t="shared" ca="1" si="118"/>
        <v>37.035889570998407</v>
      </c>
      <c r="AX845" s="75">
        <f t="shared" ca="1" si="119"/>
        <v>24.642702271304195</v>
      </c>
      <c r="AY845" s="75">
        <v>27.526651818317575</v>
      </c>
      <c r="AZ845" s="75">
        <v>20.29252775683829</v>
      </c>
    </row>
    <row r="846" spans="1:52">
      <c r="A846" s="1">
        <v>793</v>
      </c>
      <c r="B846" s="62">
        <f t="shared" ca="1" si="120"/>
        <v>0.67893814403910224</v>
      </c>
      <c r="C846" s="75">
        <f t="shared" ca="1" si="121"/>
        <v>41.367239115009404</v>
      </c>
      <c r="D846" s="75">
        <v>42.115351814753453</v>
      </c>
      <c r="E846" s="75">
        <f t="shared" ca="1" si="122"/>
        <v>24.45761684678806</v>
      </c>
      <c r="F846" s="75">
        <v>17.512730324630603</v>
      </c>
      <c r="AU846" s="1">
        <v>829</v>
      </c>
      <c r="AV846" s="75">
        <f t="shared" ca="1" si="117"/>
        <v>0.33520590956570206</v>
      </c>
      <c r="AW846" s="75">
        <f t="shared" ca="1" si="118"/>
        <v>32.369090897601168</v>
      </c>
      <c r="AX846" s="75">
        <f t="shared" ca="1" si="119"/>
        <v>20.539528185440329</v>
      </c>
      <c r="AY846" s="75">
        <v>44.594102911773376</v>
      </c>
      <c r="AZ846" s="75">
        <v>17.470899070416767</v>
      </c>
    </row>
    <row r="847" spans="1:52">
      <c r="A847" s="1">
        <v>794</v>
      </c>
      <c r="B847" s="62">
        <f t="shared" ca="1" si="120"/>
        <v>0.3129070222081205</v>
      </c>
      <c r="C847" s="75">
        <f t="shared" ca="1" si="121"/>
        <v>35.366966915901074</v>
      </c>
      <c r="D847" s="75">
        <v>37.618399715894171</v>
      </c>
      <c r="E847" s="75">
        <f t="shared" ca="1" si="122"/>
        <v>18.527613717192263</v>
      </c>
      <c r="F847" s="75">
        <v>25.326843328885207</v>
      </c>
      <c r="AU847" s="1">
        <v>830</v>
      </c>
      <c r="AV847" s="75">
        <f t="shared" ca="1" si="117"/>
        <v>9.3987498439069839E-3</v>
      </c>
      <c r="AW847" s="75">
        <f t="shared" ca="1" si="118"/>
        <v>17.908414492385205</v>
      </c>
      <c r="AX847" s="75">
        <f t="shared" ca="1" si="119"/>
        <v>15.141314075457309</v>
      </c>
      <c r="AY847" s="75">
        <v>25.474966964578542</v>
      </c>
      <c r="AZ847" s="75">
        <v>37.969711369434044</v>
      </c>
    </row>
    <row r="848" spans="1:52">
      <c r="A848" s="1">
        <v>795</v>
      </c>
      <c r="B848" s="62">
        <f t="shared" ca="1" si="120"/>
        <v>0.76870486218110035</v>
      </c>
      <c r="C848" s="75">
        <f t="shared" ca="1" si="121"/>
        <v>42.48154410314735</v>
      </c>
      <c r="D848" s="75">
        <v>41.557956714890011</v>
      </c>
      <c r="E848" s="75">
        <f t="shared" ca="1" si="122"/>
        <v>26.584786604351454</v>
      </c>
      <c r="F848" s="75">
        <v>26.215903715408089</v>
      </c>
      <c r="AU848" s="1">
        <v>831</v>
      </c>
      <c r="AV848" s="75">
        <f t="shared" ca="1" si="117"/>
        <v>0.75471148941290878</v>
      </c>
      <c r="AW848" s="75">
        <f t="shared" ca="1" si="118"/>
        <v>41.062239743959424</v>
      </c>
      <c r="AX848" s="75">
        <f t="shared" ca="1" si="119"/>
        <v>30.142016976440505</v>
      </c>
      <c r="AY848" s="75">
        <v>42.300866968934855</v>
      </c>
      <c r="AZ848" s="75">
        <v>20.523050476270267</v>
      </c>
    </row>
    <row r="849" spans="1:52">
      <c r="A849" s="1">
        <v>796</v>
      </c>
      <c r="B849" s="62">
        <f t="shared" ca="1" si="120"/>
        <v>0.45366311691866579</v>
      </c>
      <c r="C849" s="75">
        <f t="shared" ca="1" si="121"/>
        <v>38.051494049965278</v>
      </c>
      <c r="D849" s="75">
        <v>24.933417767831664</v>
      </c>
      <c r="E849" s="75">
        <f t="shared" ca="1" si="122"/>
        <v>20.475052016587288</v>
      </c>
      <c r="F849" s="75">
        <v>18.49136967348198</v>
      </c>
      <c r="AU849" s="1">
        <v>832</v>
      </c>
      <c r="AV849" s="75">
        <f t="shared" ca="1" si="117"/>
        <v>0.93060057238280702</v>
      </c>
      <c r="AW849" s="75">
        <f t="shared" ca="1" si="118"/>
        <v>43.94029224359226</v>
      </c>
      <c r="AX849" s="75">
        <f t="shared" ca="1" si="119"/>
        <v>37.09686866770685</v>
      </c>
      <c r="AY849" s="75">
        <v>32.798522183063852</v>
      </c>
      <c r="AZ849" s="75">
        <v>32.222531456012966</v>
      </c>
    </row>
    <row r="850" spans="1:52">
      <c r="A850" s="1">
        <v>797</v>
      </c>
      <c r="B850" s="62">
        <f t="shared" ca="1" si="120"/>
        <v>0.80131045466345641</v>
      </c>
      <c r="C850" s="75">
        <f t="shared" ca="1" si="121"/>
        <v>42.864731185472628</v>
      </c>
      <c r="D850" s="75">
        <v>41.768883916959183</v>
      </c>
      <c r="E850" s="75">
        <f t="shared" ca="1" si="122"/>
        <v>27.494295493357544</v>
      </c>
      <c r="F850" s="75">
        <v>30.856505800244683</v>
      </c>
      <c r="AU850" s="1">
        <v>833</v>
      </c>
      <c r="AV850" s="75">
        <f t="shared" ca="1" si="117"/>
        <v>0.70740376755268475</v>
      </c>
      <c r="AW850" s="75">
        <f t="shared" ca="1" si="118"/>
        <v>40.232189575964597</v>
      </c>
      <c r="AX850" s="75">
        <f t="shared" ca="1" si="119"/>
        <v>28.77235047203127</v>
      </c>
      <c r="AY850" s="75">
        <v>35.504551655514774</v>
      </c>
      <c r="AZ850" s="75">
        <v>30.193961816566173</v>
      </c>
    </row>
    <row r="851" spans="1:52">
      <c r="A851" s="1">
        <v>798</v>
      </c>
      <c r="B851" s="62">
        <f t="shared" ca="1" si="120"/>
        <v>0.10145608697412101</v>
      </c>
      <c r="C851" s="75">
        <f t="shared" ca="1" si="121"/>
        <v>28.992026664450364</v>
      </c>
      <c r="D851" s="75">
        <v>41.777949642800522</v>
      </c>
      <c r="E851" s="75">
        <f t="shared" ca="1" si="122"/>
        <v>16.050947299102234</v>
      </c>
      <c r="F851" s="75">
        <v>21.213894404622135</v>
      </c>
      <c r="AU851" s="1">
        <v>834</v>
      </c>
      <c r="AV851" s="75">
        <f t="shared" ref="AV851:AV914" ca="1" si="123">RAND()</f>
        <v>0.91029077351515686</v>
      </c>
      <c r="AW851" s="75">
        <f t="shared" ref="AW851:AW914" ca="1" si="124">$R$2+($R$3-$R$2)*SQRT(AV851)</f>
        <v>43.622747879329147</v>
      </c>
      <c r="AX851" s="75">
        <f t="shared" ref="AX851:AX914" ca="1" si="125">$R$3-($R$3-$R$2)*SQRT(1-AV851)</f>
        <v>36.014550437715492</v>
      </c>
      <c r="AY851" s="75">
        <v>43.600912916678638</v>
      </c>
      <c r="AZ851" s="75">
        <v>28.997689920535425</v>
      </c>
    </row>
    <row r="852" spans="1:52">
      <c r="A852" s="1">
        <v>799</v>
      </c>
      <c r="B852" s="62">
        <f t="shared" ca="1" si="120"/>
        <v>0.1052817620628641</v>
      </c>
      <c r="C852" s="75">
        <f t="shared" ca="1" si="121"/>
        <v>29.165730321432569</v>
      </c>
      <c r="D852" s="75">
        <v>34.920197469040787</v>
      </c>
      <c r="E852" s="75">
        <f t="shared" ca="1" si="122"/>
        <v>16.092090611944737</v>
      </c>
      <c r="F852" s="75">
        <v>23.652625287984058</v>
      </c>
      <c r="AU852" s="1">
        <v>835</v>
      </c>
      <c r="AV852" s="75">
        <f t="shared" ca="1" si="123"/>
        <v>0.36122093399846289</v>
      </c>
      <c r="AW852" s="75">
        <f t="shared" ca="1" si="124"/>
        <v>33.030497513896186</v>
      </c>
      <c r="AX852" s="75">
        <f t="shared" ca="1" si="125"/>
        <v>21.02290344096301</v>
      </c>
      <c r="AY852" s="75">
        <v>39.481802385889651</v>
      </c>
      <c r="AZ852" s="75">
        <v>31.58055609270502</v>
      </c>
    </row>
    <row r="853" spans="1:52">
      <c r="A853" s="1">
        <v>800</v>
      </c>
      <c r="B853" s="62">
        <f t="shared" ca="1" si="120"/>
        <v>2.0936188521781141E-2</v>
      </c>
      <c r="C853" s="75">
        <f t="shared" ca="1" si="121"/>
        <v>23.268380641033851</v>
      </c>
      <c r="D853" s="75">
        <v>39.164351591696331</v>
      </c>
      <c r="E853" s="75">
        <f t="shared" ca="1" si="122"/>
        <v>15.210840200217316</v>
      </c>
      <c r="F853" s="75">
        <v>33.488389816277248</v>
      </c>
      <c r="AU853" s="1">
        <v>836</v>
      </c>
      <c r="AV853" s="75">
        <f t="shared" ca="1" si="123"/>
        <v>0.84136054602556976</v>
      </c>
      <c r="AW853" s="75">
        <f t="shared" ca="1" si="124"/>
        <v>42.517712321757649</v>
      </c>
      <c r="AX853" s="75">
        <f t="shared" ca="1" si="125"/>
        <v>33.051129401613423</v>
      </c>
      <c r="AY853" s="75">
        <v>37.941876864368126</v>
      </c>
      <c r="AZ853" s="75">
        <v>36.280967470870493</v>
      </c>
    </row>
    <row r="854" spans="1:52">
      <c r="A854" s="1">
        <v>801</v>
      </c>
      <c r="B854" s="62">
        <f t="shared" ca="1" si="120"/>
        <v>0.22264304398048385</v>
      </c>
      <c r="C854" s="75">
        <f t="shared" ca="1" si="121"/>
        <v>33.18266895377046</v>
      </c>
      <c r="D854" s="75">
        <v>39.952908718731983</v>
      </c>
      <c r="E854" s="75">
        <f t="shared" ca="1" si="122"/>
        <v>17.415734913806332</v>
      </c>
      <c r="F854" s="75">
        <v>17.813378179840843</v>
      </c>
      <c r="AU854" s="1">
        <v>837</v>
      </c>
      <c r="AV854" s="75">
        <f t="shared" ca="1" si="123"/>
        <v>0.71810080414215438</v>
      </c>
      <c r="AW854" s="75">
        <f t="shared" ca="1" si="124"/>
        <v>40.422248597005321</v>
      </c>
      <c r="AX854" s="75">
        <f t="shared" ca="1" si="125"/>
        <v>29.071745975403925</v>
      </c>
      <c r="AY854" s="75">
        <v>43.960234158837764</v>
      </c>
      <c r="AZ854" s="75">
        <v>22.606148770534787</v>
      </c>
    </row>
    <row r="855" spans="1:52">
      <c r="A855" s="1">
        <v>802</v>
      </c>
      <c r="B855" s="62">
        <f t="shared" ca="1" si="120"/>
        <v>0.38146445812037832</v>
      </c>
      <c r="C855" s="75">
        <f t="shared" ca="1" si="121"/>
        <v>36.757347493751851</v>
      </c>
      <c r="D855" s="75">
        <v>44.602072713398655</v>
      </c>
      <c r="E855" s="75">
        <f t="shared" ca="1" si="122"/>
        <v>19.439099996980602</v>
      </c>
      <c r="F855" s="75">
        <v>22.386375447154276</v>
      </c>
      <c r="AU855" s="1">
        <v>838</v>
      </c>
      <c r="AV855" s="75">
        <f t="shared" ca="1" si="123"/>
        <v>0.99519013708290061</v>
      </c>
      <c r="AW855" s="75">
        <f t="shared" ca="1" si="124"/>
        <v>44.927765091543513</v>
      </c>
      <c r="AX855" s="75">
        <f t="shared" ca="1" si="125"/>
        <v>42.919404742534134</v>
      </c>
      <c r="AY855" s="75">
        <v>36.056196480714448</v>
      </c>
      <c r="AZ855" s="75">
        <v>28.706531708829356</v>
      </c>
    </row>
    <row r="856" spans="1:52">
      <c r="A856" s="1">
        <v>803</v>
      </c>
      <c r="B856" s="62">
        <f t="shared" ca="1" si="120"/>
        <v>2.2766439211014067E-2</v>
      </c>
      <c r="C856" s="75">
        <f t="shared" ca="1" si="121"/>
        <v>23.502623682328675</v>
      </c>
      <c r="D856" s="75">
        <v>37.110459230472422</v>
      </c>
      <c r="E856" s="75">
        <f t="shared" ca="1" si="122"/>
        <v>15.229414283942567</v>
      </c>
      <c r="F856" s="75">
        <v>21.942274826079725</v>
      </c>
      <c r="AU856" s="1">
        <v>839</v>
      </c>
      <c r="AV856" s="75">
        <f t="shared" ca="1" si="123"/>
        <v>0.74204983517803846</v>
      </c>
      <c r="AW856" s="75">
        <f t="shared" ca="1" si="124"/>
        <v>40.842694357598134</v>
      </c>
      <c r="AX856" s="75">
        <f t="shared" ca="1" si="125"/>
        <v>29.763361645698701</v>
      </c>
      <c r="AY856" s="75">
        <v>41.31351858147363</v>
      </c>
      <c r="AZ856" s="75">
        <v>27.815899925121091</v>
      </c>
    </row>
    <row r="857" spans="1:52">
      <c r="A857" s="1">
        <v>804</v>
      </c>
      <c r="B857" s="62">
        <f t="shared" ca="1" si="120"/>
        <v>0.84362748605752458</v>
      </c>
      <c r="C857" s="75">
        <f t="shared" ca="1" si="121"/>
        <v>43.346851486042269</v>
      </c>
      <c r="D857" s="75">
        <v>34.070622912953439</v>
      </c>
      <c r="E857" s="75">
        <f t="shared" ca="1" si="122"/>
        <v>28.837517755458791</v>
      </c>
      <c r="F857" s="75">
        <v>15.364836229354928</v>
      </c>
      <c r="AU857" s="1">
        <v>840</v>
      </c>
      <c r="AV857" s="75">
        <f t="shared" ca="1" si="123"/>
        <v>0.50072287969488327</v>
      </c>
      <c r="AW857" s="75">
        <f t="shared" ca="1" si="124"/>
        <v>36.228532491093091</v>
      </c>
      <c r="AX857" s="75">
        <f t="shared" ca="1" si="125"/>
        <v>23.802136704974131</v>
      </c>
      <c r="AY857" s="75">
        <v>40.789655875631354</v>
      </c>
      <c r="AZ857" s="75">
        <v>23.423512890417257</v>
      </c>
    </row>
    <row r="858" spans="1:52">
      <c r="A858" s="1">
        <v>805</v>
      </c>
      <c r="B858" s="62">
        <f t="shared" ca="1" si="120"/>
        <v>0.10570732815023032</v>
      </c>
      <c r="C858" s="75">
        <f t="shared" ca="1" si="121"/>
        <v>29.184791394104778</v>
      </c>
      <c r="D858" s="75">
        <v>36.235821207081642</v>
      </c>
      <c r="E858" s="75">
        <f t="shared" ca="1" si="122"/>
        <v>16.096674616298863</v>
      </c>
      <c r="F858" s="75">
        <v>15.623965330751147</v>
      </c>
      <c r="AU858" s="1">
        <v>841</v>
      </c>
      <c r="AV858" s="75">
        <f t="shared" ca="1" si="123"/>
        <v>0.86214271479405058</v>
      </c>
      <c r="AW858" s="75">
        <f t="shared" ca="1" si="124"/>
        <v>42.855492157106923</v>
      </c>
      <c r="AX858" s="75">
        <f t="shared" ca="1" si="125"/>
        <v>33.861258747715048</v>
      </c>
      <c r="AY858" s="75">
        <v>34.03226534009427</v>
      </c>
      <c r="AZ858" s="75">
        <v>16.723318943243342</v>
      </c>
    </row>
    <row r="859" spans="1:52">
      <c r="A859" s="1">
        <v>806</v>
      </c>
      <c r="B859" s="62">
        <f t="shared" ca="1" si="120"/>
        <v>0.28516724938404714</v>
      </c>
      <c r="C859" s="75">
        <f t="shared" ca="1" si="121"/>
        <v>34.746394242869798</v>
      </c>
      <c r="D859" s="75">
        <v>42.931746026775812</v>
      </c>
      <c r="E859" s="75">
        <f t="shared" ca="1" si="122"/>
        <v>18.176049726091279</v>
      </c>
      <c r="F859" s="75">
        <v>36.398458555501506</v>
      </c>
      <c r="AU859" s="1">
        <v>842</v>
      </c>
      <c r="AV859" s="75">
        <f t="shared" ca="1" si="123"/>
        <v>0.77684210639094342</v>
      </c>
      <c r="AW859" s="75">
        <f t="shared" ca="1" si="124"/>
        <v>41.441594047104061</v>
      </c>
      <c r="AX859" s="75">
        <f t="shared" ca="1" si="125"/>
        <v>30.828122769084153</v>
      </c>
      <c r="AY859" s="75">
        <v>30.863502040623757</v>
      </c>
      <c r="AZ859" s="75">
        <v>23.271537592235113</v>
      </c>
    </row>
    <row r="860" spans="1:52">
      <c r="A860" s="1">
        <v>807</v>
      </c>
      <c r="B860" s="62">
        <f t="shared" ca="1" si="120"/>
        <v>0.31090471225796512</v>
      </c>
      <c r="C860" s="75">
        <f t="shared" ca="1" si="121"/>
        <v>35.323430790912965</v>
      </c>
      <c r="D860" s="75">
        <v>39.773379335233173</v>
      </c>
      <c r="E860" s="75">
        <f t="shared" ca="1" si="122"/>
        <v>18.501923590897825</v>
      </c>
      <c r="F860" s="75">
        <v>15.532331370039564</v>
      </c>
      <c r="AU860" s="1">
        <v>843</v>
      </c>
      <c r="AV860" s="75">
        <f t="shared" ca="1" si="123"/>
        <v>0.85821520810462393</v>
      </c>
      <c r="AW860" s="75">
        <f t="shared" ca="1" si="124"/>
        <v>42.791971633803918</v>
      </c>
      <c r="AX860" s="75">
        <f t="shared" ca="1" si="125"/>
        <v>33.70370358454425</v>
      </c>
      <c r="AY860" s="75">
        <v>43.02577157213274</v>
      </c>
      <c r="AZ860" s="75">
        <v>24.739074157732318</v>
      </c>
    </row>
    <row r="861" spans="1:52">
      <c r="A861" s="1">
        <v>808</v>
      </c>
      <c r="B861" s="62">
        <f t="shared" ca="1" si="120"/>
        <v>0.66280910279792948</v>
      </c>
      <c r="C861" s="75">
        <f t="shared" ca="1" si="121"/>
        <v>41.156767744085137</v>
      </c>
      <c r="D861" s="75">
        <v>41.085610987298523</v>
      </c>
      <c r="E861" s="75">
        <f t="shared" ca="1" si="122"/>
        <v>24.119228765727964</v>
      </c>
      <c r="F861" s="75">
        <v>16.188724401011775</v>
      </c>
      <c r="AU861" s="1">
        <v>844</v>
      </c>
      <c r="AV861" s="75">
        <f t="shared" ca="1" si="123"/>
        <v>0.39923147391708214</v>
      </c>
      <c r="AW861" s="75">
        <f t="shared" ca="1" si="124"/>
        <v>33.955430001067612</v>
      </c>
      <c r="AX861" s="75">
        <f t="shared" ca="1" si="125"/>
        <v>21.747222241748709</v>
      </c>
      <c r="AY861" s="75">
        <v>27.598595162821745</v>
      </c>
      <c r="AZ861" s="75">
        <v>21.831478142864707</v>
      </c>
    </row>
    <row r="862" spans="1:52">
      <c r="A862" s="1">
        <v>809</v>
      </c>
      <c r="B862" s="62">
        <f t="shared" ca="1" si="120"/>
        <v>8.3248440188516959E-3</v>
      </c>
      <c r="C862" s="75">
        <f t="shared" ca="1" si="121"/>
        <v>21.080135944821063</v>
      </c>
      <c r="D862" s="75">
        <v>36.353824749742465</v>
      </c>
      <c r="E862" s="75">
        <f t="shared" ca="1" si="122"/>
        <v>15.083480524649257</v>
      </c>
      <c r="F862" s="75">
        <v>22.479345426405494</v>
      </c>
      <c r="AU862" s="1">
        <v>845</v>
      </c>
      <c r="AV862" s="75">
        <f t="shared" ca="1" si="123"/>
        <v>0.38608493982108172</v>
      </c>
      <c r="AW862" s="75">
        <f t="shared" ca="1" si="124"/>
        <v>33.640720099796937</v>
      </c>
      <c r="AX862" s="75">
        <f t="shared" ca="1" si="125"/>
        <v>21.49418041928709</v>
      </c>
      <c r="AY862" s="75">
        <v>27.077836589651522</v>
      </c>
      <c r="AZ862" s="75">
        <v>16.800896040968702</v>
      </c>
    </row>
    <row r="863" spans="1:52">
      <c r="A863" s="1">
        <v>810</v>
      </c>
      <c r="B863" s="62">
        <f t="shared" ca="1" si="120"/>
        <v>0.44059902638950543</v>
      </c>
      <c r="C863" s="75">
        <f t="shared" ca="1" si="121"/>
        <v>37.828064927557662</v>
      </c>
      <c r="D863" s="75">
        <v>44.242893722295278</v>
      </c>
      <c r="E863" s="75">
        <f t="shared" ca="1" si="122"/>
        <v>20.281108342025654</v>
      </c>
      <c r="F863" s="75">
        <v>27.84587415301252</v>
      </c>
      <c r="AU863" s="1">
        <v>846</v>
      </c>
      <c r="AV863" s="75">
        <f t="shared" ca="1" si="123"/>
        <v>0.84973798403775636</v>
      </c>
      <c r="AW863" s="75">
        <f t="shared" ca="1" si="124"/>
        <v>42.654370100112217</v>
      </c>
      <c r="AX863" s="75">
        <f t="shared" ca="1" si="125"/>
        <v>33.370906554420536</v>
      </c>
      <c r="AY863" s="75">
        <v>24.001762813543635</v>
      </c>
      <c r="AZ863" s="75">
        <v>17.75928968885135</v>
      </c>
    </row>
    <row r="864" spans="1:52">
      <c r="A864" s="1">
        <v>811</v>
      </c>
      <c r="B864" s="62">
        <f t="shared" ca="1" si="120"/>
        <v>0.30315552016007641</v>
      </c>
      <c r="C864" s="75">
        <f t="shared" ca="1" si="121"/>
        <v>35.153156694455191</v>
      </c>
      <c r="D864" s="75">
        <v>44.348602987793925</v>
      </c>
      <c r="E864" s="75">
        <f t="shared" ca="1" si="122"/>
        <v>18.402965942243618</v>
      </c>
      <c r="F864" s="75">
        <v>19.213674488425941</v>
      </c>
      <c r="AU864" s="1">
        <v>847</v>
      </c>
      <c r="AV864" s="75">
        <f t="shared" ca="1" si="123"/>
        <v>6.4924431761959056E-2</v>
      </c>
      <c r="AW864" s="75">
        <f t="shared" ca="1" si="124"/>
        <v>22.644081932172309</v>
      </c>
      <c r="AX864" s="75">
        <f t="shared" ca="1" si="125"/>
        <v>15.99020835279514</v>
      </c>
      <c r="AY864" s="75">
        <v>37.187909270259397</v>
      </c>
      <c r="AZ864" s="75">
        <v>15.952970253801016</v>
      </c>
    </row>
    <row r="865" spans="1:52">
      <c r="A865" s="1">
        <v>812</v>
      </c>
      <c r="B865" s="62">
        <f t="shared" ca="1" si="120"/>
        <v>0.49473379423428554</v>
      </c>
      <c r="C865" s="75">
        <f t="shared" ca="1" si="121"/>
        <v>38.727124755870264</v>
      </c>
      <c r="D865" s="75">
        <v>31.287004084259376</v>
      </c>
      <c r="E865" s="75">
        <f t="shared" ca="1" si="122"/>
        <v>21.105680197894358</v>
      </c>
      <c r="F865" s="75">
        <v>23.895096562062186</v>
      </c>
      <c r="AU865" s="1">
        <v>848</v>
      </c>
      <c r="AV865" s="75">
        <f t="shared" ca="1" si="123"/>
        <v>0.2762515475062699</v>
      </c>
      <c r="AW865" s="75">
        <f t="shared" ca="1" si="124"/>
        <v>30.7678911955798</v>
      </c>
      <c r="AX865" s="75">
        <f t="shared" ca="1" si="125"/>
        <v>19.477977994595392</v>
      </c>
      <c r="AY865" s="75">
        <v>32.248224146280464</v>
      </c>
      <c r="AZ865" s="75">
        <v>39.871289363736011</v>
      </c>
    </row>
    <row r="866" spans="1:52">
      <c r="A866" s="1">
        <v>813</v>
      </c>
      <c r="B866" s="62">
        <f t="shared" ca="1" si="120"/>
        <v>0.67348811565094047</v>
      </c>
      <c r="C866" s="75">
        <f t="shared" ca="1" si="121"/>
        <v>41.296497060084228</v>
      </c>
      <c r="D866" s="75">
        <v>43.863590426307184</v>
      </c>
      <c r="E866" s="75">
        <f t="shared" ca="1" si="122"/>
        <v>24.342032691007955</v>
      </c>
      <c r="F866" s="75">
        <v>30.206579700354641</v>
      </c>
      <c r="AU866" s="1">
        <v>849</v>
      </c>
      <c r="AV866" s="75">
        <f t="shared" ca="1" si="123"/>
        <v>0.23512451569406778</v>
      </c>
      <c r="AW866" s="75">
        <f t="shared" ca="1" si="124"/>
        <v>29.546891905993562</v>
      </c>
      <c r="AX866" s="75">
        <f t="shared" ca="1" si="125"/>
        <v>18.762851986632789</v>
      </c>
      <c r="AY866" s="75">
        <v>40.009824133837689</v>
      </c>
      <c r="AZ866" s="75">
        <v>21.972164712575569</v>
      </c>
    </row>
    <row r="867" spans="1:52">
      <c r="A867" s="1">
        <v>814</v>
      </c>
      <c r="B867" s="62">
        <f t="shared" ca="1" si="120"/>
        <v>0.76289430759636656</v>
      </c>
      <c r="C867" s="75">
        <f t="shared" ca="1" si="121"/>
        <v>42.412125587166884</v>
      </c>
      <c r="D867" s="75">
        <v>42.527373802558564</v>
      </c>
      <c r="E867" s="75">
        <f t="shared" ca="1" si="122"/>
        <v>26.431852319928481</v>
      </c>
      <c r="F867" s="75">
        <v>17.35823068019603</v>
      </c>
      <c r="AU867" s="1">
        <v>850</v>
      </c>
      <c r="AV867" s="75">
        <f t="shared" ca="1" si="123"/>
        <v>0.50966598672730168</v>
      </c>
      <c r="AW867" s="75">
        <f t="shared" ca="1" si="124"/>
        <v>36.417268454557217</v>
      </c>
      <c r="AX867" s="75">
        <f t="shared" ca="1" si="125"/>
        <v>23.992843792044852</v>
      </c>
      <c r="AY867" s="75">
        <v>43.094821951913488</v>
      </c>
      <c r="AZ867" s="75">
        <v>38.021084045054778</v>
      </c>
    </row>
    <row r="868" spans="1:52">
      <c r="A868" s="1">
        <v>815</v>
      </c>
      <c r="B868" s="62">
        <f t="shared" ca="1" si="120"/>
        <v>0.72191431280507801</v>
      </c>
      <c r="C868" s="75">
        <f t="shared" ca="1" si="121"/>
        <v>41.912237420120547</v>
      </c>
      <c r="D868" s="75">
        <v>31.332157523188169</v>
      </c>
      <c r="E868" s="75">
        <f t="shared" ca="1" si="122"/>
        <v>25.418431917193118</v>
      </c>
      <c r="F868" s="75">
        <v>21.138759944248626</v>
      </c>
      <c r="AU868" s="1">
        <v>851</v>
      </c>
      <c r="AV868" s="75">
        <f t="shared" ca="1" si="123"/>
        <v>0.5579076944788115</v>
      </c>
      <c r="AW868" s="75">
        <f t="shared" ca="1" si="124"/>
        <v>37.407965660249715</v>
      </c>
      <c r="AX868" s="75">
        <f t="shared" ca="1" si="125"/>
        <v>25.052993333107104</v>
      </c>
      <c r="AY868" s="75">
        <v>39.084694151287636</v>
      </c>
      <c r="AZ868" s="75">
        <v>38.433307896742413</v>
      </c>
    </row>
    <row r="869" spans="1:52">
      <c r="A869" s="1">
        <v>816</v>
      </c>
      <c r="B869" s="62">
        <f t="shared" ca="1" si="120"/>
        <v>0.31616072304276965</v>
      </c>
      <c r="C869" s="75">
        <f t="shared" ca="1" si="121"/>
        <v>35.43731757256144</v>
      </c>
      <c r="D869" s="75">
        <v>40.620409589354388</v>
      </c>
      <c r="E869" s="75">
        <f t="shared" ca="1" si="122"/>
        <v>18.569466153023708</v>
      </c>
      <c r="F869" s="75">
        <v>19.087216632857348</v>
      </c>
      <c r="AU869" s="1">
        <v>852</v>
      </c>
      <c r="AV869" s="75">
        <f t="shared" ca="1" si="123"/>
        <v>0.71944084475953951</v>
      </c>
      <c r="AW869" s="75">
        <f t="shared" ca="1" si="124"/>
        <v>40.44595764131477</v>
      </c>
      <c r="AX869" s="75">
        <f t="shared" ca="1" si="125"/>
        <v>29.109649477861904</v>
      </c>
      <c r="AY869" s="75">
        <v>18.784240328395168</v>
      </c>
      <c r="AZ869" s="75">
        <v>20.827086477760144</v>
      </c>
    </row>
    <row r="870" spans="1:52">
      <c r="A870" s="1">
        <v>817</v>
      </c>
      <c r="B870" s="62">
        <f t="shared" ca="1" si="120"/>
        <v>0.65008342904228855</v>
      </c>
      <c r="C870" s="75">
        <f t="shared" ca="1" si="121"/>
        <v>40.988284951106849</v>
      </c>
      <c r="D870" s="75">
        <v>41.551770402698068</v>
      </c>
      <c r="E870" s="75">
        <f t="shared" ca="1" si="122"/>
        <v>23.859783792680659</v>
      </c>
      <c r="F870" s="75">
        <v>23.177720412499902</v>
      </c>
      <c r="AU870" s="1">
        <v>853</v>
      </c>
      <c r="AV870" s="75">
        <f t="shared" ca="1" si="123"/>
        <v>0.24117251697448694</v>
      </c>
      <c r="AW870" s="75">
        <f t="shared" ca="1" si="124"/>
        <v>29.732795568969191</v>
      </c>
      <c r="AX870" s="75">
        <f t="shared" ca="1" si="125"/>
        <v>18.866788664173672</v>
      </c>
      <c r="AY870" s="75">
        <v>34.698846816909395</v>
      </c>
      <c r="AZ870" s="75">
        <v>23.491426813210886</v>
      </c>
    </row>
    <row r="871" spans="1:52">
      <c r="A871" s="1">
        <v>818</v>
      </c>
      <c r="B871" s="62">
        <f t="shared" ca="1" si="120"/>
        <v>0.64958504780336757</v>
      </c>
      <c r="C871" s="75">
        <f t="shared" ca="1" si="121"/>
        <v>40.981642016599899</v>
      </c>
      <c r="D871" s="75">
        <v>43.874667782306091</v>
      </c>
      <c r="E871" s="75">
        <f t="shared" ca="1" si="122"/>
        <v>23.84975198325883</v>
      </c>
      <c r="F871" s="75">
        <v>15.554012724189512</v>
      </c>
      <c r="AU871" s="1">
        <v>854</v>
      </c>
      <c r="AV871" s="75">
        <f t="shared" ca="1" si="123"/>
        <v>0.43725594425077041</v>
      </c>
      <c r="AW871" s="75">
        <f t="shared" ca="1" si="124"/>
        <v>34.837599396743883</v>
      </c>
      <c r="AX871" s="75">
        <f t="shared" ca="1" si="125"/>
        <v>22.495119414351326</v>
      </c>
      <c r="AY871" s="75">
        <v>43.924515701004808</v>
      </c>
      <c r="AZ871" s="75">
        <v>16.90007755588903</v>
      </c>
    </row>
    <row r="872" spans="1:52">
      <c r="A872" s="1">
        <v>819</v>
      </c>
      <c r="B872" s="62">
        <f t="shared" ca="1" si="120"/>
        <v>0.70539871462203152</v>
      </c>
      <c r="C872" s="75">
        <f t="shared" ca="1" si="121"/>
        <v>41.705423902797392</v>
      </c>
      <c r="D872" s="75">
        <v>35.757265890324781</v>
      </c>
      <c r="E872" s="75">
        <f t="shared" ca="1" si="122"/>
        <v>25.038210702058439</v>
      </c>
      <c r="F872" s="75">
        <v>15.289301598839607</v>
      </c>
      <c r="AU872" s="1">
        <v>855</v>
      </c>
      <c r="AV872" s="75">
        <f t="shared" ca="1" si="123"/>
        <v>0.94624167410258742</v>
      </c>
      <c r="AW872" s="75">
        <f t="shared" ca="1" si="124"/>
        <v>44.182486300730588</v>
      </c>
      <c r="AX872" s="75">
        <f t="shared" ca="1" si="125"/>
        <v>38.044247466472711</v>
      </c>
      <c r="AY872" s="75">
        <v>18.483734448319165</v>
      </c>
      <c r="AZ872" s="75">
        <v>18.68299656894812</v>
      </c>
    </row>
    <row r="873" spans="1:52">
      <c r="A873" s="1">
        <v>820</v>
      </c>
      <c r="B873" s="62">
        <f t="shared" ca="1" si="120"/>
        <v>0.36112970996348892</v>
      </c>
      <c r="C873" s="75">
        <f t="shared" ca="1" si="121"/>
        <v>36.363660170876472</v>
      </c>
      <c r="D873" s="75">
        <v>30.018614071862178</v>
      </c>
      <c r="E873" s="75">
        <f t="shared" ca="1" si="122"/>
        <v>19.162004468472972</v>
      </c>
      <c r="F873" s="75">
        <v>30.765417315089636</v>
      </c>
      <c r="AU873" s="1">
        <v>856</v>
      </c>
      <c r="AV873" s="75">
        <f t="shared" ca="1" si="123"/>
        <v>0.28081291956385224</v>
      </c>
      <c r="AW873" s="75">
        <f t="shared" ca="1" si="124"/>
        <v>30.897535268319643</v>
      </c>
      <c r="AX873" s="75">
        <f t="shared" ca="1" si="125"/>
        <v>19.558530459257412</v>
      </c>
      <c r="AY873" s="75">
        <v>27.373241733139686</v>
      </c>
      <c r="AZ873" s="75">
        <v>36.406222256791942</v>
      </c>
    </row>
    <row r="874" spans="1:52">
      <c r="A874" s="1">
        <v>821</v>
      </c>
      <c r="B874" s="62">
        <f t="shared" ca="1" si="120"/>
        <v>7.9911679567538751E-2</v>
      </c>
      <c r="C874" s="75">
        <f t="shared" ca="1" si="121"/>
        <v>27.921849373438359</v>
      </c>
      <c r="D874" s="75">
        <v>33.199749364170302</v>
      </c>
      <c r="E874" s="75">
        <f t="shared" ca="1" si="122"/>
        <v>15.821401553465964</v>
      </c>
      <c r="F874" s="75">
        <v>31.979369525729886</v>
      </c>
      <c r="AU874" s="1">
        <v>857</v>
      </c>
      <c r="AV874" s="75">
        <f t="shared" ca="1" si="123"/>
        <v>7.4444992209597771E-2</v>
      </c>
      <c r="AW874" s="75">
        <f t="shared" ca="1" si="124"/>
        <v>23.185382885891045</v>
      </c>
      <c r="AX874" s="75">
        <f t="shared" ca="1" si="125"/>
        <v>16.138269161199599</v>
      </c>
      <c r="AY874" s="75">
        <v>43.488182240309783</v>
      </c>
      <c r="AZ874" s="75">
        <v>17.419121855358128</v>
      </c>
    </row>
    <row r="875" spans="1:52">
      <c r="A875" s="1">
        <v>822</v>
      </c>
      <c r="B875" s="62">
        <f t="shared" ca="1" si="120"/>
        <v>0.90054806806054977</v>
      </c>
      <c r="C875" s="75">
        <f t="shared" ca="1" si="121"/>
        <v>43.97055983282273</v>
      </c>
      <c r="D875" s="75">
        <v>44.229995567605968</v>
      </c>
      <c r="E875" s="75">
        <f t="shared" ca="1" si="122"/>
        <v>31.100719181551391</v>
      </c>
      <c r="F875" s="75">
        <v>18.824433973641348</v>
      </c>
      <c r="AU875" s="1">
        <v>858</v>
      </c>
      <c r="AV875" s="75">
        <f t="shared" ca="1" si="123"/>
        <v>0.90756398129850546</v>
      </c>
      <c r="AW875" s="75">
        <f t="shared" ca="1" si="124"/>
        <v>43.579845751309698</v>
      </c>
      <c r="AX875" s="75">
        <f t="shared" ca="1" si="125"/>
        <v>35.879012288609033</v>
      </c>
      <c r="AY875" s="75">
        <v>40.395174645906586</v>
      </c>
      <c r="AZ875" s="75">
        <v>35.189056568539407</v>
      </c>
    </row>
    <row r="876" spans="1:52">
      <c r="A876" s="1">
        <v>823</v>
      </c>
      <c r="B876" s="62">
        <f t="shared" ca="1" si="120"/>
        <v>0.34935851402774842</v>
      </c>
      <c r="C876" s="75">
        <f t="shared" ca="1" si="121"/>
        <v>36.128971887643097</v>
      </c>
      <c r="D876" s="75">
        <v>41.393406789507281</v>
      </c>
      <c r="E876" s="75">
        <f t="shared" ca="1" si="122"/>
        <v>19.004280723860607</v>
      </c>
      <c r="F876" s="75">
        <v>19.861505807223224</v>
      </c>
      <c r="AU876" s="1">
        <v>859</v>
      </c>
      <c r="AV876" s="75">
        <f t="shared" ca="1" si="123"/>
        <v>0.84145688679985398</v>
      </c>
      <c r="AW876" s="75">
        <f t="shared" ca="1" si="124"/>
        <v>42.519287747321307</v>
      </c>
      <c r="AX876" s="75">
        <f t="shared" ca="1" si="125"/>
        <v>33.054758190805373</v>
      </c>
      <c r="AY876" s="75">
        <v>26.237115634459375</v>
      </c>
      <c r="AZ876" s="75">
        <v>15.4859738396739</v>
      </c>
    </row>
    <row r="877" spans="1:52">
      <c r="A877" s="1">
        <v>824</v>
      </c>
      <c r="B877" s="62">
        <f t="shared" ca="1" si="120"/>
        <v>0.99763206241574243</v>
      </c>
      <c r="C877" s="75">
        <f t="shared" ca="1" si="121"/>
        <v>44.976301909102887</v>
      </c>
      <c r="D877" s="75">
        <v>41.800389225587196</v>
      </c>
      <c r="E877" s="75">
        <f t="shared" ca="1" si="122"/>
        <v>41.001368910614076</v>
      </c>
      <c r="F877" s="75">
        <v>28.989809498025235</v>
      </c>
      <c r="AU877" s="1">
        <v>860</v>
      </c>
      <c r="AV877" s="75">
        <f t="shared" ca="1" si="123"/>
        <v>0.62465163802102897</v>
      </c>
      <c r="AW877" s="75">
        <f t="shared" ca="1" si="124"/>
        <v>38.710471826155761</v>
      </c>
      <c r="AX877" s="75">
        <f t="shared" ca="1" si="125"/>
        <v>26.62029581899986</v>
      </c>
      <c r="AY877" s="75">
        <v>32.690887403134042</v>
      </c>
      <c r="AZ877" s="75">
        <v>22.050979680046691</v>
      </c>
    </row>
    <row r="878" spans="1:52">
      <c r="A878" s="1">
        <v>825</v>
      </c>
      <c r="B878" s="62">
        <f t="shared" ca="1" si="120"/>
        <v>0.48246611689587349</v>
      </c>
      <c r="C878" s="75">
        <f t="shared" ca="1" si="121"/>
        <v>38.529364322496804</v>
      </c>
      <c r="D878" s="75">
        <v>35.861794858373813</v>
      </c>
      <c r="E878" s="75">
        <f t="shared" ca="1" si="122"/>
        <v>20.913842741326516</v>
      </c>
      <c r="F878" s="75">
        <v>25.801782063576717</v>
      </c>
      <c r="AU878" s="1">
        <v>861</v>
      </c>
      <c r="AV878" s="75">
        <f t="shared" ca="1" si="123"/>
        <v>0.36751491643011303</v>
      </c>
      <c r="AW878" s="75">
        <f t="shared" ca="1" si="124"/>
        <v>33.186902561654136</v>
      </c>
      <c r="AX878" s="75">
        <f t="shared" ca="1" si="125"/>
        <v>21.14132075715635</v>
      </c>
      <c r="AY878" s="75">
        <v>39.397203529660374</v>
      </c>
      <c r="AZ878" s="75">
        <v>17.498661637362126</v>
      </c>
    </row>
    <row r="879" spans="1:52">
      <c r="A879" s="1">
        <v>826</v>
      </c>
      <c r="B879" s="62">
        <f t="shared" ca="1" si="120"/>
        <v>0.94500442668919304</v>
      </c>
      <c r="C879" s="75">
        <f t="shared" ca="1" si="121"/>
        <v>44.439642759860085</v>
      </c>
      <c r="D879" s="75">
        <v>25.594025967889763</v>
      </c>
      <c r="E879" s="75">
        <f t="shared" ca="1" si="122"/>
        <v>33.591448707538056</v>
      </c>
      <c r="F879" s="75">
        <v>16.833516620245668</v>
      </c>
      <c r="AU879" s="1">
        <v>862</v>
      </c>
      <c r="AV879" s="75">
        <f t="shared" ca="1" si="123"/>
        <v>0.98761620233472969</v>
      </c>
      <c r="AW879" s="75">
        <f t="shared" ca="1" si="124"/>
        <v>44.813664352126473</v>
      </c>
      <c r="AX879" s="75">
        <f t="shared" ca="1" si="125"/>
        <v>41.661524614626721</v>
      </c>
      <c r="AY879" s="75">
        <v>36.656927172489631</v>
      </c>
      <c r="AZ879" s="75">
        <v>26.281973443613548</v>
      </c>
    </row>
    <row r="880" spans="1:52">
      <c r="A880" s="1">
        <v>827</v>
      </c>
      <c r="B880" s="62">
        <f t="shared" ca="1" si="120"/>
        <v>0.17849857286368476</v>
      </c>
      <c r="C880" s="75">
        <f t="shared" ca="1" si="121"/>
        <v>31.89142039370946</v>
      </c>
      <c r="D880" s="75">
        <v>35.287192511916786</v>
      </c>
      <c r="E880" s="75">
        <f t="shared" ca="1" si="122"/>
        <v>16.903167518599595</v>
      </c>
      <c r="F880" s="75">
        <v>17.254187347056384</v>
      </c>
      <c r="AU880" s="1">
        <v>863</v>
      </c>
      <c r="AV880" s="75">
        <f t="shared" ca="1" si="123"/>
        <v>0.17606197346483654</v>
      </c>
      <c r="AW880" s="75">
        <f t="shared" ca="1" si="124"/>
        <v>27.587921834772921</v>
      </c>
      <c r="AX880" s="75">
        <f t="shared" ca="1" si="125"/>
        <v>17.76869037520143</v>
      </c>
      <c r="AY880" s="75">
        <v>44.669750227942359</v>
      </c>
      <c r="AZ880" s="75">
        <v>23.738811016637932</v>
      </c>
    </row>
    <row r="881" spans="1:52">
      <c r="A881" s="1">
        <v>828</v>
      </c>
      <c r="B881" s="62">
        <f t="shared" ca="1" si="120"/>
        <v>0.94549349529883941</v>
      </c>
      <c r="C881" s="75">
        <f t="shared" ca="1" si="121"/>
        <v>44.444720521634927</v>
      </c>
      <c r="D881" s="75">
        <v>41.010729773747777</v>
      </c>
      <c r="E881" s="75">
        <f t="shared" ca="1" si="122"/>
        <v>33.625367716125318</v>
      </c>
      <c r="F881" s="75">
        <v>26.472840567011893</v>
      </c>
      <c r="AU881" s="1">
        <v>864</v>
      </c>
      <c r="AV881" s="75">
        <f t="shared" ca="1" si="123"/>
        <v>0.87251733389048791</v>
      </c>
      <c r="AW881" s="75">
        <f t="shared" ca="1" si="124"/>
        <v>43.022590895587065</v>
      </c>
      <c r="AX881" s="75">
        <f t="shared" ca="1" si="125"/>
        <v>34.288585550985303</v>
      </c>
      <c r="AY881" s="75">
        <v>42.328568194870371</v>
      </c>
      <c r="AZ881" s="75">
        <v>15.210105397390706</v>
      </c>
    </row>
    <row r="882" spans="1:52">
      <c r="A882" s="1">
        <v>829</v>
      </c>
      <c r="B882" s="62">
        <f t="shared" ca="1" si="120"/>
        <v>0.89801086144507991</v>
      </c>
      <c r="C882" s="75">
        <f t="shared" ca="1" si="121"/>
        <v>43.94332699638872</v>
      </c>
      <c r="D882" s="75">
        <v>39.013385331918457</v>
      </c>
      <c r="E882" s="75">
        <f t="shared" ca="1" si="122"/>
        <v>30.983511364378234</v>
      </c>
      <c r="F882" s="75">
        <v>17.458360924641067</v>
      </c>
      <c r="AU882" s="1">
        <v>865</v>
      </c>
      <c r="AV882" s="75">
        <f t="shared" ca="1" si="123"/>
        <v>0.28165853344709091</v>
      </c>
      <c r="AW882" s="75">
        <f t="shared" ca="1" si="124"/>
        <v>30.92145345445515</v>
      </c>
      <c r="AX882" s="75">
        <f t="shared" ca="1" si="125"/>
        <v>19.573491787160034</v>
      </c>
      <c r="AY882" s="75">
        <v>25.897499782459864</v>
      </c>
      <c r="AZ882" s="75">
        <v>32.573828810352815</v>
      </c>
    </row>
    <row r="883" spans="1:52">
      <c r="A883" s="1">
        <v>830</v>
      </c>
      <c r="B883" s="62">
        <f t="shared" ca="1" si="120"/>
        <v>0.73444656915038942</v>
      </c>
      <c r="C883" s="75">
        <f t="shared" ca="1" si="121"/>
        <v>42.067074825641377</v>
      </c>
      <c r="D883" s="75">
        <v>35.783237227917823</v>
      </c>
      <c r="E883" s="75">
        <f t="shared" ca="1" si="122"/>
        <v>25.717120220359533</v>
      </c>
      <c r="F883" s="75">
        <v>33.149960747316911</v>
      </c>
      <c r="AU883" s="1">
        <v>866</v>
      </c>
      <c r="AV883" s="75">
        <f t="shared" ca="1" si="123"/>
        <v>5.6643271803103801E-2</v>
      </c>
      <c r="AW883" s="75">
        <f t="shared" ca="1" si="124"/>
        <v>22.139954105090133</v>
      </c>
      <c r="AX883" s="75">
        <f t="shared" ca="1" si="125"/>
        <v>15.86203412423567</v>
      </c>
      <c r="AY883" s="75">
        <v>25.442900271407723</v>
      </c>
      <c r="AZ883" s="75">
        <v>23.881367418491987</v>
      </c>
    </row>
    <row r="884" spans="1:52">
      <c r="A884" s="1">
        <v>831</v>
      </c>
      <c r="B884" s="62">
        <f t="shared" ca="1" si="120"/>
        <v>0.83005603839559616</v>
      </c>
      <c r="C884" s="75">
        <f t="shared" ca="1" si="121"/>
        <v>43.194023613508634</v>
      </c>
      <c r="D884" s="75">
        <v>43.372436284900282</v>
      </c>
      <c r="E884" s="75">
        <f t="shared" ca="1" si="122"/>
        <v>28.382851510191319</v>
      </c>
      <c r="F884" s="75">
        <v>20.699500759586471</v>
      </c>
      <c r="AU884" s="1">
        <v>867</v>
      </c>
      <c r="AV884" s="75">
        <f t="shared" ca="1" si="123"/>
        <v>0.28152433369614371</v>
      </c>
      <c r="AW884" s="75">
        <f t="shared" ca="1" si="124"/>
        <v>30.917660014164433</v>
      </c>
      <c r="AX884" s="75">
        <f t="shared" ca="1" si="125"/>
        <v>19.571116822135689</v>
      </c>
      <c r="AY884" s="75">
        <v>23.563684409428653</v>
      </c>
      <c r="AZ884" s="75">
        <v>21.182989742861228</v>
      </c>
    </row>
    <row r="885" spans="1:52">
      <c r="A885" s="1">
        <v>832</v>
      </c>
      <c r="B885" s="62">
        <f t="shared" ca="1" si="120"/>
        <v>0.19440489342633871</v>
      </c>
      <c r="C885" s="75">
        <f t="shared" ca="1" si="121"/>
        <v>32.378954741158836</v>
      </c>
      <c r="D885" s="75">
        <v>35.247441694664808</v>
      </c>
      <c r="E885" s="75">
        <f t="shared" ca="1" si="122"/>
        <v>17.085692312817045</v>
      </c>
      <c r="F885" s="75">
        <v>18.713280820087544</v>
      </c>
      <c r="AU885" s="1">
        <v>868</v>
      </c>
      <c r="AV885" s="75">
        <f t="shared" ca="1" si="123"/>
        <v>0.59786075866841704</v>
      </c>
      <c r="AW885" s="75">
        <f t="shared" ca="1" si="124"/>
        <v>38.196436855723668</v>
      </c>
      <c r="AX885" s="75">
        <f t="shared" ca="1" si="125"/>
        <v>25.975665131247698</v>
      </c>
      <c r="AY885" s="75">
        <v>44.759490514881762</v>
      </c>
      <c r="AZ885" s="75">
        <v>25.584514217240351</v>
      </c>
    </row>
    <row r="886" spans="1:52">
      <c r="A886" s="1">
        <v>833</v>
      </c>
      <c r="B886" s="62">
        <f t="shared" ca="1" si="120"/>
        <v>0.92360069653823618</v>
      </c>
      <c r="C886" s="75">
        <f t="shared" ca="1" si="121"/>
        <v>44.215680421581808</v>
      </c>
      <c r="D886" s="75">
        <v>38.473759305304981</v>
      </c>
      <c r="E886" s="75">
        <f t="shared" ca="1" si="122"/>
        <v>32.270313122601145</v>
      </c>
      <c r="F886" s="75">
        <v>31.467634503945082</v>
      </c>
      <c r="AU886" s="1">
        <v>869</v>
      </c>
      <c r="AV886" s="75">
        <f t="shared" ca="1" si="123"/>
        <v>0.44194626321975949</v>
      </c>
      <c r="AW886" s="75">
        <f t="shared" ca="1" si="124"/>
        <v>34.943711713163715</v>
      </c>
      <c r="AX886" s="75">
        <f t="shared" ca="1" si="125"/>
        <v>22.589101689084028</v>
      </c>
      <c r="AY886" s="75">
        <v>38.17356307195233</v>
      </c>
      <c r="AZ886" s="75">
        <v>24.103217074570118</v>
      </c>
    </row>
    <row r="887" spans="1:52">
      <c r="A887" s="1">
        <v>834</v>
      </c>
      <c r="B887" s="62">
        <f t="shared" ref="B887:B950" ca="1" si="126">RAND()</f>
        <v>0.73725767496600358</v>
      </c>
      <c r="C887" s="75">
        <f t="shared" ref="C887:C950" ca="1" si="127">$R$2+($R$3-$R$2)*(B887)^(1/3)</f>
        <v>42.101564078734697</v>
      </c>
      <c r="D887" s="75">
        <v>40.513200419558117</v>
      </c>
      <c r="E887" s="75">
        <f t="shared" ref="E887:E950" ca="1" si="128">$R$3-($R$3-$R$2)*(1-B887)^(1/3)</f>
        <v>25.785403554714577</v>
      </c>
      <c r="F887" s="75">
        <v>25.419108569268452</v>
      </c>
      <c r="AU887" s="1">
        <v>870</v>
      </c>
      <c r="AV887" s="75">
        <f t="shared" ca="1" si="123"/>
        <v>0.39812055882010178</v>
      </c>
      <c r="AW887" s="75">
        <f t="shared" ca="1" si="124"/>
        <v>33.929038616318891</v>
      </c>
      <c r="AX887" s="75">
        <f t="shared" ca="1" si="125"/>
        <v>21.725733157370811</v>
      </c>
      <c r="AY887" s="75">
        <v>43.58918419327474</v>
      </c>
      <c r="AZ887" s="75">
        <v>19.453070404391049</v>
      </c>
    </row>
    <row r="888" spans="1:52">
      <c r="A888" s="1">
        <v>835</v>
      </c>
      <c r="B888" s="62">
        <f t="shared" ca="1" si="126"/>
        <v>0.52639872263108334</v>
      </c>
      <c r="C888" s="75">
        <f t="shared" ca="1" si="127"/>
        <v>39.222903385243434</v>
      </c>
      <c r="D888" s="75">
        <v>32.099603795704567</v>
      </c>
      <c r="E888" s="75">
        <f t="shared" ca="1" si="128"/>
        <v>21.615637051852183</v>
      </c>
      <c r="F888" s="75">
        <v>32.620341503923001</v>
      </c>
      <c r="AU888" s="1">
        <v>871</v>
      </c>
      <c r="AV888" s="75">
        <f t="shared" ca="1" si="123"/>
        <v>0.93348737345161403</v>
      </c>
      <c r="AW888" s="75">
        <f t="shared" ca="1" si="124"/>
        <v>43.985145093762299</v>
      </c>
      <c r="AX888" s="75">
        <f t="shared" ca="1" si="125"/>
        <v>37.262987405106067</v>
      </c>
      <c r="AY888" s="75">
        <v>27.898810128848979</v>
      </c>
      <c r="AZ888" s="75">
        <v>18.876030198473462</v>
      </c>
    </row>
    <row r="889" spans="1:52">
      <c r="A889" s="1">
        <v>836</v>
      </c>
      <c r="B889" s="62">
        <f t="shared" ca="1" si="126"/>
        <v>0.34069249795917633</v>
      </c>
      <c r="C889" s="75">
        <f t="shared" ca="1" si="127"/>
        <v>35.952802123010812</v>
      </c>
      <c r="D889" s="75">
        <v>26.662389529239558</v>
      </c>
      <c r="E889" s="75">
        <f t="shared" ca="1" si="128"/>
        <v>18.889375417633399</v>
      </c>
      <c r="F889" s="75">
        <v>27.639616600959684</v>
      </c>
      <c r="AU889" s="1">
        <v>872</v>
      </c>
      <c r="AV889" s="75">
        <f t="shared" ca="1" si="123"/>
        <v>0.55741249187900088</v>
      </c>
      <c r="AW889" s="75">
        <f t="shared" ca="1" si="124"/>
        <v>37.398018722447326</v>
      </c>
      <c r="AX889" s="75">
        <f t="shared" ca="1" si="125"/>
        <v>25.041824800125159</v>
      </c>
      <c r="AY889" s="75">
        <v>34.063714567169903</v>
      </c>
      <c r="AZ889" s="75">
        <v>24.981614457326799</v>
      </c>
    </row>
    <row r="890" spans="1:52">
      <c r="A890" s="1">
        <v>837</v>
      </c>
      <c r="B890" s="62">
        <f t="shared" ca="1" si="126"/>
        <v>0.72094669120716315</v>
      </c>
      <c r="C890" s="75">
        <f t="shared" ca="1" si="127"/>
        <v>41.900208058254236</v>
      </c>
      <c r="D890" s="75">
        <v>34.789689033322688</v>
      </c>
      <c r="E890" s="75">
        <f t="shared" ca="1" si="128"/>
        <v>25.395746326688602</v>
      </c>
      <c r="F890" s="75">
        <v>15.662567422412764</v>
      </c>
      <c r="AU890" s="1">
        <v>873</v>
      </c>
      <c r="AV890" s="75">
        <f t="shared" ca="1" si="123"/>
        <v>0.99361038510569166</v>
      </c>
      <c r="AW890" s="75">
        <f t="shared" ca="1" si="124"/>
        <v>44.904002183572729</v>
      </c>
      <c r="AX890" s="75">
        <f t="shared" ca="1" si="125"/>
        <v>42.601947997878796</v>
      </c>
      <c r="AY890" s="75">
        <v>40.389645953742985</v>
      </c>
      <c r="AZ890" s="75">
        <v>31.554701207205063</v>
      </c>
    </row>
    <row r="891" spans="1:52">
      <c r="A891" s="1">
        <v>838</v>
      </c>
      <c r="B891" s="62">
        <f t="shared" ca="1" si="126"/>
        <v>0.11450252336158151</v>
      </c>
      <c r="C891" s="75">
        <f t="shared" ca="1" si="127"/>
        <v>29.567765455011113</v>
      </c>
      <c r="D891" s="75">
        <v>41.053365356878132</v>
      </c>
      <c r="E891" s="75">
        <f t="shared" ca="1" si="128"/>
        <v>16.191739819014138</v>
      </c>
      <c r="F891" s="75">
        <v>20.69094816145552</v>
      </c>
      <c r="AU891" s="1">
        <v>874</v>
      </c>
      <c r="AV891" s="75">
        <f t="shared" ca="1" si="123"/>
        <v>0.93846228571812773</v>
      </c>
      <c r="AW891" s="75">
        <f t="shared" ca="1" si="124"/>
        <v>44.062278939310914</v>
      </c>
      <c r="AX891" s="75">
        <f t="shared" ca="1" si="125"/>
        <v>37.557961109098862</v>
      </c>
      <c r="AY891" s="75">
        <v>36.862581951714056</v>
      </c>
      <c r="AZ891" s="75">
        <v>24.59593590940106</v>
      </c>
    </row>
    <row r="892" spans="1:52">
      <c r="A892" s="1">
        <v>839</v>
      </c>
      <c r="B892" s="62">
        <f t="shared" ca="1" si="126"/>
        <v>0.65575935384005302</v>
      </c>
      <c r="C892" s="75">
        <f t="shared" ca="1" si="127"/>
        <v>41.063701077252716</v>
      </c>
      <c r="D892" s="75">
        <v>40.582484134415147</v>
      </c>
      <c r="E892" s="75">
        <f t="shared" ca="1" si="128"/>
        <v>23.974711156438129</v>
      </c>
      <c r="F892" s="75">
        <v>18.453107191888165</v>
      </c>
      <c r="AU892" s="1">
        <v>875</v>
      </c>
      <c r="AV892" s="75">
        <f t="shared" ca="1" si="123"/>
        <v>0.57461353663012371</v>
      </c>
      <c r="AW892" s="75">
        <f t="shared" ca="1" si="124"/>
        <v>37.740980255193733</v>
      </c>
      <c r="AX892" s="75">
        <f t="shared" ca="1" si="125"/>
        <v>25.433502688705659</v>
      </c>
      <c r="AY892" s="75">
        <v>43.789400282473693</v>
      </c>
      <c r="AZ892" s="75">
        <v>32.451729990980077</v>
      </c>
    </row>
    <row r="893" spans="1:52">
      <c r="A893" s="1">
        <v>840</v>
      </c>
      <c r="B893" s="62">
        <f t="shared" ca="1" si="126"/>
        <v>0.46102837078209546</v>
      </c>
      <c r="C893" s="75">
        <f t="shared" ca="1" si="127"/>
        <v>38.175572542189407</v>
      </c>
      <c r="D893" s="75">
        <v>41.818659950746557</v>
      </c>
      <c r="E893" s="75">
        <f t="shared" ca="1" si="128"/>
        <v>20.585759237500316</v>
      </c>
      <c r="F893" s="75">
        <v>19.268808393749403</v>
      </c>
      <c r="AU893" s="1">
        <v>876</v>
      </c>
      <c r="AV893" s="75">
        <f t="shared" ca="1" si="123"/>
        <v>0.17003776932774595</v>
      </c>
      <c r="AW893" s="75">
        <f t="shared" ca="1" si="124"/>
        <v>27.370690861668614</v>
      </c>
      <c r="AX893" s="75">
        <f t="shared" ca="1" si="125"/>
        <v>17.669321127988262</v>
      </c>
      <c r="AY893" s="75">
        <v>33.688824514189847</v>
      </c>
      <c r="AZ893" s="75">
        <v>26.793683376885944</v>
      </c>
    </row>
    <row r="894" spans="1:52">
      <c r="A894" s="1">
        <v>841</v>
      </c>
      <c r="B894" s="62">
        <f t="shared" ca="1" si="126"/>
        <v>0.90071870770384099</v>
      </c>
      <c r="C894" s="75">
        <f t="shared" ca="1" si="127"/>
        <v>43.972389538518613</v>
      </c>
      <c r="D894" s="75">
        <v>33.98019902003729</v>
      </c>
      <c r="E894" s="75">
        <f t="shared" ca="1" si="128"/>
        <v>31.108673195323387</v>
      </c>
      <c r="F894" s="75">
        <v>26.020415994262436</v>
      </c>
      <c r="AU894" s="1">
        <v>877</v>
      </c>
      <c r="AV894" s="75">
        <f t="shared" ca="1" si="123"/>
        <v>0.49130038526542141</v>
      </c>
      <c r="AW894" s="75">
        <f t="shared" ca="1" si="124"/>
        <v>36.027846935406373</v>
      </c>
      <c r="AX894" s="75">
        <f t="shared" ca="1" si="125"/>
        <v>23.603045701289151</v>
      </c>
      <c r="AY894" s="75">
        <v>27.967886608752327</v>
      </c>
      <c r="AZ894" s="75">
        <v>23.117080214796449</v>
      </c>
    </row>
    <row r="895" spans="1:52">
      <c r="A895" s="1">
        <v>842</v>
      </c>
      <c r="B895" s="62">
        <f t="shared" ca="1" si="126"/>
        <v>0.19269518910770067</v>
      </c>
      <c r="C895" s="75">
        <f t="shared" ca="1" si="127"/>
        <v>32.327857937708984</v>
      </c>
      <c r="D895" s="75">
        <v>43.065960271100359</v>
      </c>
      <c r="E895" s="75">
        <f t="shared" ca="1" si="128"/>
        <v>17.065958872051205</v>
      </c>
      <c r="F895" s="75">
        <v>37.265302182895404</v>
      </c>
      <c r="AU895" s="1">
        <v>878</v>
      </c>
      <c r="AV895" s="75">
        <f t="shared" ca="1" si="123"/>
        <v>0.23342266247928056</v>
      </c>
      <c r="AW895" s="75">
        <f t="shared" ca="1" si="124"/>
        <v>29.494150414265491</v>
      </c>
      <c r="AX895" s="75">
        <f t="shared" ca="1" si="125"/>
        <v>18.733679287562037</v>
      </c>
      <c r="AY895" s="75">
        <v>31.919213230934709</v>
      </c>
      <c r="AZ895" s="75">
        <v>20.040536843442773</v>
      </c>
    </row>
    <row r="896" spans="1:52">
      <c r="A896" s="1">
        <v>843</v>
      </c>
      <c r="B896" s="62">
        <f t="shared" ca="1" si="126"/>
        <v>9.3337128270289949E-2</v>
      </c>
      <c r="C896" s="75">
        <f t="shared" ca="1" si="127"/>
        <v>28.608368665840111</v>
      </c>
      <c r="D896" s="75">
        <v>31.176269465155691</v>
      </c>
      <c r="E896" s="75">
        <f t="shared" ca="1" si="128"/>
        <v>15.964017104546151</v>
      </c>
      <c r="F896" s="75">
        <v>22.298876111352616</v>
      </c>
      <c r="AU896" s="1">
        <v>879</v>
      </c>
      <c r="AV896" s="75">
        <f t="shared" ca="1" si="123"/>
        <v>4.7885091447361638E-2</v>
      </c>
      <c r="AW896" s="75">
        <f t="shared" ca="1" si="124"/>
        <v>21.564798725218122</v>
      </c>
      <c r="AX896" s="75">
        <f t="shared" ca="1" si="125"/>
        <v>15.727087304175306</v>
      </c>
      <c r="AY896" s="75">
        <v>19.676770327940226</v>
      </c>
      <c r="AZ896" s="75">
        <v>28.487250355507541</v>
      </c>
    </row>
    <row r="897" spans="1:52">
      <c r="A897" s="1">
        <v>844</v>
      </c>
      <c r="B897" s="62">
        <f t="shared" ca="1" si="126"/>
        <v>0.72175967255385709</v>
      </c>
      <c r="C897" s="75">
        <f t="shared" ca="1" si="127"/>
        <v>41.91031567203332</v>
      </c>
      <c r="D897" s="75">
        <v>35.481301201699104</v>
      </c>
      <c r="E897" s="75">
        <f t="shared" ca="1" si="128"/>
        <v>25.414802894888794</v>
      </c>
      <c r="F897" s="75">
        <v>17.479722237733025</v>
      </c>
      <c r="AU897" s="1">
        <v>880</v>
      </c>
      <c r="AV897" s="75">
        <f t="shared" ca="1" si="123"/>
        <v>0.56245284390943828</v>
      </c>
      <c r="AW897" s="75">
        <f t="shared" ca="1" si="124"/>
        <v>37.499056858421739</v>
      </c>
      <c r="AX897" s="75">
        <f t="shared" ca="1" si="125"/>
        <v>25.155795796215319</v>
      </c>
      <c r="AY897" s="75">
        <v>41.964237410232315</v>
      </c>
      <c r="AZ897" s="75">
        <v>26.152065457041598</v>
      </c>
    </row>
    <row r="898" spans="1:52">
      <c r="A898" s="1">
        <v>845</v>
      </c>
      <c r="B898" s="62">
        <f t="shared" ca="1" si="126"/>
        <v>0.97609503809041254</v>
      </c>
      <c r="C898" s="75">
        <f t="shared" ca="1" si="127"/>
        <v>44.759019849458461</v>
      </c>
      <c r="D898" s="75">
        <v>27.494275460029712</v>
      </c>
      <c r="E898" s="75">
        <f t="shared" ca="1" si="128"/>
        <v>36.357940075749021</v>
      </c>
      <c r="F898" s="75">
        <v>19.501555818224901</v>
      </c>
      <c r="AU898" s="1">
        <v>881</v>
      </c>
      <c r="AV898" s="75">
        <f t="shared" ca="1" si="123"/>
        <v>0.44986110190085604</v>
      </c>
      <c r="AW898" s="75">
        <f t="shared" ca="1" si="124"/>
        <v>35.121505701879528</v>
      </c>
      <c r="AX898" s="75">
        <f t="shared" ca="1" si="125"/>
        <v>22.748595363680305</v>
      </c>
      <c r="AY898" s="75">
        <v>43.822202306694564</v>
      </c>
      <c r="AZ898" s="75">
        <v>24.721940407613776</v>
      </c>
    </row>
    <row r="899" spans="1:52">
      <c r="A899" s="1">
        <v>846</v>
      </c>
      <c r="B899" s="62">
        <f t="shared" ca="1" si="126"/>
        <v>0.3264855718197881</v>
      </c>
      <c r="C899" s="75">
        <f t="shared" ca="1" si="127"/>
        <v>35.65741237465167</v>
      </c>
      <c r="D899" s="75">
        <v>43.70006291101047</v>
      </c>
      <c r="E899" s="75">
        <f t="shared" ca="1" si="128"/>
        <v>18.703160484806929</v>
      </c>
      <c r="F899" s="75">
        <v>17.080157705357202</v>
      </c>
      <c r="AU899" s="1">
        <v>882</v>
      </c>
      <c r="AV899" s="75">
        <f t="shared" ca="1" si="123"/>
        <v>0.15705678751913954</v>
      </c>
      <c r="AW899" s="75">
        <f t="shared" ca="1" si="124"/>
        <v>26.889117240873084</v>
      </c>
      <c r="AX899" s="75">
        <f t="shared" ca="1" si="125"/>
        <v>17.456418329622156</v>
      </c>
      <c r="AY899" s="75">
        <v>27.273233811444477</v>
      </c>
      <c r="AZ899" s="75">
        <v>28.671209905563085</v>
      </c>
    </row>
    <row r="900" spans="1:52">
      <c r="A900" s="1">
        <v>847</v>
      </c>
      <c r="B900" s="62">
        <f t="shared" ca="1" si="126"/>
        <v>0.47450145769317587</v>
      </c>
      <c r="C900" s="75">
        <f t="shared" ca="1" si="127"/>
        <v>38.399169229104672</v>
      </c>
      <c r="D900" s="75">
        <v>34.253704084225078</v>
      </c>
      <c r="E900" s="75">
        <f t="shared" ca="1" si="128"/>
        <v>20.790912138540236</v>
      </c>
      <c r="F900" s="75">
        <v>20.767627723475709</v>
      </c>
      <c r="AU900" s="1">
        <v>883</v>
      </c>
      <c r="AV900" s="75">
        <f t="shared" ca="1" si="123"/>
        <v>0.63396022714688982</v>
      </c>
      <c r="AW900" s="75">
        <f t="shared" ca="1" si="124"/>
        <v>38.886485811692786</v>
      </c>
      <c r="AX900" s="75">
        <f t="shared" ca="1" si="125"/>
        <v>26.849633734610226</v>
      </c>
      <c r="AY900" s="75">
        <v>25.470976806206181</v>
      </c>
      <c r="AZ900" s="75">
        <v>25.711080669874146</v>
      </c>
    </row>
    <row r="901" spans="1:52">
      <c r="A901" s="1">
        <v>848</v>
      </c>
      <c r="B901" s="62">
        <f t="shared" ca="1" si="126"/>
        <v>0.92722316078894695</v>
      </c>
      <c r="C901" s="75">
        <f t="shared" ca="1" si="127"/>
        <v>44.253826305902614</v>
      </c>
      <c r="D901" s="75">
        <v>42.901594513942754</v>
      </c>
      <c r="E901" s="75">
        <f t="shared" ca="1" si="128"/>
        <v>32.474771679816136</v>
      </c>
      <c r="F901" s="75">
        <v>29.476847317496674</v>
      </c>
      <c r="AU901" s="1">
        <v>884</v>
      </c>
      <c r="AV901" s="75">
        <f t="shared" ca="1" si="123"/>
        <v>1.9269593076749025E-2</v>
      </c>
      <c r="AW901" s="75">
        <f t="shared" ca="1" si="124"/>
        <v>19.164448795347845</v>
      </c>
      <c r="AX901" s="75">
        <f t="shared" ca="1" si="125"/>
        <v>15.290449915373578</v>
      </c>
      <c r="AY901" s="75">
        <v>41.411950325650963</v>
      </c>
      <c r="AZ901" s="75">
        <v>19.825587224753559</v>
      </c>
    </row>
    <row r="902" spans="1:52">
      <c r="A902" s="1">
        <v>849</v>
      </c>
      <c r="B902" s="62">
        <f t="shared" ca="1" si="126"/>
        <v>0.50193962163036532</v>
      </c>
      <c r="C902" s="75">
        <f t="shared" ca="1" si="127"/>
        <v>38.841765625853611</v>
      </c>
      <c r="D902" s="75">
        <v>43.434581004767679</v>
      </c>
      <c r="E902" s="75">
        <f t="shared" ca="1" si="128"/>
        <v>21.219813694083484</v>
      </c>
      <c r="F902" s="75">
        <v>17.050063382613924</v>
      </c>
      <c r="AU902" s="1">
        <v>885</v>
      </c>
      <c r="AV902" s="75">
        <f t="shared" ca="1" si="123"/>
        <v>0.75259305555015477</v>
      </c>
      <c r="AW902" s="75">
        <f t="shared" ca="1" si="124"/>
        <v>41.025636399426226</v>
      </c>
      <c r="AX902" s="75">
        <f t="shared" ca="1" si="125"/>
        <v>30.077994437581097</v>
      </c>
      <c r="AY902" s="75">
        <v>33.82156495217837</v>
      </c>
      <c r="AZ902" s="75">
        <v>18.367579540520786</v>
      </c>
    </row>
    <row r="903" spans="1:52">
      <c r="A903" s="1">
        <v>850</v>
      </c>
      <c r="B903" s="62">
        <f t="shared" ca="1" si="126"/>
        <v>2.6350799726924556E-2</v>
      </c>
      <c r="C903" s="75">
        <f t="shared" ca="1" si="127"/>
        <v>23.927280651757087</v>
      </c>
      <c r="D903" s="75">
        <v>41.912442317110667</v>
      </c>
      <c r="E903" s="75">
        <f t="shared" ca="1" si="128"/>
        <v>15.265857036521989</v>
      </c>
      <c r="F903" s="75">
        <v>22.871045817973908</v>
      </c>
      <c r="AU903" s="1">
        <v>886</v>
      </c>
      <c r="AV903" s="75">
        <f t="shared" ca="1" si="123"/>
        <v>0.65184145889649781</v>
      </c>
      <c r="AW903" s="75">
        <f t="shared" ca="1" si="124"/>
        <v>39.221009743750315</v>
      </c>
      <c r="AX903" s="75">
        <f t="shared" ca="1" si="125"/>
        <v>27.2985117294293</v>
      </c>
      <c r="AY903" s="75">
        <v>44.307329372510324</v>
      </c>
      <c r="AZ903" s="75">
        <v>23.245038368260687</v>
      </c>
    </row>
    <row r="904" spans="1:52">
      <c r="A904" s="1">
        <v>851</v>
      </c>
      <c r="B904" s="62">
        <f t="shared" ca="1" si="126"/>
        <v>0.79653981554009157</v>
      </c>
      <c r="C904" s="75">
        <f t="shared" ca="1" si="127"/>
        <v>42.809323089576182</v>
      </c>
      <c r="D904" s="75">
        <v>37.592821259814301</v>
      </c>
      <c r="E904" s="75">
        <f t="shared" ca="1" si="128"/>
        <v>27.355295100729442</v>
      </c>
      <c r="F904" s="75">
        <v>36.764018892140285</v>
      </c>
      <c r="AU904" s="1">
        <v>887</v>
      </c>
      <c r="AV904" s="75">
        <f t="shared" ca="1" si="123"/>
        <v>0.71882801467335433</v>
      </c>
      <c r="AW904" s="75">
        <f t="shared" ca="1" si="124"/>
        <v>40.435117715591943</v>
      </c>
      <c r="AX904" s="75">
        <f t="shared" ca="1" si="125"/>
        <v>29.092304164525238</v>
      </c>
      <c r="AY904" s="75">
        <v>29.959201761855926</v>
      </c>
      <c r="AZ904" s="75">
        <v>21.536081326289086</v>
      </c>
    </row>
    <row r="905" spans="1:52">
      <c r="A905" s="1">
        <v>852</v>
      </c>
      <c r="B905" s="62">
        <f t="shared" ca="1" si="126"/>
        <v>0.95817497994553502</v>
      </c>
      <c r="C905" s="75">
        <f t="shared" ca="1" si="127"/>
        <v>44.575779301690943</v>
      </c>
      <c r="D905" s="75">
        <v>34.711487610763641</v>
      </c>
      <c r="E905" s="75">
        <f t="shared" ca="1" si="128"/>
        <v>34.586422007898911</v>
      </c>
      <c r="F905" s="75">
        <v>20.7125473897474</v>
      </c>
      <c r="AU905" s="1">
        <v>888</v>
      </c>
      <c r="AV905" s="75">
        <f t="shared" ca="1" si="123"/>
        <v>3.1392717028995154E-2</v>
      </c>
      <c r="AW905" s="75">
        <f t="shared" ca="1" si="124"/>
        <v>20.315397005501623</v>
      </c>
      <c r="AX905" s="75">
        <f t="shared" ca="1" si="125"/>
        <v>15.474645562264548</v>
      </c>
      <c r="AY905" s="75">
        <v>29.017232515651671</v>
      </c>
      <c r="AZ905" s="75">
        <v>18.15215129413426</v>
      </c>
    </row>
    <row r="906" spans="1:52">
      <c r="A906" s="1">
        <v>853</v>
      </c>
      <c r="B906" s="62">
        <f t="shared" ca="1" si="126"/>
        <v>0.44016971183938214</v>
      </c>
      <c r="C906" s="75">
        <f t="shared" ca="1" si="127"/>
        <v>37.820648051365588</v>
      </c>
      <c r="D906" s="75">
        <v>37.194086314157104</v>
      </c>
      <c r="E906" s="75">
        <f t="shared" ca="1" si="128"/>
        <v>20.274786421064817</v>
      </c>
      <c r="F906" s="75">
        <v>20.040949083493881</v>
      </c>
      <c r="AU906" s="1">
        <v>889</v>
      </c>
      <c r="AV906" s="75">
        <f t="shared" ca="1" si="123"/>
        <v>0.25796120946956513</v>
      </c>
      <c r="AW906" s="75">
        <f t="shared" ca="1" si="124"/>
        <v>30.236964544245964</v>
      </c>
      <c r="AX906" s="75">
        <f t="shared" ca="1" si="125"/>
        <v>19.157497964063321</v>
      </c>
      <c r="AY906" s="75">
        <v>43.264412583496394</v>
      </c>
      <c r="AZ906" s="75">
        <v>31.936570579338394</v>
      </c>
    </row>
    <row r="907" spans="1:52">
      <c r="A907" s="1">
        <v>854</v>
      </c>
      <c r="B907" s="62">
        <f t="shared" ca="1" si="126"/>
        <v>0.78087127060493455</v>
      </c>
      <c r="C907" s="75">
        <f t="shared" ca="1" si="127"/>
        <v>42.62577071486875</v>
      </c>
      <c r="D907" s="75">
        <v>43.317492609637412</v>
      </c>
      <c r="E907" s="75">
        <f t="shared" ca="1" si="128"/>
        <v>26.913507127882649</v>
      </c>
      <c r="F907" s="75">
        <v>20.202822181068399</v>
      </c>
      <c r="AU907" s="1">
        <v>890</v>
      </c>
      <c r="AV907" s="75">
        <f t="shared" ca="1" si="123"/>
        <v>0.93367152007817245</v>
      </c>
      <c r="AW907" s="75">
        <f t="shared" ca="1" si="124"/>
        <v>43.988003864880994</v>
      </c>
      <c r="AX907" s="75">
        <f t="shared" ca="1" si="125"/>
        <v>37.273705161615638</v>
      </c>
      <c r="AY907" s="75">
        <v>41.134788199012249</v>
      </c>
      <c r="AZ907" s="75">
        <v>18.029863501481529</v>
      </c>
    </row>
    <row r="908" spans="1:52">
      <c r="A908" s="1">
        <v>855</v>
      </c>
      <c r="B908" s="62">
        <f t="shared" ca="1" si="126"/>
        <v>0.74429337505373372</v>
      </c>
      <c r="C908" s="75">
        <f t="shared" ca="1" si="127"/>
        <v>42.187501974494779</v>
      </c>
      <c r="D908" s="75">
        <v>43.557675228623793</v>
      </c>
      <c r="E908" s="75">
        <f t="shared" ca="1" si="128"/>
        <v>25.958466780765519</v>
      </c>
      <c r="F908" s="75">
        <v>31.941119710545429</v>
      </c>
      <c r="AU908" s="1">
        <v>891</v>
      </c>
      <c r="AV908" s="75">
        <f t="shared" ca="1" si="123"/>
        <v>0.61602214806243971</v>
      </c>
      <c r="AW908" s="75">
        <f t="shared" ca="1" si="124"/>
        <v>38.546123529281751</v>
      </c>
      <c r="AX908" s="75">
        <f t="shared" ca="1" si="125"/>
        <v>26.410216065166214</v>
      </c>
      <c r="AY908" s="75">
        <v>43.452476393520001</v>
      </c>
      <c r="AZ908" s="75">
        <v>40.472412273934602</v>
      </c>
    </row>
    <row r="909" spans="1:52">
      <c r="A909" s="1">
        <v>856</v>
      </c>
      <c r="B909" s="62">
        <f t="shared" ca="1" si="126"/>
        <v>3.1140371858867644E-2</v>
      </c>
      <c r="C909" s="75">
        <f t="shared" ca="1" si="127"/>
        <v>24.438345103457713</v>
      </c>
      <c r="D909" s="75">
        <v>42.49632844169389</v>
      </c>
      <c r="E909" s="75">
        <f t="shared" ca="1" si="128"/>
        <v>15.314693237245272</v>
      </c>
      <c r="F909" s="75">
        <v>16.065401334786134</v>
      </c>
      <c r="AU909" s="1">
        <v>892</v>
      </c>
      <c r="AV909" s="75">
        <f t="shared" ca="1" si="123"/>
        <v>2.6174398189335868E-2</v>
      </c>
      <c r="AW909" s="75">
        <f t="shared" ca="1" si="124"/>
        <v>19.853551109280943</v>
      </c>
      <c r="AX909" s="75">
        <f t="shared" ca="1" si="125"/>
        <v>15.395219277461322</v>
      </c>
      <c r="AY909" s="75">
        <v>33.310091302926367</v>
      </c>
      <c r="AZ909" s="75">
        <v>30.497233095749337</v>
      </c>
    </row>
    <row r="910" spans="1:52">
      <c r="A910" s="1">
        <v>857</v>
      </c>
      <c r="B910" s="62">
        <f t="shared" ca="1" si="126"/>
        <v>0.28890484119626891</v>
      </c>
      <c r="C910" s="75">
        <f t="shared" ca="1" si="127"/>
        <v>34.832289856582108</v>
      </c>
      <c r="D910" s="75">
        <v>29.872080679322501</v>
      </c>
      <c r="E910" s="75">
        <f t="shared" ca="1" si="128"/>
        <v>18.222882229464059</v>
      </c>
      <c r="F910" s="75">
        <v>22.968159834307492</v>
      </c>
      <c r="AU910" s="1">
        <v>893</v>
      </c>
      <c r="AV910" s="75">
        <f t="shared" ca="1" si="123"/>
        <v>0.91638133441376013</v>
      </c>
      <c r="AW910" s="75">
        <f t="shared" ca="1" si="124"/>
        <v>43.718342587488991</v>
      </c>
      <c r="AX910" s="75">
        <f t="shared" ca="1" si="125"/>
        <v>36.324932332966164</v>
      </c>
      <c r="AY910" s="75">
        <v>34.454927016292672</v>
      </c>
      <c r="AZ910" s="75">
        <v>16.614353589162317</v>
      </c>
    </row>
    <row r="911" spans="1:52">
      <c r="A911" s="1">
        <v>858</v>
      </c>
      <c r="B911" s="62">
        <f t="shared" ca="1" si="126"/>
        <v>6.6442818152214755E-3</v>
      </c>
      <c r="C911" s="75">
        <f t="shared" ca="1" si="127"/>
        <v>20.639889601511946</v>
      </c>
      <c r="D911" s="75">
        <v>43.686671891019131</v>
      </c>
      <c r="E911" s="75">
        <f t="shared" ca="1" si="128"/>
        <v>15.066590518694454</v>
      </c>
      <c r="F911" s="75">
        <v>25.295491287719706</v>
      </c>
      <c r="AU911" s="1">
        <v>894</v>
      </c>
      <c r="AV911" s="75">
        <f t="shared" ca="1" si="123"/>
        <v>0.83266943071730282</v>
      </c>
      <c r="AW911" s="75">
        <f t="shared" ca="1" si="124"/>
        <v>42.375216668468084</v>
      </c>
      <c r="AX911" s="75">
        <f t="shared" ca="1" si="125"/>
        <v>32.728182190301737</v>
      </c>
      <c r="AY911" s="75">
        <v>37.165613931620584</v>
      </c>
      <c r="AZ911" s="75">
        <v>39.165856326847376</v>
      </c>
    </row>
    <row r="912" spans="1:52">
      <c r="A912" s="1">
        <v>859</v>
      </c>
      <c r="B912" s="62">
        <f t="shared" ca="1" si="126"/>
        <v>0.60850574734260388</v>
      </c>
      <c r="C912" s="75">
        <f t="shared" ca="1" si="127"/>
        <v>40.421986448964546</v>
      </c>
      <c r="D912" s="75">
        <v>35.995967898560593</v>
      </c>
      <c r="E912" s="75">
        <f t="shared" ca="1" si="128"/>
        <v>23.053612069503696</v>
      </c>
      <c r="F912" s="75">
        <v>21.741629241543208</v>
      </c>
      <c r="AU912" s="1">
        <v>895</v>
      </c>
      <c r="AV912" s="75">
        <f t="shared" ca="1" si="123"/>
        <v>0.62148378715366115</v>
      </c>
      <c r="AW912" s="75">
        <f t="shared" ca="1" si="124"/>
        <v>38.65027290409764</v>
      </c>
      <c r="AX912" s="75">
        <f t="shared" ca="1" si="125"/>
        <v>26.542898614308232</v>
      </c>
      <c r="AY912" s="75">
        <v>16.60811224720743</v>
      </c>
      <c r="AZ912" s="75">
        <v>33.350499099977071</v>
      </c>
    </row>
    <row r="913" spans="1:52">
      <c r="A913" s="1">
        <v>860</v>
      </c>
      <c r="B913" s="62">
        <f t="shared" ca="1" si="126"/>
        <v>0.73287214557621017</v>
      </c>
      <c r="C913" s="75">
        <f t="shared" ca="1" si="127"/>
        <v>42.04771987644051</v>
      </c>
      <c r="D913" s="75">
        <v>33.454991192383964</v>
      </c>
      <c r="E913" s="75">
        <f t="shared" ca="1" si="128"/>
        <v>25.679086921944059</v>
      </c>
      <c r="F913" s="75">
        <v>27.649048256539494</v>
      </c>
      <c r="AU913" s="1">
        <v>896</v>
      </c>
      <c r="AV913" s="75">
        <f t="shared" ca="1" si="123"/>
        <v>1.6771865827229782E-3</v>
      </c>
      <c r="AW913" s="75">
        <f t="shared" ca="1" si="124"/>
        <v>16.228604055198694</v>
      </c>
      <c r="AX913" s="75">
        <f t="shared" ca="1" si="125"/>
        <v>15.025168356176724</v>
      </c>
      <c r="AY913" s="75">
        <v>41.703134290092017</v>
      </c>
      <c r="AZ913" s="75">
        <v>29.699512444578971</v>
      </c>
    </row>
    <row r="914" spans="1:52">
      <c r="A914" s="1">
        <v>861</v>
      </c>
      <c r="B914" s="62">
        <f t="shared" ca="1" si="126"/>
        <v>0.46934643367707096</v>
      </c>
      <c r="C914" s="75">
        <f t="shared" ca="1" si="127"/>
        <v>38.314123648737656</v>
      </c>
      <c r="D914" s="75">
        <v>37.498333065729156</v>
      </c>
      <c r="E914" s="75">
        <f t="shared" ca="1" si="128"/>
        <v>20.712007665139581</v>
      </c>
      <c r="F914" s="75">
        <v>18.366053601057757</v>
      </c>
      <c r="AU914" s="1">
        <v>897</v>
      </c>
      <c r="AV914" s="75">
        <f t="shared" ca="1" si="123"/>
        <v>0.57909745433689275</v>
      </c>
      <c r="AW914" s="75">
        <f t="shared" ca="1" si="124"/>
        <v>37.829535888913803</v>
      </c>
      <c r="AX914" s="75">
        <f t="shared" ca="1" si="125"/>
        <v>25.536899242494876</v>
      </c>
      <c r="AY914" s="75">
        <v>43.226808341544995</v>
      </c>
      <c r="AZ914" s="75">
        <v>31.288299581772421</v>
      </c>
    </row>
    <row r="915" spans="1:52">
      <c r="A915" s="1">
        <v>862</v>
      </c>
      <c r="B915" s="62">
        <f t="shared" ca="1" si="126"/>
        <v>0.95970738622680707</v>
      </c>
      <c r="C915" s="75">
        <f t="shared" ca="1" si="127"/>
        <v>44.591537721324698</v>
      </c>
      <c r="D915" s="75">
        <v>44.93396359979134</v>
      </c>
      <c r="E915" s="75">
        <f t="shared" ca="1" si="128"/>
        <v>34.715186952921655</v>
      </c>
      <c r="F915" s="75">
        <v>22.066310878041531</v>
      </c>
      <c r="AU915" s="1">
        <v>898</v>
      </c>
      <c r="AV915" s="75">
        <f t="shared" ref="AV915:AV978" ca="1" si="129">RAND()</f>
        <v>0.65043641371486238</v>
      </c>
      <c r="AW915" s="75">
        <f t="shared" ref="AW915:AW978" ca="1" si="130">$R$2+($R$3-$R$2)*SQRT(AV915)</f>
        <v>39.194891451365848</v>
      </c>
      <c r="AX915" s="75">
        <f t="shared" ref="AX915:AX978" ca="1" si="131">$R$3-($R$3-$R$2)*SQRT(1-AV915)</f>
        <v>27.262829209351793</v>
      </c>
      <c r="AY915" s="75">
        <v>32.309007127044438</v>
      </c>
      <c r="AZ915" s="75">
        <v>29.485935347264554</v>
      </c>
    </row>
    <row r="916" spans="1:52">
      <c r="A916" s="1">
        <v>863</v>
      </c>
      <c r="B916" s="62">
        <f t="shared" ca="1" si="126"/>
        <v>6.810179665934335E-3</v>
      </c>
      <c r="C916" s="75">
        <f t="shared" ca="1" si="127"/>
        <v>20.686444148520529</v>
      </c>
      <c r="D916" s="75">
        <v>39.946741946274997</v>
      </c>
      <c r="E916" s="75">
        <f t="shared" ca="1" si="128"/>
        <v>15.068256979385577</v>
      </c>
      <c r="F916" s="75">
        <v>24.726576856904817</v>
      </c>
      <c r="AU916" s="1">
        <v>899</v>
      </c>
      <c r="AV916" s="75">
        <f t="shared" ca="1" si="129"/>
        <v>4.2353175152684885E-2</v>
      </c>
      <c r="AW916" s="75">
        <f t="shared" ca="1" si="130"/>
        <v>21.173966118907391</v>
      </c>
      <c r="AX916" s="75">
        <f t="shared" ca="1" si="131"/>
        <v>15.642170680334971</v>
      </c>
      <c r="AY916" s="75">
        <v>24.77898957333651</v>
      </c>
      <c r="AZ916" s="75">
        <v>29.159460494602715</v>
      </c>
    </row>
    <row r="917" spans="1:52">
      <c r="A917" s="1">
        <v>864</v>
      </c>
      <c r="B917" s="62">
        <f t="shared" ca="1" si="126"/>
        <v>0.36019697591800282</v>
      </c>
      <c r="C917" s="75">
        <f t="shared" ca="1" si="127"/>
        <v>36.345251463493931</v>
      </c>
      <c r="D917" s="75">
        <v>29.343649814976114</v>
      </c>
      <c r="E917" s="75">
        <f t="shared" ca="1" si="128"/>
        <v>19.149436315212888</v>
      </c>
      <c r="F917" s="75">
        <v>16.007868932806169</v>
      </c>
      <c r="AU917" s="1">
        <v>900</v>
      </c>
      <c r="AV917" s="75">
        <f t="shared" ca="1" si="129"/>
        <v>0.98175059429569989</v>
      </c>
      <c r="AW917" s="75">
        <f t="shared" ca="1" si="130"/>
        <v>44.724998483870948</v>
      </c>
      <c r="AX917" s="75">
        <f t="shared" ca="1" si="131"/>
        <v>40.947289162317389</v>
      </c>
      <c r="AY917" s="75">
        <v>44.186195658878617</v>
      </c>
      <c r="AZ917" s="75">
        <v>20.027451327916779</v>
      </c>
    </row>
    <row r="918" spans="1:52">
      <c r="A918" s="1">
        <v>865</v>
      </c>
      <c r="B918" s="62">
        <f t="shared" ca="1" si="126"/>
        <v>0.86778379290465346</v>
      </c>
      <c r="C918" s="75">
        <f t="shared" ca="1" si="127"/>
        <v>43.614869282580514</v>
      </c>
      <c r="D918" s="75">
        <v>31.35905401355301</v>
      </c>
      <c r="E918" s="75">
        <f t="shared" ca="1" si="128"/>
        <v>29.716734671848883</v>
      </c>
      <c r="F918" s="75">
        <v>19.834360920749404</v>
      </c>
      <c r="AU918" s="1">
        <v>901</v>
      </c>
      <c r="AV918" s="75">
        <f t="shared" ca="1" si="129"/>
        <v>0.76228530808304118</v>
      </c>
      <c r="AW918" s="75">
        <f t="shared" ca="1" si="130"/>
        <v>41.192685568202762</v>
      </c>
      <c r="AX918" s="75">
        <f t="shared" ca="1" si="131"/>
        <v>30.373201897706288</v>
      </c>
      <c r="AY918" s="75">
        <v>39.09148650168531</v>
      </c>
      <c r="AZ918" s="75">
        <v>31.449003694711731</v>
      </c>
    </row>
    <row r="919" spans="1:52">
      <c r="A919" s="1">
        <v>866</v>
      </c>
      <c r="B919" s="62">
        <f t="shared" ca="1" si="126"/>
        <v>0.56565764612694291</v>
      </c>
      <c r="C919" s="75">
        <f t="shared" ca="1" si="127"/>
        <v>39.810707116507103</v>
      </c>
      <c r="D919" s="75">
        <v>23.97041956573069</v>
      </c>
      <c r="E919" s="75">
        <f t="shared" ca="1" si="128"/>
        <v>22.280506336905855</v>
      </c>
      <c r="F919" s="75">
        <v>28.533393553005382</v>
      </c>
      <c r="AU919" s="1">
        <v>902</v>
      </c>
      <c r="AV919" s="75">
        <f t="shared" ca="1" si="129"/>
        <v>0.7684255371940969</v>
      </c>
      <c r="AW919" s="75">
        <f t="shared" ca="1" si="130"/>
        <v>41.297965386597639</v>
      </c>
      <c r="AX919" s="75">
        <f t="shared" ca="1" si="131"/>
        <v>30.56334469050006</v>
      </c>
      <c r="AY919" s="75">
        <v>26.357057914904644</v>
      </c>
      <c r="AZ919" s="75">
        <v>22.403176734338874</v>
      </c>
    </row>
    <row r="920" spans="1:52">
      <c r="A920" s="1">
        <v>867</v>
      </c>
      <c r="B920" s="62">
        <f t="shared" ca="1" si="126"/>
        <v>0.42108282060081947</v>
      </c>
      <c r="C920" s="75">
        <f t="shared" ca="1" si="127"/>
        <v>37.48590798653079</v>
      </c>
      <c r="D920" s="75">
        <v>44.227600700680114</v>
      </c>
      <c r="E920" s="75">
        <f t="shared" ca="1" si="128"/>
        <v>19.996926327899025</v>
      </c>
      <c r="F920" s="75">
        <v>15.762810261640048</v>
      </c>
      <c r="AU920" s="1">
        <v>903</v>
      </c>
      <c r="AV920" s="75">
        <f t="shared" ca="1" si="129"/>
        <v>0.76677633230858899</v>
      </c>
      <c r="AW920" s="75">
        <f t="shared" ca="1" si="130"/>
        <v>41.269729710785569</v>
      </c>
      <c r="AX920" s="75">
        <f t="shared" ca="1" si="131"/>
        <v>30.512029095754301</v>
      </c>
      <c r="AY920" s="75">
        <v>44.508366574273452</v>
      </c>
      <c r="AZ920" s="75">
        <v>16.801341191186498</v>
      </c>
    </row>
    <row r="921" spans="1:52">
      <c r="A921" s="1">
        <v>868</v>
      </c>
      <c r="B921" s="62">
        <f t="shared" ca="1" si="126"/>
        <v>0.94186582383729078</v>
      </c>
      <c r="C921" s="75">
        <f t="shared" ca="1" si="127"/>
        <v>44.407014401275987</v>
      </c>
      <c r="D921" s="75">
        <v>38.046619854675612</v>
      </c>
      <c r="E921" s="75">
        <f t="shared" ca="1" si="128"/>
        <v>33.378422157767417</v>
      </c>
      <c r="F921" s="75">
        <v>21.716391052408927</v>
      </c>
      <c r="AU921" s="1">
        <v>904</v>
      </c>
      <c r="AV921" s="75">
        <f t="shared" ca="1" si="129"/>
        <v>0.26832901871458348</v>
      </c>
      <c r="AW921" s="75">
        <f t="shared" ca="1" si="130"/>
        <v>30.540145328893328</v>
      </c>
      <c r="AX921" s="75">
        <f t="shared" ca="1" si="131"/>
        <v>19.338669497532386</v>
      </c>
      <c r="AY921" s="75">
        <v>33.58634625017875</v>
      </c>
      <c r="AZ921" s="75">
        <v>18.63973072531066</v>
      </c>
    </row>
    <row r="922" spans="1:52">
      <c r="A922" s="1">
        <v>869</v>
      </c>
      <c r="B922" s="62">
        <f t="shared" ca="1" si="126"/>
        <v>0.5630430429969242</v>
      </c>
      <c r="C922" s="75">
        <f t="shared" ca="1" si="127"/>
        <v>39.772421085627187</v>
      </c>
      <c r="D922" s="75">
        <v>44.402098498801642</v>
      </c>
      <c r="E922" s="75">
        <f t="shared" ca="1" si="128"/>
        <v>22.235009460159883</v>
      </c>
      <c r="F922" s="75">
        <v>17.326167065195886</v>
      </c>
      <c r="AU922" s="1">
        <v>905</v>
      </c>
      <c r="AV922" s="75">
        <f t="shared" ca="1" si="129"/>
        <v>0.65836378470550305</v>
      </c>
      <c r="AW922" s="75">
        <f t="shared" ca="1" si="130"/>
        <v>39.341885839740371</v>
      </c>
      <c r="AX922" s="75">
        <f t="shared" ca="1" si="131"/>
        <v>27.465103542790814</v>
      </c>
      <c r="AY922" s="75">
        <v>25.19468897524224</v>
      </c>
      <c r="AZ922" s="75">
        <v>23.051979142436181</v>
      </c>
    </row>
    <row r="923" spans="1:52">
      <c r="A923" s="1">
        <v>870</v>
      </c>
      <c r="B923" s="62">
        <f t="shared" ca="1" si="126"/>
        <v>0.39894806462806276</v>
      </c>
      <c r="C923" s="75">
        <f t="shared" ca="1" si="127"/>
        <v>37.084795165793679</v>
      </c>
      <c r="D923" s="75">
        <v>35.416279567031083</v>
      </c>
      <c r="E923" s="75">
        <f t="shared" ca="1" si="128"/>
        <v>19.68224139677676</v>
      </c>
      <c r="F923" s="75">
        <v>22.907396255880126</v>
      </c>
      <c r="AU923" s="1">
        <v>906</v>
      </c>
      <c r="AV923" s="75">
        <f t="shared" ca="1" si="129"/>
        <v>0.16464044452880255</v>
      </c>
      <c r="AW923" s="75">
        <f t="shared" ca="1" si="130"/>
        <v>27.172772900038936</v>
      </c>
      <c r="AX923" s="75">
        <f t="shared" ca="1" si="131"/>
        <v>17.580598111481759</v>
      </c>
      <c r="AY923" s="75">
        <v>40.865313375378733</v>
      </c>
      <c r="AZ923" s="75">
        <v>20.377885028969029</v>
      </c>
    </row>
    <row r="924" spans="1:52">
      <c r="A924" s="1">
        <v>871</v>
      </c>
      <c r="B924" s="62">
        <f t="shared" ca="1" si="126"/>
        <v>0.37459390136361592</v>
      </c>
      <c r="C924" s="75">
        <f t="shared" ca="1" si="127"/>
        <v>36.625931459497828</v>
      </c>
      <c r="D924" s="75">
        <v>39.537188370020871</v>
      </c>
      <c r="E924" s="75">
        <f t="shared" ca="1" si="128"/>
        <v>19.3448066514248</v>
      </c>
      <c r="F924" s="75">
        <v>30.59166398404226</v>
      </c>
      <c r="AU924" s="1">
        <v>907</v>
      </c>
      <c r="AV924" s="75">
        <f t="shared" ca="1" si="129"/>
        <v>0.66745083502735048</v>
      </c>
      <c r="AW924" s="75">
        <f t="shared" ca="1" si="130"/>
        <v>39.50929928669148</v>
      </c>
      <c r="AX924" s="75">
        <f t="shared" ca="1" si="131"/>
        <v>27.699877212129834</v>
      </c>
      <c r="AY924" s="75">
        <v>22.986633205394138</v>
      </c>
      <c r="AZ924" s="75">
        <v>41.778792273340287</v>
      </c>
    </row>
    <row r="925" spans="1:52">
      <c r="A925" s="1">
        <v>872</v>
      </c>
      <c r="B925" s="62">
        <f t="shared" ca="1" si="126"/>
        <v>2.6635411905995721E-2</v>
      </c>
      <c r="C925" s="75">
        <f t="shared" ca="1" si="127"/>
        <v>23.959306493369354</v>
      </c>
      <c r="D925" s="75">
        <v>40.006346394725213</v>
      </c>
      <c r="E925" s="75">
        <f t="shared" ca="1" si="128"/>
        <v>15.268754563319209</v>
      </c>
      <c r="F925" s="75">
        <v>18.691598559634613</v>
      </c>
      <c r="AU925" s="1">
        <v>908</v>
      </c>
      <c r="AV925" s="75">
        <f t="shared" ca="1" si="129"/>
        <v>0.7259679212916017</v>
      </c>
      <c r="AW925" s="75">
        <f t="shared" ca="1" si="130"/>
        <v>40.561125350078811</v>
      </c>
      <c r="AX925" s="75">
        <f t="shared" ca="1" si="131"/>
        <v>29.295577984607061</v>
      </c>
      <c r="AY925" s="75">
        <v>38.244657625641985</v>
      </c>
      <c r="AZ925" s="75">
        <v>22.16597540479389</v>
      </c>
    </row>
    <row r="926" spans="1:52">
      <c r="A926" s="1">
        <v>873</v>
      </c>
      <c r="B926" s="62">
        <f t="shared" ca="1" si="126"/>
        <v>4.2551420797038553E-2</v>
      </c>
      <c r="C926" s="75">
        <f t="shared" ca="1" si="127"/>
        <v>25.473518640437455</v>
      </c>
      <c r="D926" s="75">
        <v>44.992036493870067</v>
      </c>
      <c r="E926" s="75">
        <f t="shared" ca="1" si="128"/>
        <v>15.431696472504736</v>
      </c>
      <c r="F926" s="75">
        <v>20.194252892104057</v>
      </c>
      <c r="AU926" s="1">
        <v>909</v>
      </c>
      <c r="AV926" s="75">
        <f t="shared" ca="1" si="129"/>
        <v>0.44482681996306228</v>
      </c>
      <c r="AW926" s="75">
        <f t="shared" ca="1" si="130"/>
        <v>35.008601599481061</v>
      </c>
      <c r="AX926" s="75">
        <f t="shared" ca="1" si="131"/>
        <v>22.647016708429188</v>
      </c>
      <c r="AY926" s="75">
        <v>37.966576687503206</v>
      </c>
      <c r="AZ926" s="75">
        <v>17.075069592527601</v>
      </c>
    </row>
    <row r="927" spans="1:52">
      <c r="A927" s="1">
        <v>874</v>
      </c>
      <c r="B927" s="62">
        <f t="shared" ca="1" si="126"/>
        <v>0.14650257067467543</v>
      </c>
      <c r="C927" s="75">
        <f t="shared" ca="1" si="127"/>
        <v>30.815017245223494</v>
      </c>
      <c r="D927" s="75">
        <v>39.711470871867846</v>
      </c>
      <c r="E927" s="75">
        <f t="shared" ca="1" si="128"/>
        <v>16.543029706186264</v>
      </c>
      <c r="F927" s="75">
        <v>24.660134386494807</v>
      </c>
      <c r="AU927" s="1">
        <v>910</v>
      </c>
      <c r="AV927" s="75">
        <f t="shared" ca="1" si="129"/>
        <v>0.82458124996114268</v>
      </c>
      <c r="AW927" s="75">
        <f t="shared" ca="1" si="130"/>
        <v>42.241936879837098</v>
      </c>
      <c r="AX927" s="75">
        <f t="shared" ca="1" si="131"/>
        <v>32.435093512684958</v>
      </c>
      <c r="AY927" s="75">
        <v>36.847236044062157</v>
      </c>
      <c r="AZ927" s="75">
        <v>16.488642345603111</v>
      </c>
    </row>
    <row r="928" spans="1:52">
      <c r="A928" s="1">
        <v>875</v>
      </c>
      <c r="B928" s="62">
        <f t="shared" ca="1" si="126"/>
        <v>0.66153225496527224</v>
      </c>
      <c r="C928" s="75">
        <f t="shared" ca="1" si="127"/>
        <v>41.139960651687261</v>
      </c>
      <c r="D928" s="75">
        <v>39.944197134882096</v>
      </c>
      <c r="E928" s="75">
        <f t="shared" ca="1" si="128"/>
        <v>24.09290541296285</v>
      </c>
      <c r="F928" s="75">
        <v>17.416104037777334</v>
      </c>
      <c r="AU928" s="1">
        <v>911</v>
      </c>
      <c r="AV928" s="75">
        <f t="shared" ca="1" si="129"/>
        <v>0.6243591262215693</v>
      </c>
      <c r="AW928" s="75">
        <f t="shared" ca="1" si="130"/>
        <v>38.704919607528993</v>
      </c>
      <c r="AX928" s="75">
        <f t="shared" ca="1" si="131"/>
        <v>26.613135492950747</v>
      </c>
      <c r="AY928" s="75">
        <v>27.310787323859913</v>
      </c>
      <c r="AZ928" s="75">
        <v>34.5229924443709</v>
      </c>
    </row>
    <row r="929" spans="1:52">
      <c r="A929" s="1">
        <v>876</v>
      </c>
      <c r="B929" s="62">
        <f t="shared" ca="1" si="126"/>
        <v>0.96986870611982923</v>
      </c>
      <c r="C929" s="75">
        <f t="shared" ca="1" si="127"/>
        <v>44.695609044968478</v>
      </c>
      <c r="D929" s="75">
        <v>42.7648920136767</v>
      </c>
      <c r="E929" s="75">
        <f t="shared" ca="1" si="128"/>
        <v>35.664723585017249</v>
      </c>
      <c r="F929" s="75">
        <v>21.627704672981121</v>
      </c>
      <c r="AU929" s="1">
        <v>912</v>
      </c>
      <c r="AV929" s="75">
        <f t="shared" ca="1" si="129"/>
        <v>0.33868444040699153</v>
      </c>
      <c r="AW929" s="75">
        <f t="shared" ca="1" si="130"/>
        <v>32.458980393089746</v>
      </c>
      <c r="AX929" s="75">
        <f t="shared" ca="1" si="131"/>
        <v>20.603606749486357</v>
      </c>
      <c r="AY929" s="75">
        <v>19.255824893778467</v>
      </c>
      <c r="AZ929" s="75">
        <v>21.651180955580578</v>
      </c>
    </row>
    <row r="930" spans="1:52">
      <c r="A930" s="1">
        <v>877</v>
      </c>
      <c r="B930" s="62">
        <f t="shared" ca="1" si="126"/>
        <v>0.35209324237483708</v>
      </c>
      <c r="C930" s="75">
        <f t="shared" ca="1" si="127"/>
        <v>36.183960176737045</v>
      </c>
      <c r="D930" s="75">
        <v>41.840202032232213</v>
      </c>
      <c r="E930" s="75">
        <f t="shared" ca="1" si="128"/>
        <v>19.040752968038166</v>
      </c>
      <c r="F930" s="75">
        <v>23.165462216485992</v>
      </c>
      <c r="AU930" s="1">
        <v>913</v>
      </c>
      <c r="AV930" s="75">
        <f t="shared" ca="1" si="129"/>
        <v>0.53658986183483726</v>
      </c>
      <c r="AW930" s="75">
        <f t="shared" ca="1" si="130"/>
        <v>36.975688286180102</v>
      </c>
      <c r="AX930" s="75">
        <f t="shared" ca="1" si="131"/>
        <v>24.577729696513995</v>
      </c>
      <c r="AY930" s="75">
        <v>42.97749079080593</v>
      </c>
      <c r="AZ930" s="75">
        <v>36.822530265591219</v>
      </c>
    </row>
    <row r="931" spans="1:52">
      <c r="A931" s="1">
        <v>878</v>
      </c>
      <c r="B931" s="62">
        <f t="shared" ca="1" si="126"/>
        <v>0.80364809736079068</v>
      </c>
      <c r="C931" s="75">
        <f t="shared" ca="1" si="127"/>
        <v>42.891801237138324</v>
      </c>
      <c r="D931" s="75">
        <v>39.276553924144189</v>
      </c>
      <c r="E931" s="75">
        <f t="shared" ca="1" si="128"/>
        <v>27.563219815163979</v>
      </c>
      <c r="F931" s="75">
        <v>18.935329488701438</v>
      </c>
      <c r="AU931" s="1">
        <v>914</v>
      </c>
      <c r="AV931" s="75">
        <f t="shared" ca="1" si="129"/>
        <v>0.40084430701598528</v>
      </c>
      <c r="AW931" s="75">
        <f t="shared" ca="1" si="130"/>
        <v>33.993679904494201</v>
      </c>
      <c r="AX931" s="75">
        <f t="shared" ca="1" si="131"/>
        <v>21.778455613684667</v>
      </c>
      <c r="AY931" s="75">
        <v>31.899378968571352</v>
      </c>
      <c r="AZ931" s="75">
        <v>34.066268480193756</v>
      </c>
    </row>
    <row r="932" spans="1:52">
      <c r="A932" s="1">
        <v>879</v>
      </c>
      <c r="B932" s="62">
        <f t="shared" ca="1" si="126"/>
        <v>0.16294504303136303</v>
      </c>
      <c r="C932" s="75">
        <f t="shared" ca="1" si="127"/>
        <v>31.385824755313177</v>
      </c>
      <c r="D932" s="75">
        <v>25.992051323604748</v>
      </c>
      <c r="E932" s="75">
        <f t="shared" ca="1" si="128"/>
        <v>16.726955357941161</v>
      </c>
      <c r="F932" s="75">
        <v>29.302755285619263</v>
      </c>
      <c r="AU932" s="1">
        <v>915</v>
      </c>
      <c r="AV932" s="75">
        <f t="shared" ca="1" si="129"/>
        <v>0.72285243970198021</v>
      </c>
      <c r="AW932" s="75">
        <f t="shared" ca="1" si="130"/>
        <v>40.506218765857518</v>
      </c>
      <c r="AX932" s="75">
        <f t="shared" ca="1" si="131"/>
        <v>29.20655818802571</v>
      </c>
      <c r="AY932" s="75">
        <v>32.938145157380141</v>
      </c>
      <c r="AZ932" s="75">
        <v>19.994673104366317</v>
      </c>
    </row>
    <row r="933" spans="1:52">
      <c r="A933" s="1">
        <v>880</v>
      </c>
      <c r="B933" s="62">
        <f t="shared" ca="1" si="126"/>
        <v>0.52020668588347441</v>
      </c>
      <c r="C933" s="75">
        <f t="shared" ca="1" si="127"/>
        <v>39.127550386827956</v>
      </c>
      <c r="D933" s="75">
        <v>42.778140699483956</v>
      </c>
      <c r="E933" s="75">
        <f t="shared" ca="1" si="128"/>
        <v>21.514166086500957</v>
      </c>
      <c r="F933" s="75">
        <v>15.707930788286745</v>
      </c>
      <c r="AU933" s="1">
        <v>916</v>
      </c>
      <c r="AV933" s="75">
        <f t="shared" ca="1" si="129"/>
        <v>0.32403930843463913</v>
      </c>
      <c r="AW933" s="75">
        <f t="shared" ca="1" si="130"/>
        <v>32.077335201698631</v>
      </c>
      <c r="AX933" s="75">
        <f t="shared" ca="1" si="131"/>
        <v>20.334951400639309</v>
      </c>
      <c r="AY933" s="75">
        <v>28.341005646133343</v>
      </c>
      <c r="AZ933" s="75">
        <v>35.101926019926168</v>
      </c>
    </row>
    <row r="934" spans="1:52">
      <c r="A934" s="1">
        <v>881</v>
      </c>
      <c r="B934" s="62">
        <f t="shared" ca="1" si="126"/>
        <v>0.17808333658769193</v>
      </c>
      <c r="C934" s="75">
        <f t="shared" ca="1" si="127"/>
        <v>31.87831220989532</v>
      </c>
      <c r="D934" s="75">
        <v>44.710679562116361</v>
      </c>
      <c r="E934" s="75">
        <f t="shared" ca="1" si="128"/>
        <v>16.898434372456784</v>
      </c>
      <c r="F934" s="75">
        <v>23.51170104385908</v>
      </c>
      <c r="AU934" s="1">
        <v>917</v>
      </c>
      <c r="AV934" s="75">
        <f t="shared" ca="1" si="129"/>
        <v>0.2858908862679268</v>
      </c>
      <c r="AW934" s="75">
        <f t="shared" ca="1" si="130"/>
        <v>31.040629589923647</v>
      </c>
      <c r="AX934" s="75">
        <f t="shared" ca="1" si="131"/>
        <v>19.648506900798409</v>
      </c>
      <c r="AY934" s="75">
        <v>38.798886605473839</v>
      </c>
      <c r="AZ934" s="75">
        <v>37.094952007490058</v>
      </c>
    </row>
    <row r="935" spans="1:52">
      <c r="A935" s="1">
        <v>882</v>
      </c>
      <c r="B935" s="62">
        <f t="shared" ca="1" si="126"/>
        <v>0.98641566931667413</v>
      </c>
      <c r="C935" s="75">
        <f t="shared" ca="1" si="127"/>
        <v>44.863536895066609</v>
      </c>
      <c r="D935" s="75">
        <v>44.008697778681054</v>
      </c>
      <c r="E935" s="75">
        <f t="shared" ca="1" si="128"/>
        <v>37.841852062091846</v>
      </c>
      <c r="F935" s="75">
        <v>24.172842983484763</v>
      </c>
      <c r="AU935" s="1">
        <v>918</v>
      </c>
      <c r="AV935" s="75">
        <f t="shared" ca="1" si="129"/>
        <v>0.15206059526728133</v>
      </c>
      <c r="AW935" s="75">
        <f t="shared" ca="1" si="130"/>
        <v>26.698484335184332</v>
      </c>
      <c r="AX935" s="75">
        <f t="shared" ca="1" si="131"/>
        <v>17.374912411732577</v>
      </c>
      <c r="AY935" s="75">
        <v>25.473614886075133</v>
      </c>
      <c r="AZ935" s="75">
        <v>25.669806206417039</v>
      </c>
    </row>
    <row r="936" spans="1:52">
      <c r="A936" s="1">
        <v>883</v>
      </c>
      <c r="B936" s="62">
        <f t="shared" ca="1" si="126"/>
        <v>0.85308846468129973</v>
      </c>
      <c r="C936" s="75">
        <f t="shared" ca="1" si="127"/>
        <v>43.452424389069861</v>
      </c>
      <c r="D936" s="75">
        <v>39.534557884402815</v>
      </c>
      <c r="E936" s="75">
        <f t="shared" ca="1" si="128"/>
        <v>29.170280455532829</v>
      </c>
      <c r="F936" s="75">
        <v>19.988616342028706</v>
      </c>
      <c r="AU936" s="1">
        <v>919</v>
      </c>
      <c r="AV936" s="75">
        <f t="shared" ca="1" si="129"/>
        <v>0.66255944639772046</v>
      </c>
      <c r="AW936" s="75">
        <f t="shared" ca="1" si="130"/>
        <v>39.419326398530089</v>
      </c>
      <c r="AX936" s="75">
        <f t="shared" ca="1" si="131"/>
        <v>27.573109909049993</v>
      </c>
      <c r="AY936" s="75">
        <v>28.258897484086489</v>
      </c>
      <c r="AZ936" s="75">
        <v>30.639401476563574</v>
      </c>
    </row>
    <row r="937" spans="1:52">
      <c r="A937" s="1">
        <v>884</v>
      </c>
      <c r="B937" s="62">
        <f t="shared" ca="1" si="126"/>
        <v>0.18237481473634976</v>
      </c>
      <c r="C937" s="75">
        <f t="shared" ca="1" si="127"/>
        <v>32.012816169333703</v>
      </c>
      <c r="D937" s="75">
        <v>30.500700236563212</v>
      </c>
      <c r="E937" s="75">
        <f t="shared" ca="1" si="128"/>
        <v>16.947428697910894</v>
      </c>
      <c r="F937" s="75">
        <v>21.255697699582623</v>
      </c>
      <c r="AU937" s="1">
        <v>920</v>
      </c>
      <c r="AV937" s="75">
        <f t="shared" ca="1" si="129"/>
        <v>0.45054338637754121</v>
      </c>
      <c r="AW937" s="75">
        <f t="shared" ca="1" si="130"/>
        <v>35.13675862048774</v>
      </c>
      <c r="AX937" s="75">
        <f t="shared" ca="1" si="131"/>
        <v>22.762397785277908</v>
      </c>
      <c r="AY937" s="75">
        <v>32.79772647766616</v>
      </c>
      <c r="AZ937" s="75">
        <v>22.920707976454807</v>
      </c>
    </row>
    <row r="938" spans="1:52">
      <c r="A938" s="1">
        <v>885</v>
      </c>
      <c r="B938" s="62">
        <f t="shared" ca="1" si="126"/>
        <v>0.24089479649931023</v>
      </c>
      <c r="C938" s="75">
        <f t="shared" ca="1" si="127"/>
        <v>33.666535807189106</v>
      </c>
      <c r="D938" s="75">
        <v>41.487558445108029</v>
      </c>
      <c r="E938" s="75">
        <f t="shared" ca="1" si="128"/>
        <v>17.633332800032406</v>
      </c>
      <c r="F938" s="75">
        <v>27.822946015815351</v>
      </c>
      <c r="AU938" s="1">
        <v>921</v>
      </c>
      <c r="AV938" s="75">
        <f t="shared" ca="1" si="129"/>
        <v>0.19749236705478257</v>
      </c>
      <c r="AW938" s="75">
        <f t="shared" ca="1" si="130"/>
        <v>28.332033991454729</v>
      </c>
      <c r="AX938" s="75">
        <f t="shared" ca="1" si="131"/>
        <v>18.125162890713259</v>
      </c>
      <c r="AY938" s="75">
        <v>24.482561104535108</v>
      </c>
      <c r="AZ938" s="75">
        <v>26.011163741239812</v>
      </c>
    </row>
    <row r="939" spans="1:52">
      <c r="A939" s="1">
        <v>886</v>
      </c>
      <c r="B939" s="62">
        <f t="shared" ca="1" si="126"/>
        <v>0.38458416126826567</v>
      </c>
      <c r="C939" s="75">
        <f t="shared" ca="1" si="127"/>
        <v>36.816498714597643</v>
      </c>
      <c r="D939" s="75">
        <v>44.360808503752644</v>
      </c>
      <c r="E939" s="75">
        <f t="shared" ca="1" si="128"/>
        <v>19.482146223181452</v>
      </c>
      <c r="F939" s="75">
        <v>33.715300146089973</v>
      </c>
      <c r="AU939" s="1">
        <v>922</v>
      </c>
      <c r="AV939" s="75">
        <f t="shared" ca="1" si="129"/>
        <v>0.54910452484780592</v>
      </c>
      <c r="AW939" s="75">
        <f t="shared" ca="1" si="130"/>
        <v>37.230476206393448</v>
      </c>
      <c r="AX939" s="75">
        <f t="shared" ca="1" si="131"/>
        <v>24.855374720859793</v>
      </c>
      <c r="AY939" s="75">
        <v>43.600417751148974</v>
      </c>
      <c r="AZ939" s="75">
        <v>20.910471948422451</v>
      </c>
    </row>
    <row r="940" spans="1:52">
      <c r="A940" s="1">
        <v>887</v>
      </c>
      <c r="B940" s="62">
        <f t="shared" ca="1" si="126"/>
        <v>0.53409079331194498</v>
      </c>
      <c r="C940" s="75">
        <f t="shared" ca="1" si="127"/>
        <v>39.340320095517988</v>
      </c>
      <c r="D940" s="75">
        <v>28.120211976228763</v>
      </c>
      <c r="E940" s="75">
        <f t="shared" ca="1" si="128"/>
        <v>21.742928990461216</v>
      </c>
      <c r="F940" s="75">
        <v>24.482993917985532</v>
      </c>
      <c r="AU940" s="1">
        <v>923</v>
      </c>
      <c r="AV940" s="75">
        <f t="shared" ca="1" si="129"/>
        <v>0.11110328488633869</v>
      </c>
      <c r="AW940" s="75">
        <f t="shared" ca="1" si="130"/>
        <v>24.999647813683481</v>
      </c>
      <c r="AX940" s="75">
        <f t="shared" ca="1" si="131"/>
        <v>16.7156042383385</v>
      </c>
      <c r="AY940" s="75">
        <v>31.396370774330542</v>
      </c>
      <c r="AZ940" s="75">
        <v>27.071290884345817</v>
      </c>
    </row>
    <row r="941" spans="1:52">
      <c r="A941" s="1">
        <v>888</v>
      </c>
      <c r="B941" s="62">
        <f t="shared" ca="1" si="126"/>
        <v>0.98876010259750213</v>
      </c>
      <c r="C941" s="75">
        <f t="shared" ca="1" si="127"/>
        <v>44.887177258839586</v>
      </c>
      <c r="D941" s="75">
        <v>44.269214517727789</v>
      </c>
      <c r="E941" s="75">
        <f t="shared" ca="1" si="128"/>
        <v>38.279905652931383</v>
      </c>
      <c r="F941" s="75">
        <v>17.620898190841157</v>
      </c>
      <c r="AU941" s="1">
        <v>924</v>
      </c>
      <c r="AV941" s="75">
        <f t="shared" ca="1" si="129"/>
        <v>4.3624947120306068E-2</v>
      </c>
      <c r="AW941" s="75">
        <f t="shared" ca="1" si="130"/>
        <v>21.265975774632029</v>
      </c>
      <c r="AX941" s="75">
        <f t="shared" ca="1" si="131"/>
        <v>15.661671015687951</v>
      </c>
      <c r="AY941" s="75">
        <v>41.354449437751633</v>
      </c>
      <c r="AZ941" s="75">
        <v>22.388723879100681</v>
      </c>
    </row>
    <row r="942" spans="1:52">
      <c r="A942" s="1">
        <v>889</v>
      </c>
      <c r="B942" s="62">
        <f t="shared" ca="1" si="126"/>
        <v>8.1626534116406191E-2</v>
      </c>
      <c r="C942" s="75">
        <f t="shared" ca="1" si="127"/>
        <v>28.013627565879023</v>
      </c>
      <c r="D942" s="75">
        <v>39.628332720770217</v>
      </c>
      <c r="E942" s="75">
        <f t="shared" ca="1" si="128"/>
        <v>15.839540453697801</v>
      </c>
      <c r="F942" s="75">
        <v>16.839006856837319</v>
      </c>
      <c r="AU942" s="1">
        <v>925</v>
      </c>
      <c r="AV942" s="75">
        <f t="shared" ca="1" si="129"/>
        <v>0.95847391961901351</v>
      </c>
      <c r="AW942" s="75">
        <f t="shared" ca="1" si="130"/>
        <v>44.370504382068624</v>
      </c>
      <c r="AX942" s="75">
        <f t="shared" ca="1" si="131"/>
        <v>38.886615312047851</v>
      </c>
      <c r="AY942" s="75">
        <v>37.542792396734754</v>
      </c>
      <c r="AZ942" s="75">
        <v>19.645676726441192</v>
      </c>
    </row>
    <row r="943" spans="1:52">
      <c r="A943" s="1">
        <v>890</v>
      </c>
      <c r="B943" s="62">
        <f t="shared" ca="1" si="126"/>
        <v>0.4795258146054806</v>
      </c>
      <c r="C943" s="75">
        <f t="shared" ca="1" si="127"/>
        <v>38.481468410814159</v>
      </c>
      <c r="D943" s="75">
        <v>33.732608690808028</v>
      </c>
      <c r="E943" s="75">
        <f t="shared" ca="1" si="128"/>
        <v>20.868314716953584</v>
      </c>
      <c r="F943" s="75">
        <v>24.062169154525726</v>
      </c>
      <c r="AU943" s="1">
        <v>926</v>
      </c>
      <c r="AV943" s="75">
        <f t="shared" ca="1" si="129"/>
        <v>0.96919707714702352</v>
      </c>
      <c r="AW943" s="75">
        <f t="shared" ca="1" si="130"/>
        <v>44.534342204158214</v>
      </c>
      <c r="AX943" s="75">
        <f t="shared" ca="1" si="131"/>
        <v>39.734771555983649</v>
      </c>
      <c r="AY943" s="75">
        <v>41.121952212206217</v>
      </c>
      <c r="AZ943" s="75">
        <v>30.034708601821841</v>
      </c>
    </row>
    <row r="944" spans="1:52">
      <c r="A944" s="1">
        <v>891</v>
      </c>
      <c r="B944" s="62">
        <f t="shared" ca="1" si="126"/>
        <v>0.53998928682253067</v>
      </c>
      <c r="C944" s="75">
        <f t="shared" ca="1" si="127"/>
        <v>39.429596992521027</v>
      </c>
      <c r="D944" s="75">
        <v>34.132815442148143</v>
      </c>
      <c r="E944" s="75">
        <f t="shared" ca="1" si="128"/>
        <v>21.841492331226274</v>
      </c>
      <c r="F944" s="75">
        <v>17.085302047062793</v>
      </c>
      <c r="AU944" s="1">
        <v>927</v>
      </c>
      <c r="AV944" s="75">
        <f t="shared" ca="1" si="129"/>
        <v>0.50438551618680627</v>
      </c>
      <c r="AW944" s="75">
        <f t="shared" ca="1" si="130"/>
        <v>36.306031178239778</v>
      </c>
      <c r="AX944" s="75">
        <f t="shared" ca="1" si="131"/>
        <v>23.880032305141317</v>
      </c>
      <c r="AY944" s="75">
        <v>34.023238069401501</v>
      </c>
      <c r="AZ944" s="75">
        <v>24.103817785151318</v>
      </c>
    </row>
    <row r="945" spans="1:52">
      <c r="A945" s="1">
        <v>892</v>
      </c>
      <c r="B945" s="62">
        <f t="shared" ca="1" si="126"/>
        <v>0.92677125343668365</v>
      </c>
      <c r="C945" s="75">
        <f t="shared" ca="1" si="127"/>
        <v>44.249072985076175</v>
      </c>
      <c r="D945" s="75">
        <v>40.330030649278797</v>
      </c>
      <c r="E945" s="75">
        <f t="shared" ca="1" si="128"/>
        <v>32.448900045701926</v>
      </c>
      <c r="F945" s="75">
        <v>26.099346052226391</v>
      </c>
      <c r="AU945" s="1">
        <v>928</v>
      </c>
      <c r="AV945" s="75">
        <f t="shared" ca="1" si="129"/>
        <v>0.42734773836223372</v>
      </c>
      <c r="AW945" s="75">
        <f t="shared" ca="1" si="130"/>
        <v>34.611551813306619</v>
      </c>
      <c r="AX945" s="75">
        <f t="shared" ca="1" si="131"/>
        <v>22.297862755370595</v>
      </c>
      <c r="AY945" s="75">
        <v>40.789106732422695</v>
      </c>
      <c r="AZ945" s="75">
        <v>16.89704232899323</v>
      </c>
    </row>
    <row r="946" spans="1:52">
      <c r="A946" s="1">
        <v>893</v>
      </c>
      <c r="B946" s="62">
        <f t="shared" ca="1" si="126"/>
        <v>0.18365904365770369</v>
      </c>
      <c r="C946" s="75">
        <f t="shared" ca="1" si="127"/>
        <v>32.052655857160715</v>
      </c>
      <c r="D946" s="75">
        <v>35.905298383140448</v>
      </c>
      <c r="E946" s="75">
        <f t="shared" ca="1" si="128"/>
        <v>16.962123614466435</v>
      </c>
      <c r="F946" s="75">
        <v>34.792445179191979</v>
      </c>
      <c r="AU946" s="1">
        <v>929</v>
      </c>
      <c r="AV946" s="75">
        <f t="shared" ca="1" si="129"/>
        <v>0.90013511693327186</v>
      </c>
      <c r="AW946" s="75">
        <f t="shared" ca="1" si="130"/>
        <v>43.462635247635532</v>
      </c>
      <c r="AX946" s="75">
        <f t="shared" ca="1" si="131"/>
        <v>35.51957834481739</v>
      </c>
      <c r="AY946" s="75">
        <v>22.266581072507357</v>
      </c>
      <c r="AZ946" s="75">
        <v>34.791715258759389</v>
      </c>
    </row>
    <row r="947" spans="1:52">
      <c r="A947" s="1">
        <v>894</v>
      </c>
      <c r="B947" s="62">
        <f t="shared" ca="1" si="126"/>
        <v>0.2355068252718473</v>
      </c>
      <c r="C947" s="75">
        <f t="shared" ca="1" si="127"/>
        <v>33.526316850364175</v>
      </c>
      <c r="D947" s="75">
        <v>37.130304815174</v>
      </c>
      <c r="E947" s="75">
        <f t="shared" ca="1" si="128"/>
        <v>17.568737745440629</v>
      </c>
      <c r="F947" s="75">
        <v>17.06384931023922</v>
      </c>
      <c r="AU947" s="1">
        <v>930</v>
      </c>
      <c r="AV947" s="75">
        <f t="shared" ca="1" si="129"/>
        <v>0.6144133843747186</v>
      </c>
      <c r="AW947" s="75">
        <f t="shared" ca="1" si="130"/>
        <v>38.515357661265682</v>
      </c>
      <c r="AX947" s="75">
        <f t="shared" ca="1" si="131"/>
        <v>26.371313678556039</v>
      </c>
      <c r="AY947" s="75">
        <v>37.621614092173175</v>
      </c>
      <c r="AZ947" s="75">
        <v>22.776360192743994</v>
      </c>
    </row>
    <row r="948" spans="1:52">
      <c r="A948" s="1">
        <v>895</v>
      </c>
      <c r="B948" s="62">
        <f t="shared" ca="1" si="126"/>
        <v>0.48997976172501811</v>
      </c>
      <c r="C948" s="75">
        <f t="shared" ca="1" si="127"/>
        <v>38.650879866056911</v>
      </c>
      <c r="D948" s="75">
        <v>42.803866071011925</v>
      </c>
      <c r="E948" s="75">
        <f t="shared" ca="1" si="128"/>
        <v>21.030973733597573</v>
      </c>
      <c r="F948" s="75">
        <v>20.479977874669469</v>
      </c>
      <c r="AU948" s="1">
        <v>931</v>
      </c>
      <c r="AV948" s="75">
        <f t="shared" ca="1" si="129"/>
        <v>0.18644738602521138</v>
      </c>
      <c r="AW948" s="75">
        <f t="shared" ca="1" si="130"/>
        <v>27.953866118757375</v>
      </c>
      <c r="AX948" s="75">
        <f t="shared" ca="1" si="131"/>
        <v>17.940854548280544</v>
      </c>
      <c r="AY948" s="75">
        <v>30.394760389541656</v>
      </c>
      <c r="AZ948" s="75">
        <v>36.005996556039037</v>
      </c>
    </row>
    <row r="949" spans="1:52">
      <c r="A949" s="1">
        <v>896</v>
      </c>
      <c r="B949" s="62">
        <f t="shared" ca="1" si="126"/>
        <v>6.9355311400053132E-2</v>
      </c>
      <c r="C949" s="75">
        <f t="shared" ca="1" si="127"/>
        <v>27.325782409124507</v>
      </c>
      <c r="D949" s="75">
        <v>35.738735650409566</v>
      </c>
      <c r="E949" s="75">
        <f t="shared" ca="1" si="128"/>
        <v>15.710234875377832</v>
      </c>
      <c r="F949" s="75">
        <v>29.424238332806652</v>
      </c>
      <c r="AU949" s="1">
        <v>932</v>
      </c>
      <c r="AV949" s="75">
        <f t="shared" ca="1" si="129"/>
        <v>0.51822725925103019</v>
      </c>
      <c r="AW949" s="75">
        <f t="shared" ca="1" si="130"/>
        <v>36.5964009345522</v>
      </c>
      <c r="AX949" s="75">
        <f t="shared" ca="1" si="131"/>
        <v>24.177044718050396</v>
      </c>
      <c r="AY949" s="75">
        <v>27.597471014036039</v>
      </c>
      <c r="AZ949" s="75">
        <v>15.656996763913821</v>
      </c>
    </row>
    <row r="950" spans="1:52">
      <c r="A950" s="1">
        <v>897</v>
      </c>
      <c r="B950" s="62">
        <f t="shared" ca="1" si="126"/>
        <v>0.35208858927472164</v>
      </c>
      <c r="C950" s="75">
        <f t="shared" ca="1" si="127"/>
        <v>36.183866857212642</v>
      </c>
      <c r="D950" s="75">
        <v>29.699057373936853</v>
      </c>
      <c r="E950" s="75">
        <f t="shared" ca="1" si="128"/>
        <v>19.040690823969449</v>
      </c>
      <c r="F950" s="75">
        <v>26.511632424746114</v>
      </c>
      <c r="AU950" s="1">
        <v>933</v>
      </c>
      <c r="AV950" s="75">
        <f t="shared" ca="1" si="129"/>
        <v>0.46390652909783037</v>
      </c>
      <c r="AW950" s="75">
        <f t="shared" ca="1" si="130"/>
        <v>35.433205235303816</v>
      </c>
      <c r="AX950" s="75">
        <f t="shared" ca="1" si="131"/>
        <v>23.034478749368304</v>
      </c>
      <c r="AY950" s="75">
        <v>36.825103938454959</v>
      </c>
      <c r="AZ950" s="75">
        <v>24.942702174610709</v>
      </c>
    </row>
    <row r="951" spans="1:52">
      <c r="A951" s="1">
        <v>898</v>
      </c>
      <c r="B951" s="62">
        <f t="shared" ref="B951:B1014" ca="1" si="132">RAND()</f>
        <v>0.26366252653660638</v>
      </c>
      <c r="C951" s="75">
        <f t="shared" ref="C951:C1014" ca="1" si="133">$R$2+($R$3-$R$2)*(B951)^(1/3)</f>
        <v>34.237002045994181</v>
      </c>
      <c r="D951" s="75">
        <v>34.419312554598122</v>
      </c>
      <c r="E951" s="75">
        <f t="shared" ref="E951:E1014" ca="1" si="134">$R$3-($R$3-$R$2)*(1-B951)^(1/3)</f>
        <v>17.90971613974267</v>
      </c>
      <c r="F951" s="75">
        <v>21.624354504446199</v>
      </c>
      <c r="AU951" s="1">
        <v>934</v>
      </c>
      <c r="AV951" s="75">
        <f t="shared" ca="1" si="129"/>
        <v>0.33492310910404233</v>
      </c>
      <c r="AW951" s="75">
        <f t="shared" ca="1" si="130"/>
        <v>32.361762531311101</v>
      </c>
      <c r="AX951" s="75">
        <f t="shared" ca="1" si="131"/>
        <v>20.534326050436256</v>
      </c>
      <c r="AY951" s="75">
        <v>32.889234497139086</v>
      </c>
      <c r="AZ951" s="75">
        <v>18.532300138982187</v>
      </c>
    </row>
    <row r="952" spans="1:52">
      <c r="A952" s="1">
        <v>899</v>
      </c>
      <c r="B952" s="62">
        <f t="shared" ca="1" si="132"/>
        <v>0.35457189092726904</v>
      </c>
      <c r="C952" s="75">
        <f t="shared" ca="1" si="133"/>
        <v>36.233553913195173</v>
      </c>
      <c r="D952" s="75">
        <v>44.821706278066088</v>
      </c>
      <c r="E952" s="75">
        <f t="shared" ca="1" si="134"/>
        <v>19.073898723440433</v>
      </c>
      <c r="F952" s="75">
        <v>30.625957896574306</v>
      </c>
      <c r="AU952" s="1">
        <v>935</v>
      </c>
      <c r="AV952" s="75">
        <f t="shared" ca="1" si="129"/>
        <v>7.135928680310144E-2</v>
      </c>
      <c r="AW952" s="75">
        <f t="shared" ca="1" si="130"/>
        <v>23.013947723986682</v>
      </c>
      <c r="AX952" s="75">
        <f t="shared" ca="1" si="131"/>
        <v>16.090198169527195</v>
      </c>
      <c r="AY952" s="75">
        <v>27.719498586533646</v>
      </c>
      <c r="AZ952" s="75">
        <v>35.775734563160398</v>
      </c>
    </row>
    <row r="953" spans="1:52">
      <c r="A953" s="1">
        <v>900</v>
      </c>
      <c r="B953" s="62">
        <f t="shared" ca="1" si="132"/>
        <v>0.33236769785011533</v>
      </c>
      <c r="C953" s="75">
        <f t="shared" ca="1" si="133"/>
        <v>35.780732775986294</v>
      </c>
      <c r="D953" s="75">
        <v>42.309142095660981</v>
      </c>
      <c r="E953" s="75">
        <f t="shared" ca="1" si="134"/>
        <v>18.779938757874866</v>
      </c>
      <c r="F953" s="75">
        <v>29.72185295911089</v>
      </c>
      <c r="AU953" s="1">
        <v>936</v>
      </c>
      <c r="AV953" s="75">
        <f t="shared" ca="1" si="129"/>
        <v>0.88407919441777416</v>
      </c>
      <c r="AW953" s="75">
        <f t="shared" ca="1" si="130"/>
        <v>43.207645682970366</v>
      </c>
      <c r="AX953" s="75">
        <f t="shared" ca="1" si="131"/>
        <v>34.785856618198309</v>
      </c>
      <c r="AY953" s="75">
        <v>32.247403053014544</v>
      </c>
      <c r="AZ953" s="75">
        <v>26.277417201172923</v>
      </c>
    </row>
    <row r="954" spans="1:52">
      <c r="A954" s="1">
        <v>901</v>
      </c>
      <c r="B954" s="62">
        <f t="shared" ca="1" si="132"/>
        <v>2.6939379366574201E-2</v>
      </c>
      <c r="C954" s="75">
        <f t="shared" ca="1" si="133"/>
        <v>23.993259326804729</v>
      </c>
      <c r="D954" s="75">
        <v>26.825934624110097</v>
      </c>
      <c r="E954" s="75">
        <f t="shared" ca="1" si="134"/>
        <v>15.271849762586758</v>
      </c>
      <c r="F954" s="75">
        <v>23.984551975130593</v>
      </c>
      <c r="AU954" s="1">
        <v>937</v>
      </c>
      <c r="AV954" s="75">
        <f t="shared" ca="1" si="129"/>
        <v>0.52182885927273692</v>
      </c>
      <c r="AW954" s="75">
        <f t="shared" ca="1" si="130"/>
        <v>36.671316834596439</v>
      </c>
      <c r="AX954" s="75">
        <f t="shared" ca="1" si="131"/>
        <v>24.255024062329291</v>
      </c>
      <c r="AY954" s="75">
        <v>32.174796351428988</v>
      </c>
      <c r="AZ954" s="75">
        <v>19.08401393353024</v>
      </c>
    </row>
    <row r="955" spans="1:52">
      <c r="A955" s="1">
        <v>902</v>
      </c>
      <c r="B955" s="62">
        <f t="shared" ca="1" si="132"/>
        <v>8.5319015842347357E-2</v>
      </c>
      <c r="C955" s="75">
        <f t="shared" ca="1" si="133"/>
        <v>28.206970277486814</v>
      </c>
      <c r="D955" s="75">
        <v>38.769095993420819</v>
      </c>
      <c r="E955" s="75">
        <f t="shared" ca="1" si="134"/>
        <v>15.878674531222348</v>
      </c>
      <c r="F955" s="75">
        <v>24.213893074020625</v>
      </c>
      <c r="AU955" s="1">
        <v>938</v>
      </c>
      <c r="AV955" s="75">
        <f t="shared" ca="1" si="129"/>
        <v>9.209077374340735E-2</v>
      </c>
      <c r="AW955" s="75">
        <f t="shared" ca="1" si="130"/>
        <v>24.103938508638258</v>
      </c>
      <c r="AX955" s="75">
        <f t="shared" ca="1" si="131"/>
        <v>16.414718758932363</v>
      </c>
      <c r="AY955" s="75">
        <v>26.327488585386163</v>
      </c>
      <c r="AZ955" s="75">
        <v>42.318935736840515</v>
      </c>
    </row>
    <row r="956" spans="1:52">
      <c r="A956" s="1">
        <v>903</v>
      </c>
      <c r="B956" s="62">
        <f t="shared" ca="1" si="132"/>
        <v>0.10698242285771231</v>
      </c>
      <c r="C956" s="75">
        <f t="shared" ca="1" si="133"/>
        <v>29.241598276513169</v>
      </c>
      <c r="D956" s="75">
        <v>36.691284199273362</v>
      </c>
      <c r="E956" s="75">
        <f t="shared" ca="1" si="134"/>
        <v>16.110418068953766</v>
      </c>
      <c r="F956" s="75">
        <v>39.652810950548862</v>
      </c>
      <c r="AU956" s="1">
        <v>939</v>
      </c>
      <c r="AV956" s="75">
        <f t="shared" ca="1" si="129"/>
        <v>0.74765342072623864</v>
      </c>
      <c r="AW956" s="75">
        <f t="shared" ca="1" si="130"/>
        <v>40.940086327027032</v>
      </c>
      <c r="AX956" s="75">
        <f t="shared" ca="1" si="131"/>
        <v>29.929767044057176</v>
      </c>
      <c r="AY956" s="75">
        <v>30.797304164592042</v>
      </c>
      <c r="AZ956" s="75">
        <v>31.41771076174231</v>
      </c>
    </row>
    <row r="957" spans="1:52">
      <c r="A957" s="1">
        <v>904</v>
      </c>
      <c r="B957" s="62">
        <f t="shared" ca="1" si="132"/>
        <v>1.3133993706484048E-2</v>
      </c>
      <c r="C957" s="75">
        <f t="shared" ca="1" si="133"/>
        <v>22.078156965416742</v>
      </c>
      <c r="D957" s="75">
        <v>38.628948502261281</v>
      </c>
      <c r="E957" s="75">
        <f t="shared" ca="1" si="134"/>
        <v>15.131919175753016</v>
      </c>
      <c r="F957" s="75">
        <v>34.779436107073565</v>
      </c>
      <c r="AU957" s="1">
        <v>940</v>
      </c>
      <c r="AV957" s="75">
        <f t="shared" ca="1" si="129"/>
        <v>0.14130197335348615</v>
      </c>
      <c r="AW957" s="75">
        <f t="shared" ca="1" si="130"/>
        <v>26.277046422629354</v>
      </c>
      <c r="AX957" s="75">
        <f t="shared" ca="1" si="131"/>
        <v>17.200211799694184</v>
      </c>
      <c r="AY957" s="75">
        <v>40.985974091157786</v>
      </c>
      <c r="AZ957" s="75">
        <v>25.652912926915821</v>
      </c>
    </row>
    <row r="958" spans="1:52">
      <c r="A958" s="1">
        <v>905</v>
      </c>
      <c r="B958" s="62">
        <f t="shared" ca="1" si="132"/>
        <v>0.38058140366727944</v>
      </c>
      <c r="C958" s="75">
        <f t="shared" ca="1" si="133"/>
        <v>36.740545782478463</v>
      </c>
      <c r="D958" s="75">
        <v>28.432681589595632</v>
      </c>
      <c r="E958" s="75">
        <f t="shared" ca="1" si="134"/>
        <v>19.426941744651657</v>
      </c>
      <c r="F958" s="75">
        <v>35.073039640990729</v>
      </c>
      <c r="AU958" s="1">
        <v>941</v>
      </c>
      <c r="AV958" s="75">
        <f t="shared" ca="1" si="129"/>
        <v>9.416489045418297E-2</v>
      </c>
      <c r="AW958" s="75">
        <f t="shared" ca="1" si="130"/>
        <v>24.205889495793691</v>
      </c>
      <c r="AX958" s="75">
        <f t="shared" ca="1" si="131"/>
        <v>16.447388935664126</v>
      </c>
      <c r="AY958" s="75">
        <v>41.80495460085875</v>
      </c>
      <c r="AZ958" s="75">
        <v>36.649883084915821</v>
      </c>
    </row>
    <row r="959" spans="1:52">
      <c r="A959" s="1">
        <v>906</v>
      </c>
      <c r="B959" s="62">
        <f t="shared" ca="1" si="132"/>
        <v>0.9560887415583732</v>
      </c>
      <c r="C959" s="75">
        <f t="shared" ca="1" si="133"/>
        <v>44.554298548146946</v>
      </c>
      <c r="D959" s="75">
        <v>42.614963628539329</v>
      </c>
      <c r="E959" s="75">
        <f t="shared" ca="1" si="134"/>
        <v>34.416079981937195</v>
      </c>
      <c r="F959" s="75">
        <v>20.434492122231003</v>
      </c>
      <c r="AU959" s="1">
        <v>942</v>
      </c>
      <c r="AV959" s="75">
        <f t="shared" ca="1" si="129"/>
        <v>0.79078675963473533</v>
      </c>
      <c r="AW959" s="75">
        <f t="shared" ca="1" si="130"/>
        <v>41.677857553995253</v>
      </c>
      <c r="AX959" s="75">
        <f t="shared" ca="1" si="131"/>
        <v>31.27804983507307</v>
      </c>
      <c r="AY959" s="75">
        <v>43.924026075400995</v>
      </c>
      <c r="AZ959" s="75">
        <v>30.376830875851176</v>
      </c>
    </row>
    <row r="960" spans="1:52">
      <c r="A960" s="1">
        <v>907</v>
      </c>
      <c r="B960" s="62">
        <f t="shared" ca="1" si="132"/>
        <v>0.12875972743554343</v>
      </c>
      <c r="C960" s="75">
        <f t="shared" ca="1" si="133"/>
        <v>30.148906006114714</v>
      </c>
      <c r="D960" s="75">
        <v>40.662945006959688</v>
      </c>
      <c r="E960" s="75">
        <f t="shared" ca="1" si="134"/>
        <v>16.347188976076378</v>
      </c>
      <c r="F960" s="75">
        <v>21.110625540900816</v>
      </c>
      <c r="AU960" s="1">
        <v>943</v>
      </c>
      <c r="AV960" s="75">
        <f t="shared" ca="1" si="129"/>
        <v>0.77961709409903746</v>
      </c>
      <c r="AW960" s="75">
        <f t="shared" ca="1" si="130"/>
        <v>41.488778467289386</v>
      </c>
      <c r="AX960" s="75">
        <f t="shared" ca="1" si="131"/>
        <v>30.916512672251017</v>
      </c>
      <c r="AY960" s="75">
        <v>34.070689052691378</v>
      </c>
      <c r="AZ960" s="75">
        <v>25.94818508503435</v>
      </c>
    </row>
    <row r="961" spans="1:52">
      <c r="A961" s="1">
        <v>908</v>
      </c>
      <c r="B961" s="62">
        <f t="shared" ca="1" si="132"/>
        <v>0.64734966195847932</v>
      </c>
      <c r="C961" s="75">
        <f t="shared" ca="1" si="133"/>
        <v>40.95180463855192</v>
      </c>
      <c r="D961" s="75">
        <v>44.741348262317061</v>
      </c>
      <c r="E961" s="75">
        <f t="shared" ca="1" si="134"/>
        <v>23.80487301458561</v>
      </c>
      <c r="F961" s="75">
        <v>15.333956415833679</v>
      </c>
      <c r="AU961" s="1">
        <v>944</v>
      </c>
      <c r="AV961" s="75">
        <f t="shared" ca="1" si="129"/>
        <v>0.94145684817870046</v>
      </c>
      <c r="AW961" s="75">
        <f t="shared" ca="1" si="130"/>
        <v>44.108609780627283</v>
      </c>
      <c r="AX961" s="75">
        <f t="shared" ca="1" si="131"/>
        <v>37.741292357508151</v>
      </c>
      <c r="AY961" s="75">
        <v>43.898810279836454</v>
      </c>
      <c r="AZ961" s="75">
        <v>16.240405149594462</v>
      </c>
    </row>
    <row r="962" spans="1:52">
      <c r="A962" s="1">
        <v>909</v>
      </c>
      <c r="B962" s="62">
        <f t="shared" ca="1" si="132"/>
        <v>0.53583305182460617</v>
      </c>
      <c r="C962" s="75">
        <f t="shared" ca="1" si="133"/>
        <v>39.366758235300125</v>
      </c>
      <c r="D962" s="75">
        <v>43.940653113578549</v>
      </c>
      <c r="E962" s="75">
        <f t="shared" ca="1" si="134"/>
        <v>21.77195499113774</v>
      </c>
      <c r="F962" s="75">
        <v>16.25534469453272</v>
      </c>
      <c r="AU962" s="1">
        <v>945</v>
      </c>
      <c r="AV962" s="75">
        <f t="shared" ca="1" si="129"/>
        <v>0.62858651757046591</v>
      </c>
      <c r="AW962" s="75">
        <f t="shared" ca="1" si="130"/>
        <v>38.785034492584188</v>
      </c>
      <c r="AX962" s="75">
        <f t="shared" ca="1" si="131"/>
        <v>26.71688937334293</v>
      </c>
      <c r="AY962" s="75">
        <v>31.221322467515975</v>
      </c>
      <c r="AZ962" s="75">
        <v>24.237249190107416</v>
      </c>
    </row>
    <row r="963" spans="1:52">
      <c r="A963" s="1">
        <v>910</v>
      </c>
      <c r="B963" s="62">
        <f t="shared" ca="1" si="132"/>
        <v>0.32111831055965734</v>
      </c>
      <c r="C963" s="75">
        <f t="shared" ca="1" si="133"/>
        <v>35.543587120619989</v>
      </c>
      <c r="D963" s="75">
        <v>43.948409816035671</v>
      </c>
      <c r="E963" s="75">
        <f t="shared" ca="1" si="134"/>
        <v>18.633491728773627</v>
      </c>
      <c r="F963" s="75">
        <v>25.531628252578479</v>
      </c>
      <c r="AU963" s="1">
        <v>946</v>
      </c>
      <c r="AV963" s="75">
        <f t="shared" ca="1" si="129"/>
        <v>0.64652453739747529</v>
      </c>
      <c r="AW963" s="75">
        <f t="shared" ca="1" si="130"/>
        <v>39.12202486645198</v>
      </c>
      <c r="AX963" s="75">
        <f t="shared" ca="1" si="131"/>
        <v>27.163859264339937</v>
      </c>
      <c r="AY963" s="75">
        <v>37.19124305744328</v>
      </c>
      <c r="AZ963" s="75">
        <v>26.107405242248934</v>
      </c>
    </row>
    <row r="964" spans="1:52">
      <c r="A964" s="1">
        <v>911</v>
      </c>
      <c r="B964" s="62">
        <f t="shared" ca="1" si="132"/>
        <v>0.85678963617928527</v>
      </c>
      <c r="C964" s="75">
        <f t="shared" ca="1" si="133"/>
        <v>43.493512497636814</v>
      </c>
      <c r="D964" s="75">
        <v>33.402560095377879</v>
      </c>
      <c r="E964" s="75">
        <f t="shared" ca="1" si="134"/>
        <v>29.304346446174538</v>
      </c>
      <c r="F964" s="75">
        <v>19.182377977526706</v>
      </c>
      <c r="AU964" s="1">
        <v>947</v>
      </c>
      <c r="AV964" s="75">
        <f t="shared" ca="1" si="129"/>
        <v>0.12367337376624832</v>
      </c>
      <c r="AW964" s="75">
        <f t="shared" ca="1" si="130"/>
        <v>25.550167600072687</v>
      </c>
      <c r="AX964" s="75">
        <f t="shared" ca="1" si="131"/>
        <v>16.916304309967028</v>
      </c>
      <c r="AY964" s="75">
        <v>29.755083590095893</v>
      </c>
      <c r="AZ964" s="75">
        <v>15.949491082806642</v>
      </c>
    </row>
    <row r="965" spans="1:52">
      <c r="A965" s="1">
        <v>912</v>
      </c>
      <c r="B965" s="62">
        <f t="shared" ca="1" si="132"/>
        <v>0.11074981476959067</v>
      </c>
      <c r="C965" s="75">
        <f t="shared" ca="1" si="133"/>
        <v>29.406846343829308</v>
      </c>
      <c r="D965" s="75">
        <v>43.854174749462359</v>
      </c>
      <c r="E965" s="75">
        <f t="shared" ca="1" si="134"/>
        <v>16.151101027025284</v>
      </c>
      <c r="F965" s="75">
        <v>15.199245936154206</v>
      </c>
      <c r="AU965" s="1">
        <v>948</v>
      </c>
      <c r="AV965" s="75">
        <f t="shared" ca="1" si="129"/>
        <v>0.8519224047721603</v>
      </c>
      <c r="AW965" s="75">
        <f t="shared" ca="1" si="130"/>
        <v>42.689892818408381</v>
      </c>
      <c r="AX965" s="75">
        <f t="shared" ca="1" si="131"/>
        <v>33.455744471597328</v>
      </c>
      <c r="AY965" s="75">
        <v>34.210007237408703</v>
      </c>
      <c r="AZ965" s="75">
        <v>28.032543421348823</v>
      </c>
    </row>
    <row r="966" spans="1:52">
      <c r="A966" s="1">
        <v>913</v>
      </c>
      <c r="B966" s="62">
        <f t="shared" ca="1" si="132"/>
        <v>7.9487223907942273E-2</v>
      </c>
      <c r="C966" s="75">
        <f t="shared" ca="1" si="133"/>
        <v>27.898930355221943</v>
      </c>
      <c r="D966" s="75">
        <v>43.572761862203706</v>
      </c>
      <c r="E966" s="75">
        <f t="shared" ca="1" si="134"/>
        <v>15.8169153474593</v>
      </c>
      <c r="F966" s="75">
        <v>27.524335653044609</v>
      </c>
      <c r="AU966" s="1">
        <v>949</v>
      </c>
      <c r="AV966" s="75">
        <f t="shared" ca="1" si="129"/>
        <v>5.706164269018732E-2</v>
      </c>
      <c r="AW966" s="75">
        <f t="shared" ca="1" si="130"/>
        <v>22.16627367752367</v>
      </c>
      <c r="AX966" s="75">
        <f t="shared" ca="1" si="131"/>
        <v>15.868496063903063</v>
      </c>
      <c r="AY966" s="75">
        <v>41.204260417653053</v>
      </c>
      <c r="AZ966" s="75">
        <v>17.996705017872074</v>
      </c>
    </row>
    <row r="967" spans="1:52">
      <c r="A967" s="1">
        <v>914</v>
      </c>
      <c r="B967" s="62">
        <f t="shared" ca="1" si="132"/>
        <v>0.73893248100012077</v>
      </c>
      <c r="C967" s="75">
        <f t="shared" ca="1" si="133"/>
        <v>42.122070493991757</v>
      </c>
      <c r="D967" s="75">
        <v>32.153442196692119</v>
      </c>
      <c r="E967" s="75">
        <f t="shared" ca="1" si="134"/>
        <v>25.82631733095138</v>
      </c>
      <c r="F967" s="75">
        <v>21.073736152660899</v>
      </c>
      <c r="AU967" s="1">
        <v>950</v>
      </c>
      <c r="AV967" s="75">
        <f t="shared" ca="1" si="129"/>
        <v>0.8539391754360619</v>
      </c>
      <c r="AW967" s="75">
        <f t="shared" ca="1" si="130"/>
        <v>42.722648825327923</v>
      </c>
      <c r="AX967" s="75">
        <f t="shared" ca="1" si="131"/>
        <v>33.534628566525015</v>
      </c>
      <c r="AY967" s="75">
        <v>32.34181522196991</v>
      </c>
      <c r="AZ967" s="75">
        <v>21.260178890082774</v>
      </c>
    </row>
    <row r="968" spans="1:52">
      <c r="A968" s="1">
        <v>915</v>
      </c>
      <c r="B968" s="62">
        <f t="shared" ca="1" si="132"/>
        <v>0.11514787949291083</v>
      </c>
      <c r="C968" s="75">
        <f t="shared" ca="1" si="133"/>
        <v>29.595083016649312</v>
      </c>
      <c r="D968" s="75">
        <v>43.191179197999929</v>
      </c>
      <c r="E968" s="75">
        <f t="shared" ca="1" si="134"/>
        <v>16.198740066978782</v>
      </c>
      <c r="F968" s="75">
        <v>17.716689884432533</v>
      </c>
      <c r="AU968" s="1">
        <v>951</v>
      </c>
      <c r="AV968" s="75">
        <f t="shared" ca="1" si="129"/>
        <v>0.77421830750169462</v>
      </c>
      <c r="AW968" s="75">
        <f t="shared" ca="1" si="130"/>
        <v>41.396902787098433</v>
      </c>
      <c r="AX968" s="75">
        <f t="shared" ca="1" si="131"/>
        <v>30.745052674650992</v>
      </c>
      <c r="AY968" s="75">
        <v>32.628247327131611</v>
      </c>
      <c r="AZ968" s="75">
        <v>37.30949358297206</v>
      </c>
    </row>
    <row r="969" spans="1:52">
      <c r="A969" s="1">
        <v>916</v>
      </c>
      <c r="B969" s="62">
        <f t="shared" ca="1" si="132"/>
        <v>0.46449302091099898</v>
      </c>
      <c r="C969" s="75">
        <f t="shared" ca="1" si="133"/>
        <v>38.233482893757817</v>
      </c>
      <c r="D969" s="75">
        <v>39.510909877846544</v>
      </c>
      <c r="E969" s="75">
        <f t="shared" ca="1" si="134"/>
        <v>20.638185436180571</v>
      </c>
      <c r="F969" s="75">
        <v>22.579738157168659</v>
      </c>
      <c r="AU969" s="1">
        <v>952</v>
      </c>
      <c r="AV969" s="75">
        <f t="shared" ca="1" si="129"/>
        <v>0.72700676359527705</v>
      </c>
      <c r="AW969" s="75">
        <f t="shared" ca="1" si="130"/>
        <v>40.579407484063218</v>
      </c>
      <c r="AX969" s="75">
        <f t="shared" ca="1" si="131"/>
        <v>29.325373600488888</v>
      </c>
      <c r="AY969" s="75">
        <v>37.534440622854426</v>
      </c>
      <c r="AZ969" s="75">
        <v>18.972747926560036</v>
      </c>
    </row>
    <row r="970" spans="1:52">
      <c r="A970" s="1">
        <v>917</v>
      </c>
      <c r="B970" s="62">
        <f t="shared" ca="1" si="132"/>
        <v>0.67344165136369494</v>
      </c>
      <c r="C970" s="75">
        <f t="shared" ca="1" si="133"/>
        <v>41.295892309946218</v>
      </c>
      <c r="D970" s="75">
        <v>44.306293846548073</v>
      </c>
      <c r="E970" s="75">
        <f t="shared" ca="1" si="134"/>
        <v>24.341052826521448</v>
      </c>
      <c r="F970" s="75">
        <v>33.50435333276171</v>
      </c>
      <c r="AU970" s="1">
        <v>953</v>
      </c>
      <c r="AV970" s="75">
        <f t="shared" ca="1" si="129"/>
        <v>0.95453270531572398</v>
      </c>
      <c r="AW970" s="75">
        <f t="shared" ca="1" si="130"/>
        <v>44.31005688810842</v>
      </c>
      <c r="AX970" s="75">
        <f t="shared" ca="1" si="131"/>
        <v>38.603081584399533</v>
      </c>
      <c r="AY970" s="75">
        <v>36.194728749072254</v>
      </c>
      <c r="AZ970" s="75">
        <v>19.280057107401483</v>
      </c>
    </row>
    <row r="971" spans="1:52">
      <c r="A971" s="1">
        <v>918</v>
      </c>
      <c r="B971" s="62">
        <f t="shared" ca="1" si="132"/>
        <v>2.2648285342591556E-2</v>
      </c>
      <c r="C971" s="75">
        <f t="shared" ca="1" si="133"/>
        <v>23.487889115809288</v>
      </c>
      <c r="D971" s="75">
        <v>31.981799164555298</v>
      </c>
      <c r="E971" s="75">
        <f t="shared" ca="1" si="134"/>
        <v>15.228214513401529</v>
      </c>
      <c r="F971" s="75">
        <v>15.803521150079312</v>
      </c>
      <c r="AU971" s="1">
        <v>954</v>
      </c>
      <c r="AV971" s="75">
        <f t="shared" ca="1" si="129"/>
        <v>0.48827285066788217</v>
      </c>
      <c r="AW971" s="75">
        <f t="shared" ca="1" si="130"/>
        <v>35.962956986100359</v>
      </c>
      <c r="AX971" s="75">
        <f t="shared" ca="1" si="131"/>
        <v>23.539467984252905</v>
      </c>
      <c r="AY971" s="75">
        <v>25.441544040579927</v>
      </c>
      <c r="AZ971" s="75">
        <v>17.247016809338493</v>
      </c>
    </row>
    <row r="972" spans="1:52">
      <c r="A972" s="1">
        <v>919</v>
      </c>
      <c r="B972" s="62">
        <f t="shared" ca="1" si="132"/>
        <v>0.83812225971425613</v>
      </c>
      <c r="C972" s="75">
        <f t="shared" ca="1" si="133"/>
        <v>43.285056231640482</v>
      </c>
      <c r="D972" s="75">
        <v>29.97324704862789</v>
      </c>
      <c r="E972" s="75">
        <f t="shared" ca="1" si="134"/>
        <v>28.650029785905826</v>
      </c>
      <c r="F972" s="75">
        <v>15.310518557992516</v>
      </c>
      <c r="AU972" s="1">
        <v>955</v>
      </c>
      <c r="AV972" s="75">
        <f t="shared" ca="1" si="129"/>
        <v>0.66658487801872868</v>
      </c>
      <c r="AW972" s="75">
        <f t="shared" ca="1" si="130"/>
        <v>39.493394828338026</v>
      </c>
      <c r="AX972" s="75">
        <f t="shared" ca="1" si="131"/>
        <v>27.677367123236024</v>
      </c>
      <c r="AY972" s="75">
        <v>35.094718607194494</v>
      </c>
      <c r="AZ972" s="75">
        <v>31.795617789810656</v>
      </c>
    </row>
    <row r="973" spans="1:52">
      <c r="A973" s="1">
        <v>920</v>
      </c>
      <c r="B973" s="62">
        <f t="shared" ca="1" si="132"/>
        <v>0.73974539392896599</v>
      </c>
      <c r="C973" s="75">
        <f t="shared" ca="1" si="133"/>
        <v>42.132012675077547</v>
      </c>
      <c r="D973" s="75">
        <v>24.493330480792039</v>
      </c>
      <c r="E973" s="75">
        <f t="shared" ca="1" si="134"/>
        <v>25.846239048827911</v>
      </c>
      <c r="F973" s="75">
        <v>17.337545829557065</v>
      </c>
      <c r="AU973" s="1">
        <v>956</v>
      </c>
      <c r="AV973" s="75">
        <f t="shared" ca="1" si="129"/>
        <v>0.97132050936155334</v>
      </c>
      <c r="AW973" s="75">
        <f t="shared" ca="1" si="130"/>
        <v>44.566678177052594</v>
      </c>
      <c r="AX973" s="75">
        <f t="shared" ca="1" si="131"/>
        <v>39.919493964711585</v>
      </c>
      <c r="AY973" s="75">
        <v>44.759014627136771</v>
      </c>
      <c r="AZ973" s="75">
        <v>18.519959931130199</v>
      </c>
    </row>
    <row r="974" spans="1:52">
      <c r="A974" s="1">
        <v>921</v>
      </c>
      <c r="B974" s="62">
        <f t="shared" ca="1" si="132"/>
        <v>0.19083714545011987</v>
      </c>
      <c r="C974" s="75">
        <f t="shared" ca="1" si="133"/>
        <v>32.271983931781861</v>
      </c>
      <c r="D974" s="75">
        <v>40.975841457504885</v>
      </c>
      <c r="E974" s="75">
        <f t="shared" ca="1" si="134"/>
        <v>17.044544861956791</v>
      </c>
      <c r="F974" s="75">
        <v>16.289806349967222</v>
      </c>
      <c r="AU974" s="1">
        <v>957</v>
      </c>
      <c r="AV974" s="75">
        <f t="shared" ca="1" si="129"/>
        <v>5.4385172514127555E-2</v>
      </c>
      <c r="AW974" s="75">
        <f t="shared" ca="1" si="130"/>
        <v>21.996188624009132</v>
      </c>
      <c r="AX974" s="75">
        <f t="shared" ca="1" si="131"/>
        <v>15.827181405676871</v>
      </c>
      <c r="AY974" s="75">
        <v>41.838650961876141</v>
      </c>
      <c r="AZ974" s="75">
        <v>15.065978003390118</v>
      </c>
    </row>
    <row r="975" spans="1:52">
      <c r="A975" s="1">
        <v>922</v>
      </c>
      <c r="B975" s="62">
        <f t="shared" ca="1" si="132"/>
        <v>0.52567511649560061</v>
      </c>
      <c r="C975" s="75">
        <f t="shared" ca="1" si="133"/>
        <v>39.211799078212934</v>
      </c>
      <c r="D975" s="75">
        <v>37.134606463340681</v>
      </c>
      <c r="E975" s="75">
        <f t="shared" ca="1" si="134"/>
        <v>21.603733608435832</v>
      </c>
      <c r="F975" s="75">
        <v>17.577551444716253</v>
      </c>
      <c r="AU975" s="1">
        <v>958</v>
      </c>
      <c r="AV975" s="75">
        <f t="shared" ca="1" si="129"/>
        <v>9.4887779285692808E-2</v>
      </c>
      <c r="AW975" s="75">
        <f t="shared" ca="1" si="130"/>
        <v>24.241158009531247</v>
      </c>
      <c r="AX975" s="75">
        <f t="shared" ca="1" si="131"/>
        <v>16.458784212250585</v>
      </c>
      <c r="AY975" s="75">
        <v>43.955256495320384</v>
      </c>
      <c r="AZ975" s="75">
        <v>33.161153112257566</v>
      </c>
    </row>
    <row r="976" spans="1:52">
      <c r="A976" s="1">
        <v>923</v>
      </c>
      <c r="B976" s="62">
        <f t="shared" ca="1" si="132"/>
        <v>0.40362340721107715</v>
      </c>
      <c r="C976" s="75">
        <f t="shared" ca="1" si="133"/>
        <v>37.17073219836692</v>
      </c>
      <c r="D976" s="75">
        <v>37.423624050462614</v>
      </c>
      <c r="E976" s="75">
        <f t="shared" ca="1" si="134"/>
        <v>19.748057918719677</v>
      </c>
      <c r="F976" s="75">
        <v>26.634614749761564</v>
      </c>
      <c r="AU976" s="1">
        <v>959</v>
      </c>
      <c r="AV976" s="75">
        <f t="shared" ca="1" si="129"/>
        <v>0.23089660646365839</v>
      </c>
      <c r="AW976" s="75">
        <f t="shared" ca="1" si="130"/>
        <v>29.415510598563358</v>
      </c>
      <c r="AX976" s="75">
        <f t="shared" ca="1" si="131"/>
        <v>18.69043797052662</v>
      </c>
      <c r="AY976" s="75">
        <v>38.958699527650893</v>
      </c>
      <c r="AZ976" s="75">
        <v>18.734920609494498</v>
      </c>
    </row>
    <row r="977" spans="1:52">
      <c r="A977" s="1">
        <v>924</v>
      </c>
      <c r="B977" s="62">
        <f t="shared" ca="1" si="132"/>
        <v>0.83805587620273325</v>
      </c>
      <c r="C977" s="75">
        <f t="shared" ca="1" si="133"/>
        <v>43.284309438870451</v>
      </c>
      <c r="D977" s="75">
        <v>42.378833447946803</v>
      </c>
      <c r="E977" s="75">
        <f t="shared" ca="1" si="134"/>
        <v>28.647795136258473</v>
      </c>
      <c r="F977" s="75">
        <v>18.698575923774403</v>
      </c>
      <c r="AU977" s="1">
        <v>960</v>
      </c>
      <c r="AV977" s="75">
        <f t="shared" ca="1" si="129"/>
        <v>2.9677535714040193E-2</v>
      </c>
      <c r="AW977" s="75">
        <f t="shared" ca="1" si="130"/>
        <v>20.168150746895467</v>
      </c>
      <c r="AX977" s="75">
        <f t="shared" ca="1" si="131"/>
        <v>15.448515809567809</v>
      </c>
      <c r="AY977" s="75">
        <v>27.061067021694122</v>
      </c>
      <c r="AZ977" s="75">
        <v>29.062715419654392</v>
      </c>
    </row>
    <row r="978" spans="1:52">
      <c r="A978" s="1">
        <v>925</v>
      </c>
      <c r="B978" s="62">
        <f t="shared" ca="1" si="132"/>
        <v>0.52736926290917729</v>
      </c>
      <c r="C978" s="75">
        <f t="shared" ca="1" si="133"/>
        <v>39.237781125153319</v>
      </c>
      <c r="D978" s="75">
        <v>41.426456949195064</v>
      </c>
      <c r="E978" s="75">
        <f t="shared" ca="1" si="134"/>
        <v>21.631621656045837</v>
      </c>
      <c r="F978" s="75">
        <v>19.887702236255574</v>
      </c>
      <c r="AU978" s="1">
        <v>961</v>
      </c>
      <c r="AV978" s="75">
        <f t="shared" ca="1" si="129"/>
        <v>0.60995621444229209</v>
      </c>
      <c r="AW978" s="75">
        <f t="shared" ca="1" si="130"/>
        <v>38.42990808769985</v>
      </c>
      <c r="AX978" s="75">
        <f t="shared" ca="1" si="131"/>
        <v>26.263954339243909</v>
      </c>
      <c r="AY978" s="75">
        <v>30.615541838004049</v>
      </c>
      <c r="AZ978" s="75">
        <v>27.849729110254721</v>
      </c>
    </row>
    <row r="979" spans="1:52">
      <c r="A979" s="1">
        <v>926</v>
      </c>
      <c r="B979" s="62">
        <f t="shared" ca="1" si="132"/>
        <v>0.67418058813346704</v>
      </c>
      <c r="C979" s="75">
        <f t="shared" ca="1" si="133"/>
        <v>41.305506554968844</v>
      </c>
      <c r="D979" s="75">
        <v>39.135665227002718</v>
      </c>
      <c r="E979" s="75">
        <f t="shared" ca="1" si="134"/>
        <v>24.356646961163772</v>
      </c>
      <c r="F979" s="75">
        <v>15.747013213953714</v>
      </c>
      <c r="AU979" s="1">
        <v>962</v>
      </c>
      <c r="AV979" s="75">
        <f t="shared" ref="AV979:AV1017" ca="1" si="135">RAND()</f>
        <v>0.7541002787557427</v>
      </c>
      <c r="AW979" s="75">
        <f t="shared" ref="AW979:AW1017" ca="1" si="136">$R$2+($R$3-$R$2)*SQRT(AV979)</f>
        <v>41.051684223484834</v>
      </c>
      <c r="AX979" s="75">
        <f t="shared" ref="AX979:AX1017" ca="1" si="137">$R$3-($R$3-$R$2)*SQRT(1-AV979)</f>
        <v>30.123516910242813</v>
      </c>
      <c r="AY979" s="75">
        <v>40.430182175285651</v>
      </c>
      <c r="AZ979" s="75">
        <v>26.377237979244935</v>
      </c>
    </row>
    <row r="980" spans="1:52">
      <c r="A980" s="1">
        <v>927</v>
      </c>
      <c r="B980" s="62">
        <f t="shared" ca="1" si="132"/>
        <v>0.98482794774344562</v>
      </c>
      <c r="C980" s="75">
        <f t="shared" ca="1" si="133"/>
        <v>44.847505639840165</v>
      </c>
      <c r="D980" s="75">
        <v>44.128776712936713</v>
      </c>
      <c r="E980" s="75">
        <f t="shared" ca="1" si="134"/>
        <v>37.573183424731816</v>
      </c>
      <c r="F980" s="75">
        <v>18.805739674924617</v>
      </c>
      <c r="AU980" s="1">
        <v>963</v>
      </c>
      <c r="AV980" s="75">
        <f t="shared" ca="1" si="135"/>
        <v>0.18596052559554654</v>
      </c>
      <c r="AW980" s="75">
        <f t="shared" ca="1" si="136"/>
        <v>27.936942182602188</v>
      </c>
      <c r="AX980" s="75">
        <f t="shared" ca="1" si="137"/>
        <v>17.932759154948798</v>
      </c>
      <c r="AY980" s="75">
        <v>35.689141931518904</v>
      </c>
      <c r="AZ980" s="75">
        <v>28.543548007441576</v>
      </c>
    </row>
    <row r="981" spans="1:52">
      <c r="A981" s="1">
        <v>928</v>
      </c>
      <c r="B981" s="62">
        <f t="shared" ca="1" si="132"/>
        <v>0.26854730432736273</v>
      </c>
      <c r="C981" s="75">
        <f t="shared" ca="1" si="133"/>
        <v>34.355074790036902</v>
      </c>
      <c r="D981" s="75">
        <v>36.557330963893044</v>
      </c>
      <c r="E981" s="75">
        <f t="shared" ca="1" si="134"/>
        <v>17.969753702071735</v>
      </c>
      <c r="F981" s="75">
        <v>17.274618154185475</v>
      </c>
      <c r="AU981" s="1">
        <v>964</v>
      </c>
      <c r="AV981" s="75">
        <f t="shared" ca="1" si="135"/>
        <v>0.89227152809130938</v>
      </c>
      <c r="AW981" s="75">
        <f t="shared" ca="1" si="136"/>
        <v>43.338037604643311</v>
      </c>
      <c r="AX981" s="75">
        <f t="shared" ca="1" si="137"/>
        <v>35.153395269544859</v>
      </c>
      <c r="AY981" s="75">
        <v>37.759477972813571</v>
      </c>
      <c r="AZ981" s="75">
        <v>28.815087307943632</v>
      </c>
    </row>
    <row r="982" spans="1:52">
      <c r="A982" s="1">
        <v>929</v>
      </c>
      <c r="B982" s="62">
        <f t="shared" ca="1" si="132"/>
        <v>0.4940202730554244</v>
      </c>
      <c r="C982" s="75">
        <f t="shared" ca="1" si="133"/>
        <v>38.715712590609257</v>
      </c>
      <c r="D982" s="75">
        <v>37.535753626185894</v>
      </c>
      <c r="E982" s="75">
        <f t="shared" ca="1" si="134"/>
        <v>21.094437883826266</v>
      </c>
      <c r="F982" s="75">
        <v>21.558682262530525</v>
      </c>
      <c r="AU982" s="1">
        <v>965</v>
      </c>
      <c r="AV982" s="75">
        <f t="shared" ca="1" si="135"/>
        <v>0.81050201403785227</v>
      </c>
      <c r="AW982" s="75">
        <f t="shared" ca="1" si="136"/>
        <v>42.008365604643075</v>
      </c>
      <c r="AX982" s="75">
        <f t="shared" ca="1" si="137"/>
        <v>31.94059008354769</v>
      </c>
      <c r="AY982" s="75">
        <v>40.83364295517562</v>
      </c>
      <c r="AZ982" s="75">
        <v>20.664472261942532</v>
      </c>
    </row>
    <row r="983" spans="1:52">
      <c r="A983" s="1">
        <v>930</v>
      </c>
      <c r="B983" s="62">
        <f t="shared" ca="1" si="132"/>
        <v>0.15391615532440284</v>
      </c>
      <c r="C983" s="75">
        <f t="shared" ca="1" si="133"/>
        <v>31.077406413827468</v>
      </c>
      <c r="D983" s="75">
        <v>40.531068104662204</v>
      </c>
      <c r="E983" s="75">
        <f t="shared" ca="1" si="134"/>
        <v>16.625663016912441</v>
      </c>
      <c r="F983" s="75">
        <v>36.827313057164027</v>
      </c>
      <c r="AU983" s="1">
        <v>966</v>
      </c>
      <c r="AV983" s="75">
        <f t="shared" ca="1" si="135"/>
        <v>0.2253359168716198</v>
      </c>
      <c r="AW983" s="75">
        <f t="shared" ca="1" si="136"/>
        <v>29.24086813310403</v>
      </c>
      <c r="AX983" s="75">
        <f t="shared" ca="1" si="137"/>
        <v>18.595498966737843</v>
      </c>
      <c r="AY983" s="75">
        <v>29.695582702196859</v>
      </c>
      <c r="AZ983" s="75">
        <v>40.617668300624423</v>
      </c>
    </row>
    <row r="984" spans="1:52">
      <c r="A984" s="1">
        <v>931</v>
      </c>
      <c r="B984" s="62">
        <f t="shared" ca="1" si="132"/>
        <v>0.12006564991210289</v>
      </c>
      <c r="C984" s="75">
        <f t="shared" ca="1" si="133"/>
        <v>29.799970397473629</v>
      </c>
      <c r="D984" s="75">
        <v>26.863421481328054</v>
      </c>
      <c r="E984" s="75">
        <f t="shared" ca="1" si="134"/>
        <v>16.252195776066436</v>
      </c>
      <c r="F984" s="75">
        <v>33.029561506105857</v>
      </c>
      <c r="AU984" s="1">
        <v>967</v>
      </c>
      <c r="AV984" s="75">
        <f t="shared" ca="1" si="135"/>
        <v>0.97175861732191526</v>
      </c>
      <c r="AW984" s="75">
        <f t="shared" ca="1" si="136"/>
        <v>44.573345356751972</v>
      </c>
      <c r="AX984" s="75">
        <f t="shared" ca="1" si="137"/>
        <v>39.958448214063822</v>
      </c>
      <c r="AY984" s="75">
        <v>37.827247007432575</v>
      </c>
      <c r="AZ984" s="75">
        <v>25.35243952074973</v>
      </c>
    </row>
    <row r="985" spans="1:52">
      <c r="A985" s="1">
        <v>932</v>
      </c>
      <c r="B985" s="62">
        <f t="shared" ca="1" si="132"/>
        <v>0.87350376766029769</v>
      </c>
      <c r="C985" s="75">
        <f t="shared" ca="1" si="133"/>
        <v>43.677603041702085</v>
      </c>
      <c r="D985" s="75">
        <v>43.420310314283213</v>
      </c>
      <c r="E985" s="75">
        <f t="shared" ca="1" si="134"/>
        <v>29.940387926862705</v>
      </c>
      <c r="F985" s="75">
        <v>28.016722120285525</v>
      </c>
      <c r="AU985" s="1">
        <v>968</v>
      </c>
      <c r="AV985" s="75">
        <f t="shared" ca="1" si="135"/>
        <v>0.57470332040512995</v>
      </c>
      <c r="AW985" s="75">
        <f t="shared" ca="1" si="136"/>
        <v>37.742756832992278</v>
      </c>
      <c r="AX985" s="75">
        <f t="shared" ca="1" si="137"/>
        <v>25.435567689417024</v>
      </c>
      <c r="AY985" s="75">
        <v>37.102372236578319</v>
      </c>
      <c r="AZ985" s="75">
        <v>21.752251272599878</v>
      </c>
    </row>
    <row r="986" spans="1:52">
      <c r="A986" s="1">
        <v>933</v>
      </c>
      <c r="B986" s="62">
        <f t="shared" ca="1" si="132"/>
        <v>0.9379233318114939</v>
      </c>
      <c r="C986" s="75">
        <f t="shared" ca="1" si="133"/>
        <v>44.365926078423051</v>
      </c>
      <c r="D986" s="75">
        <v>44.531394552194612</v>
      </c>
      <c r="E986" s="75">
        <f t="shared" ca="1" si="134"/>
        <v>33.121432922769245</v>
      </c>
      <c r="F986" s="75">
        <v>28.253658701470801</v>
      </c>
      <c r="AU986" s="1">
        <v>969</v>
      </c>
      <c r="AV986" s="75">
        <f t="shared" ca="1" si="135"/>
        <v>0.9432202348642762</v>
      </c>
      <c r="AW986" s="75">
        <f t="shared" ca="1" si="136"/>
        <v>44.135857828075842</v>
      </c>
      <c r="AX986" s="75">
        <f t="shared" ca="1" si="137"/>
        <v>37.851448494824183</v>
      </c>
      <c r="AY986" s="75">
        <v>28.816984829424076</v>
      </c>
      <c r="AZ986" s="75">
        <v>15.162037117325109</v>
      </c>
    </row>
    <row r="987" spans="1:52">
      <c r="A987" s="1">
        <v>934</v>
      </c>
      <c r="B987" s="62">
        <f t="shared" ca="1" si="132"/>
        <v>0.32009500075410502</v>
      </c>
      <c r="C987" s="75">
        <f t="shared" ca="1" si="133"/>
        <v>35.52174177176132</v>
      </c>
      <c r="D987" s="75">
        <v>41.061000630509128</v>
      </c>
      <c r="E987" s="75">
        <f t="shared" ca="1" si="134"/>
        <v>18.620250559956823</v>
      </c>
      <c r="F987" s="75">
        <v>17.665646191899256</v>
      </c>
      <c r="AU987" s="1">
        <v>970</v>
      </c>
      <c r="AV987" s="75">
        <f t="shared" ca="1" si="135"/>
        <v>0.685477810977692</v>
      </c>
      <c r="AW987" s="75">
        <f t="shared" ca="1" si="136"/>
        <v>39.838076211331725</v>
      </c>
      <c r="AX987" s="75">
        <f t="shared" ca="1" si="137"/>
        <v>28.17531664131306</v>
      </c>
      <c r="AY987" s="75">
        <v>23.962847917579289</v>
      </c>
      <c r="AZ987" s="75">
        <v>21.275341603976766</v>
      </c>
    </row>
    <row r="988" spans="1:52">
      <c r="A988" s="1">
        <v>935</v>
      </c>
      <c r="B988" s="62">
        <f t="shared" ca="1" si="132"/>
        <v>0.2857865908654631</v>
      </c>
      <c r="C988" s="75">
        <f t="shared" ca="1" si="133"/>
        <v>34.760679331131826</v>
      </c>
      <c r="D988" s="75">
        <v>39.722255495474663</v>
      </c>
      <c r="E988" s="75">
        <f t="shared" ca="1" si="134"/>
        <v>18.183798851260704</v>
      </c>
      <c r="F988" s="75">
        <v>21.192654012974586</v>
      </c>
      <c r="AU988" s="1">
        <v>971</v>
      </c>
      <c r="AV988" s="75">
        <f t="shared" ca="1" si="135"/>
        <v>7.2955595759585989E-2</v>
      </c>
      <c r="AW988" s="75">
        <f t="shared" ca="1" si="136"/>
        <v>23.103088064659509</v>
      </c>
      <c r="AX988" s="75">
        <f t="shared" ca="1" si="137"/>
        <v>16.115056451217139</v>
      </c>
      <c r="AY988" s="75">
        <v>40.098727667237341</v>
      </c>
      <c r="AZ988" s="75">
        <v>21.575666692769801</v>
      </c>
    </row>
    <row r="989" spans="1:52">
      <c r="A989" s="1">
        <v>936</v>
      </c>
      <c r="B989" s="62">
        <f t="shared" ca="1" si="132"/>
        <v>0.65554708774841153</v>
      </c>
      <c r="C989" s="75">
        <f t="shared" ca="1" si="133"/>
        <v>41.060888542960676</v>
      </c>
      <c r="D989" s="75">
        <v>37.189840382552838</v>
      </c>
      <c r="E989" s="75">
        <f t="shared" ca="1" si="134"/>
        <v>23.970390497876977</v>
      </c>
      <c r="F989" s="75">
        <v>15.612043458364045</v>
      </c>
      <c r="AU989" s="1">
        <v>972</v>
      </c>
      <c r="AV989" s="75">
        <f t="shared" ca="1" si="135"/>
        <v>0.62273556078886605</v>
      </c>
      <c r="AW989" s="75">
        <f t="shared" ca="1" si="136"/>
        <v>38.674078751030194</v>
      </c>
      <c r="AX989" s="75">
        <f t="shared" ca="1" si="137"/>
        <v>26.573443205796138</v>
      </c>
      <c r="AY989" s="75">
        <v>44.789369679089496</v>
      </c>
      <c r="AZ989" s="75">
        <v>19.949775600867376</v>
      </c>
    </row>
    <row r="990" spans="1:52">
      <c r="A990" s="1">
        <v>937</v>
      </c>
      <c r="B990" s="62">
        <f t="shared" ca="1" si="132"/>
        <v>0.15600313162377422</v>
      </c>
      <c r="C990" s="75">
        <f t="shared" ca="1" si="133"/>
        <v>31.149745900901546</v>
      </c>
      <c r="D990" s="75">
        <v>32.805712536342881</v>
      </c>
      <c r="E990" s="75">
        <f t="shared" ca="1" si="134"/>
        <v>16.649011894396246</v>
      </c>
      <c r="F990" s="75">
        <v>28.854262217702203</v>
      </c>
      <c r="AU990" s="1">
        <v>973</v>
      </c>
      <c r="AV990" s="75">
        <f t="shared" ca="1" si="135"/>
        <v>0.8275113075431566</v>
      </c>
      <c r="AW990" s="75">
        <f t="shared" ca="1" si="136"/>
        <v>42.290294552987902</v>
      </c>
      <c r="AX990" s="75">
        <f t="shared" ca="1" si="137"/>
        <v>32.540472592784305</v>
      </c>
      <c r="AY990" s="75">
        <v>44.572894388055872</v>
      </c>
      <c r="AZ990" s="75">
        <v>15.235544663229625</v>
      </c>
    </row>
    <row r="991" spans="1:52">
      <c r="A991" s="1">
        <v>938</v>
      </c>
      <c r="B991" s="62">
        <f t="shared" ca="1" si="132"/>
        <v>0.46000297521885902</v>
      </c>
      <c r="C991" s="75">
        <f t="shared" ca="1" si="133"/>
        <v>38.158377816306178</v>
      </c>
      <c r="D991" s="75">
        <v>44.610816942583853</v>
      </c>
      <c r="E991" s="75">
        <f t="shared" ca="1" si="134"/>
        <v>20.57028631731982</v>
      </c>
      <c r="F991" s="75">
        <v>34.476924807613521</v>
      </c>
      <c r="AU991" s="1">
        <v>974</v>
      </c>
      <c r="AV991" s="75">
        <f t="shared" ca="1" si="135"/>
        <v>0.53440205567406895</v>
      </c>
      <c r="AW991" s="75">
        <f t="shared" ca="1" si="136"/>
        <v>36.930842439511125</v>
      </c>
      <c r="AX991" s="75">
        <f t="shared" ca="1" si="137"/>
        <v>24.529578658627031</v>
      </c>
      <c r="AY991" s="75">
        <v>43.455468359387062</v>
      </c>
      <c r="AZ991" s="75">
        <v>16.141905197011635</v>
      </c>
    </row>
    <row r="992" spans="1:52">
      <c r="A992" s="1">
        <v>939</v>
      </c>
      <c r="B992" s="62">
        <f t="shared" ca="1" si="132"/>
        <v>0.96915351329016741</v>
      </c>
      <c r="C992" s="75">
        <f t="shared" ca="1" si="133"/>
        <v>44.688307950475391</v>
      </c>
      <c r="D992" s="75">
        <v>31.436946277911371</v>
      </c>
      <c r="E992" s="75">
        <f t="shared" ca="1" si="134"/>
        <v>35.591440039829578</v>
      </c>
      <c r="F992" s="75">
        <v>19.252560786086335</v>
      </c>
      <c r="AU992" s="1">
        <v>975</v>
      </c>
      <c r="AV992" s="75">
        <f t="shared" ca="1" si="135"/>
        <v>0.6518261170947921</v>
      </c>
      <c r="AW992" s="75">
        <f t="shared" ca="1" si="136"/>
        <v>39.220724708094778</v>
      </c>
      <c r="AX992" s="75">
        <f t="shared" ca="1" si="137"/>
        <v>27.298121720713162</v>
      </c>
      <c r="AY992" s="75">
        <v>36.999260017564666</v>
      </c>
      <c r="AZ992" s="75">
        <v>33.613173941697475</v>
      </c>
    </row>
    <row r="993" spans="1:52">
      <c r="A993" s="1">
        <v>940</v>
      </c>
      <c r="B993" s="62">
        <f t="shared" ca="1" si="132"/>
        <v>0.14718297118949342</v>
      </c>
      <c r="C993" s="75">
        <f t="shared" ca="1" si="133"/>
        <v>30.839462619133435</v>
      </c>
      <c r="D993" s="75">
        <v>35.520755859784288</v>
      </c>
      <c r="E993" s="75">
        <f t="shared" ca="1" si="134"/>
        <v>16.550593597206927</v>
      </c>
      <c r="F993" s="75">
        <v>15.474789240440863</v>
      </c>
      <c r="AU993" s="1">
        <v>976</v>
      </c>
      <c r="AV993" s="75">
        <f t="shared" ca="1" si="135"/>
        <v>0.9292653157644839</v>
      </c>
      <c r="AW993" s="75">
        <f t="shared" ca="1" si="136"/>
        <v>43.919522544261262</v>
      </c>
      <c r="AX993" s="75">
        <f t="shared" ca="1" si="137"/>
        <v>37.02120210733694</v>
      </c>
      <c r="AY993" s="75">
        <v>26.233128771678615</v>
      </c>
      <c r="AZ993" s="75">
        <v>34.181635512108542</v>
      </c>
    </row>
    <row r="994" spans="1:52">
      <c r="A994" s="1">
        <v>941</v>
      </c>
      <c r="B994" s="62">
        <f t="shared" ca="1" si="132"/>
        <v>1.2965861323018579E-2</v>
      </c>
      <c r="C994" s="75">
        <f t="shared" ca="1" si="133"/>
        <v>22.047823922874201</v>
      </c>
      <c r="D994" s="75">
        <v>31.974232297263722</v>
      </c>
      <c r="E994" s="75">
        <f t="shared" ca="1" si="134"/>
        <v>15.130223063539912</v>
      </c>
      <c r="F994" s="75">
        <v>21.324872472333599</v>
      </c>
      <c r="AU994" s="1">
        <v>977</v>
      </c>
      <c r="AV994" s="75">
        <f t="shared" ca="1" si="135"/>
        <v>0.34766344033019436</v>
      </c>
      <c r="AW994" s="75">
        <f t="shared" ca="1" si="136"/>
        <v>32.68889754329463</v>
      </c>
      <c r="AX994" s="75">
        <f t="shared" ca="1" si="137"/>
        <v>20.76979356871211</v>
      </c>
      <c r="AY994" s="75">
        <v>36.311340854255775</v>
      </c>
      <c r="AZ994" s="75">
        <v>20.079836769653905</v>
      </c>
    </row>
    <row r="995" spans="1:52">
      <c r="A995" s="1">
        <v>942</v>
      </c>
      <c r="B995" s="62">
        <f t="shared" ca="1" si="132"/>
        <v>0.96729242216906219</v>
      </c>
      <c r="C995" s="75">
        <f t="shared" ca="1" si="133"/>
        <v>44.669292025390448</v>
      </c>
      <c r="D995" s="75">
        <v>33.750898699599844</v>
      </c>
      <c r="E995" s="75">
        <f t="shared" ca="1" si="134"/>
        <v>35.405904232949581</v>
      </c>
      <c r="F995" s="75">
        <v>25.862688212309831</v>
      </c>
      <c r="AU995" s="1">
        <v>978</v>
      </c>
      <c r="AV995" s="75">
        <f t="shared" ca="1" si="135"/>
        <v>0.15929584045793033</v>
      </c>
      <c r="AW995" s="75">
        <f t="shared" ca="1" si="136"/>
        <v>26.973564899900836</v>
      </c>
      <c r="AX995" s="75">
        <f t="shared" ca="1" si="137"/>
        <v>17.493023728736329</v>
      </c>
      <c r="AY995" s="75">
        <v>39.753333690848613</v>
      </c>
      <c r="AZ995" s="75">
        <v>33.881623643331153</v>
      </c>
    </row>
    <row r="996" spans="1:52">
      <c r="A996" s="1">
        <v>943</v>
      </c>
      <c r="B996" s="62">
        <f t="shared" ca="1" si="132"/>
        <v>0.64657035306911581</v>
      </c>
      <c r="C996" s="75">
        <f t="shared" ca="1" si="133"/>
        <v>40.941386470245419</v>
      </c>
      <c r="D996" s="75">
        <v>42.418911962287993</v>
      </c>
      <c r="E996" s="75">
        <f t="shared" ca="1" si="134"/>
        <v>23.789271726442678</v>
      </c>
      <c r="F996" s="75">
        <v>17.779508491876946</v>
      </c>
      <c r="AU996" s="1">
        <v>979</v>
      </c>
      <c r="AV996" s="75">
        <f t="shared" ca="1" si="135"/>
        <v>0.96893792323122563</v>
      </c>
      <c r="AW996" s="75">
        <f t="shared" ca="1" si="136"/>
        <v>44.530393341574424</v>
      </c>
      <c r="AX996" s="75">
        <f t="shared" ca="1" si="137"/>
        <v>39.712669001103023</v>
      </c>
      <c r="AY996" s="75">
        <v>35.217676378897991</v>
      </c>
      <c r="AZ996" s="75">
        <v>33.43043723465189</v>
      </c>
    </row>
    <row r="997" spans="1:52">
      <c r="A997" s="1">
        <v>944</v>
      </c>
      <c r="B997" s="62">
        <f t="shared" ca="1" si="132"/>
        <v>0.66791692290660265</v>
      </c>
      <c r="C997" s="75">
        <f t="shared" ca="1" si="133"/>
        <v>41.223786702684251</v>
      </c>
      <c r="D997" s="75">
        <v>31.376286588598802</v>
      </c>
      <c r="E997" s="75">
        <f t="shared" ca="1" si="134"/>
        <v>24.225200729833276</v>
      </c>
      <c r="F997" s="75">
        <v>20.971615756920691</v>
      </c>
      <c r="AU997" s="1">
        <v>980</v>
      </c>
      <c r="AV997" s="75">
        <f t="shared" ca="1" si="135"/>
        <v>0.57886132885079</v>
      </c>
      <c r="AW997" s="75">
        <f t="shared" ca="1" si="136"/>
        <v>37.824881072323493</v>
      </c>
      <c r="AX997" s="75">
        <f t="shared" ca="1" si="137"/>
        <v>25.531440627660995</v>
      </c>
      <c r="AY997" s="75">
        <v>37.449523812194826</v>
      </c>
      <c r="AZ997" s="75">
        <v>33.133590191324231</v>
      </c>
    </row>
    <row r="998" spans="1:52">
      <c r="A998" s="1">
        <v>945</v>
      </c>
      <c r="B998" s="62">
        <f t="shared" ca="1" si="132"/>
        <v>0.8624016763275506</v>
      </c>
      <c r="C998" s="75">
        <f t="shared" ca="1" si="133"/>
        <v>43.555588749254269</v>
      </c>
      <c r="D998" s="75">
        <v>31.644055144286824</v>
      </c>
      <c r="E998" s="75">
        <f t="shared" ca="1" si="134"/>
        <v>29.512108326752639</v>
      </c>
      <c r="F998" s="75">
        <v>16.253397092439855</v>
      </c>
      <c r="AU998" s="1">
        <v>981</v>
      </c>
      <c r="AV998" s="75">
        <f t="shared" ca="1" si="135"/>
        <v>0.6012687902736924</v>
      </c>
      <c r="AW998" s="75">
        <f t="shared" ca="1" si="136"/>
        <v>38.262457119709495</v>
      </c>
      <c r="AX998" s="75">
        <f t="shared" ca="1" si="137"/>
        <v>26.056449943221391</v>
      </c>
      <c r="AY998" s="75">
        <v>44.626090029690239</v>
      </c>
      <c r="AZ998" s="75">
        <v>40.629570487330376</v>
      </c>
    </row>
    <row r="999" spans="1:52">
      <c r="A999" s="1">
        <v>946</v>
      </c>
      <c r="B999" s="62">
        <f t="shared" ca="1" si="132"/>
        <v>5.3191659511524048E-2</v>
      </c>
      <c r="C999" s="75">
        <f t="shared" ca="1" si="133"/>
        <v>26.282424466942963</v>
      </c>
      <c r="D999" s="75">
        <v>39.669641301743553</v>
      </c>
      <c r="E999" s="75">
        <f t="shared" ca="1" si="134"/>
        <v>15.541636755701621</v>
      </c>
      <c r="F999" s="75">
        <v>20.214992967731568</v>
      </c>
      <c r="AU999" s="1">
        <v>982</v>
      </c>
      <c r="AV999" s="75">
        <f t="shared" ca="1" si="135"/>
        <v>0.62511796890629778</v>
      </c>
      <c r="AW999" s="75">
        <f t="shared" ca="1" si="136"/>
        <v>38.719320648274646</v>
      </c>
      <c r="AX999" s="75">
        <f t="shared" ca="1" si="137"/>
        <v>26.631716792679505</v>
      </c>
      <c r="AY999" s="75">
        <v>35.518645558830727</v>
      </c>
      <c r="AZ999" s="75">
        <v>26.826743207151853</v>
      </c>
    </row>
    <row r="1000" spans="1:52">
      <c r="A1000" s="1">
        <v>947</v>
      </c>
      <c r="B1000" s="62">
        <f t="shared" ca="1" si="132"/>
        <v>0.57331695865800736</v>
      </c>
      <c r="C1000" s="75">
        <f t="shared" ca="1" si="133"/>
        <v>39.922188940160268</v>
      </c>
      <c r="D1000" s="75">
        <v>29.809818055480505</v>
      </c>
      <c r="E1000" s="75">
        <f t="shared" ca="1" si="134"/>
        <v>22.414846388811775</v>
      </c>
      <c r="F1000" s="75">
        <v>24.091511916485278</v>
      </c>
      <c r="AU1000" s="1">
        <v>983</v>
      </c>
      <c r="AV1000" s="75">
        <f t="shared" ca="1" si="135"/>
        <v>0.41358484402745543</v>
      </c>
      <c r="AW1000" s="75">
        <f t="shared" ca="1" si="136"/>
        <v>34.293168729493601</v>
      </c>
      <c r="AX1000" s="75">
        <f t="shared" ca="1" si="137"/>
        <v>22.026675460976701</v>
      </c>
      <c r="AY1000" s="75">
        <v>37.400826998967148</v>
      </c>
      <c r="AZ1000" s="75">
        <v>29.218155900410551</v>
      </c>
    </row>
    <row r="1001" spans="1:52">
      <c r="A1001" s="1">
        <v>948</v>
      </c>
      <c r="B1001" s="62">
        <f t="shared" ca="1" si="132"/>
        <v>0.13686728458445874</v>
      </c>
      <c r="C1001" s="75">
        <f t="shared" ca="1" si="133"/>
        <v>30.460414679740573</v>
      </c>
      <c r="D1001" s="75">
        <v>44.11970638311341</v>
      </c>
      <c r="E1001" s="75">
        <f t="shared" ca="1" si="134"/>
        <v>16.436344879661771</v>
      </c>
      <c r="F1001" s="75">
        <v>21.60888078551941</v>
      </c>
      <c r="AU1001" s="1">
        <v>984</v>
      </c>
      <c r="AV1001" s="75">
        <f t="shared" ca="1" si="135"/>
        <v>0.27610515905792976</v>
      </c>
      <c r="AW1001" s="75">
        <f t="shared" ca="1" si="136"/>
        <v>30.763712860621915</v>
      </c>
      <c r="AX1001" s="75">
        <f t="shared" ca="1" si="137"/>
        <v>19.475397028594877</v>
      </c>
      <c r="AY1001" s="75">
        <v>40.352667621336408</v>
      </c>
      <c r="AZ1001" s="75">
        <v>21.970997644417849</v>
      </c>
    </row>
    <row r="1002" spans="1:52">
      <c r="A1002" s="1">
        <v>949</v>
      </c>
      <c r="B1002" s="62">
        <f t="shared" ca="1" si="132"/>
        <v>0.34000002022622433</v>
      </c>
      <c r="C1002" s="75">
        <f t="shared" ca="1" si="133"/>
        <v>35.938596555931298</v>
      </c>
      <c r="D1002" s="75">
        <v>21.931345461453631</v>
      </c>
      <c r="E1002" s="75">
        <f t="shared" ca="1" si="134"/>
        <v>18.880237193299465</v>
      </c>
      <c r="F1002" s="75">
        <v>22.028681777307703</v>
      </c>
      <c r="AU1002" s="1">
        <v>985</v>
      </c>
      <c r="AV1002" s="75">
        <f t="shared" ca="1" si="135"/>
        <v>0.22751940950683025</v>
      </c>
      <c r="AW1002" s="75">
        <f t="shared" ca="1" si="136"/>
        <v>29.309698408986378</v>
      </c>
      <c r="AX1002" s="75">
        <f t="shared" ca="1" si="137"/>
        <v>18.632737505689889</v>
      </c>
      <c r="AY1002" s="75">
        <v>30.757775362923269</v>
      </c>
      <c r="AZ1002" s="75">
        <v>17.460978406571275</v>
      </c>
    </row>
    <row r="1003" spans="1:52">
      <c r="A1003" s="1">
        <v>950</v>
      </c>
      <c r="B1003" s="62">
        <f t="shared" ca="1" si="132"/>
        <v>0.63947345232202313</v>
      </c>
      <c r="C1003" s="75">
        <f t="shared" ca="1" si="133"/>
        <v>40.846124256438628</v>
      </c>
      <c r="D1003" s="75">
        <v>41.813799145075556</v>
      </c>
      <c r="E1003" s="75">
        <f t="shared" ca="1" si="134"/>
        <v>23.648240386710597</v>
      </c>
      <c r="F1003" s="75">
        <v>35.532818542036843</v>
      </c>
      <c r="AU1003" s="1">
        <v>986</v>
      </c>
      <c r="AV1003" s="75">
        <f t="shared" ca="1" si="135"/>
        <v>6.0213769883265655E-2</v>
      </c>
      <c r="AW1003" s="75">
        <f t="shared" ca="1" si="136"/>
        <v>22.361548267514049</v>
      </c>
      <c r="AX1003" s="75">
        <f t="shared" ca="1" si="137"/>
        <v>15.917228345546896</v>
      </c>
      <c r="AY1003" s="75">
        <v>43.519997143986039</v>
      </c>
      <c r="AZ1003" s="75">
        <v>15.285851242111196</v>
      </c>
    </row>
    <row r="1004" spans="1:52">
      <c r="A1004" s="1">
        <v>951</v>
      </c>
      <c r="B1004" s="62">
        <f t="shared" ca="1" si="132"/>
        <v>0.26826611198294525</v>
      </c>
      <c r="C1004" s="75">
        <f t="shared" ca="1" si="133"/>
        <v>34.348316949532006</v>
      </c>
      <c r="D1004" s="75">
        <v>38.325338120751908</v>
      </c>
      <c r="E1004" s="75">
        <f t="shared" ca="1" si="134"/>
        <v>17.966290400160869</v>
      </c>
      <c r="F1004" s="75">
        <v>15.451127524535245</v>
      </c>
      <c r="AU1004" s="1">
        <v>987</v>
      </c>
      <c r="AV1004" s="75">
        <f t="shared" ca="1" si="135"/>
        <v>0.35504369279484038</v>
      </c>
      <c r="AW1004" s="75">
        <f t="shared" ca="1" si="136"/>
        <v>32.875662883243137</v>
      </c>
      <c r="AX1004" s="75">
        <f t="shared" ca="1" si="137"/>
        <v>20.907248465884109</v>
      </c>
      <c r="AY1004" s="75">
        <v>36.146711619385684</v>
      </c>
      <c r="AZ1004" s="75">
        <v>16.341499100857291</v>
      </c>
    </row>
    <row r="1005" spans="1:52">
      <c r="A1005" s="1">
        <v>952</v>
      </c>
      <c r="B1005" s="62">
        <f t="shared" ca="1" si="132"/>
        <v>0.181085126098391</v>
      </c>
      <c r="C1005" s="75">
        <f t="shared" ca="1" si="133"/>
        <v>31.972618440537659</v>
      </c>
      <c r="D1005" s="75">
        <v>36.67940444298074</v>
      </c>
      <c r="E1005" s="75">
        <f t="shared" ca="1" si="134"/>
        <v>16.932686785476498</v>
      </c>
      <c r="F1005" s="75">
        <v>17.499699451378945</v>
      </c>
      <c r="AU1005" s="1">
        <v>988</v>
      </c>
      <c r="AV1005" s="75">
        <f t="shared" ca="1" si="135"/>
        <v>0.87283225292116851</v>
      </c>
      <c r="AW1005" s="75">
        <f t="shared" ca="1" si="136"/>
        <v>43.027647557885615</v>
      </c>
      <c r="AX1005" s="75">
        <f t="shared" ca="1" si="137"/>
        <v>34.301823876428827</v>
      </c>
      <c r="AY1005" s="75">
        <v>41.26715338059573</v>
      </c>
      <c r="AZ1005" s="75">
        <v>16.471153502572964</v>
      </c>
    </row>
    <row r="1006" spans="1:52">
      <c r="A1006" s="1">
        <v>953</v>
      </c>
      <c r="B1006" s="62">
        <f t="shared" ca="1" si="132"/>
        <v>0.98273185594916179</v>
      </c>
      <c r="C1006" s="75">
        <f t="shared" ca="1" si="133"/>
        <v>44.826314950151158</v>
      </c>
      <c r="D1006" s="75">
        <v>32.175346589149854</v>
      </c>
      <c r="E1006" s="75">
        <f t="shared" ca="1" si="134"/>
        <v>37.245809332003873</v>
      </c>
      <c r="F1006" s="75">
        <v>40.356117495422474</v>
      </c>
      <c r="AU1006" s="1">
        <v>989</v>
      </c>
      <c r="AV1006" s="75">
        <f t="shared" ca="1" si="135"/>
        <v>3.7638665496205981E-2</v>
      </c>
      <c r="AW1006" s="75">
        <f t="shared" ca="1" si="136"/>
        <v>20.820206091418534</v>
      </c>
      <c r="AX1006" s="75">
        <f t="shared" ca="1" si="137"/>
        <v>15.569994885263533</v>
      </c>
      <c r="AY1006" s="75">
        <v>18.29556476175522</v>
      </c>
      <c r="AZ1006" s="75">
        <v>18.718157735233866</v>
      </c>
    </row>
    <row r="1007" spans="1:52">
      <c r="A1007" s="1">
        <v>954</v>
      </c>
      <c r="B1007" s="62">
        <f t="shared" ca="1" si="132"/>
        <v>0.16711748970370754</v>
      </c>
      <c r="C1007" s="75">
        <f t="shared" ca="1" si="133"/>
        <v>31.524508691543609</v>
      </c>
      <c r="D1007" s="75">
        <v>41.744074084084573</v>
      </c>
      <c r="E1007" s="75">
        <f t="shared" ca="1" si="134"/>
        <v>16.774010940527173</v>
      </c>
      <c r="F1007" s="75">
        <v>22.080541754971705</v>
      </c>
      <c r="AU1007" s="1">
        <v>990</v>
      </c>
      <c r="AV1007" s="75">
        <f t="shared" ca="1" si="135"/>
        <v>0.32513358615003707</v>
      </c>
      <c r="AW1007" s="75">
        <f t="shared" ca="1" si="136"/>
        <v>32.106145899501541</v>
      </c>
      <c r="AX1007" s="75">
        <f t="shared" ca="1" si="137"/>
        <v>20.35492397120742</v>
      </c>
      <c r="AY1007" s="75">
        <v>39.933461930734666</v>
      </c>
      <c r="AZ1007" s="75">
        <v>31.231208983494106</v>
      </c>
    </row>
    <row r="1008" spans="1:52">
      <c r="A1008" s="1">
        <v>955</v>
      </c>
      <c r="B1008" s="62">
        <f t="shared" ca="1" si="132"/>
        <v>0.81654624964775291</v>
      </c>
      <c r="C1008" s="75">
        <f t="shared" ca="1" si="133"/>
        <v>43.040226508905761</v>
      </c>
      <c r="D1008" s="75">
        <v>44.086000169052504</v>
      </c>
      <c r="E1008" s="75">
        <f t="shared" ca="1" si="134"/>
        <v>27.953700307357185</v>
      </c>
      <c r="F1008" s="75">
        <v>35.193314964167421</v>
      </c>
      <c r="AU1008" s="1">
        <v>991</v>
      </c>
      <c r="AV1008" s="75">
        <f t="shared" ca="1" si="135"/>
        <v>0.2577074954314571</v>
      </c>
      <c r="AW1008" s="75">
        <f t="shared" ca="1" si="136"/>
        <v>30.229469652233835</v>
      </c>
      <c r="AX1008" s="75">
        <f t="shared" ca="1" si="137"/>
        <v>19.153080374797298</v>
      </c>
      <c r="AY1008" s="75">
        <v>32.355250592248325</v>
      </c>
      <c r="AZ1008" s="75">
        <v>24.943328028309715</v>
      </c>
    </row>
    <row r="1009" spans="1:52">
      <c r="A1009" s="1">
        <v>956</v>
      </c>
      <c r="B1009" s="62">
        <f t="shared" ca="1" si="132"/>
        <v>0.8987612656832118</v>
      </c>
      <c r="C1009" s="75">
        <f t="shared" ca="1" si="133"/>
        <v>43.951386716395284</v>
      </c>
      <c r="D1009" s="75">
        <v>35.438119292085666</v>
      </c>
      <c r="E1009" s="75">
        <f t="shared" ca="1" si="134"/>
        <v>31.017972336473562</v>
      </c>
      <c r="F1009" s="75">
        <v>16.539388569260183</v>
      </c>
      <c r="AU1009" s="1">
        <v>992</v>
      </c>
      <c r="AV1009" s="75">
        <f t="shared" ca="1" si="135"/>
        <v>0.38375658455921635</v>
      </c>
      <c r="AW1009" s="75">
        <f t="shared" ca="1" si="136"/>
        <v>33.584426978072116</v>
      </c>
      <c r="AX1009" s="75">
        <f t="shared" ca="1" si="137"/>
        <v>21.449648115225425</v>
      </c>
      <c r="AY1009" s="75">
        <v>27.747072080008422</v>
      </c>
      <c r="AZ1009" s="75">
        <v>16.332083411445463</v>
      </c>
    </row>
    <row r="1010" spans="1:52">
      <c r="A1010" s="1">
        <v>957</v>
      </c>
      <c r="B1010" s="62">
        <f t="shared" ca="1" si="132"/>
        <v>0.98680791678912083</v>
      </c>
      <c r="C1010" s="75">
        <f t="shared" ca="1" si="133"/>
        <v>44.867494775061985</v>
      </c>
      <c r="D1010" s="75">
        <v>44.903038618516646</v>
      </c>
      <c r="E1010" s="75">
        <f t="shared" ca="1" si="134"/>
        <v>37.911423204683224</v>
      </c>
      <c r="F1010" s="75">
        <v>25.641429166371875</v>
      </c>
      <c r="AU1010" s="1">
        <v>993</v>
      </c>
      <c r="AV1010" s="75">
        <f t="shared" ca="1" si="135"/>
        <v>0.56472811532014044</v>
      </c>
      <c r="AW1010" s="75">
        <f t="shared" ca="1" si="136"/>
        <v>37.544518264716288</v>
      </c>
      <c r="AX1010" s="75">
        <f t="shared" ca="1" si="137"/>
        <v>25.207458571171976</v>
      </c>
      <c r="AY1010" s="75">
        <v>35.842089831395576</v>
      </c>
      <c r="AZ1010" s="75">
        <v>35.575491974210657</v>
      </c>
    </row>
    <row r="1011" spans="1:52">
      <c r="A1011" s="1">
        <v>958</v>
      </c>
      <c r="B1011" s="62">
        <f t="shared" ca="1" si="132"/>
        <v>0.63742445210497589</v>
      </c>
      <c r="C1011" s="75">
        <f t="shared" ca="1" si="133"/>
        <v>40.818489344025522</v>
      </c>
      <c r="D1011" s="75">
        <v>43.599908942927712</v>
      </c>
      <c r="E1011" s="75">
        <f t="shared" ca="1" si="134"/>
        <v>23.607866902179744</v>
      </c>
      <c r="F1011" s="75">
        <v>15.891881019100747</v>
      </c>
      <c r="AU1011" s="1">
        <v>994</v>
      </c>
      <c r="AV1011" s="75">
        <f t="shared" ca="1" si="135"/>
        <v>0.24138080350068569</v>
      </c>
      <c r="AW1011" s="75">
        <f t="shared" ca="1" si="136"/>
        <v>29.739156120708444</v>
      </c>
      <c r="AX1011" s="75">
        <f t="shared" ca="1" si="137"/>
        <v>18.870375493524925</v>
      </c>
      <c r="AY1011" s="75">
        <v>35.735592844426165</v>
      </c>
      <c r="AZ1011" s="75">
        <v>25.094508905669223</v>
      </c>
    </row>
    <row r="1012" spans="1:52">
      <c r="A1012" s="1">
        <v>959</v>
      </c>
      <c r="B1012" s="62">
        <f t="shared" ca="1" si="132"/>
        <v>0.97986018811306685</v>
      </c>
      <c r="C1012" s="75">
        <f t="shared" ca="1" si="133"/>
        <v>44.797234507209581</v>
      </c>
      <c r="D1012" s="75">
        <v>34.173864837074419</v>
      </c>
      <c r="E1012" s="75">
        <f t="shared" ca="1" si="134"/>
        <v>36.837815803268462</v>
      </c>
      <c r="F1012" s="75">
        <v>18.986770457859492</v>
      </c>
      <c r="AU1012" s="1">
        <v>995</v>
      </c>
      <c r="AV1012" s="75">
        <f t="shared" ca="1" si="135"/>
        <v>0.31498405182462985</v>
      </c>
      <c r="AW1012" s="75">
        <f t="shared" ca="1" si="136"/>
        <v>31.837032002172084</v>
      </c>
      <c r="AX1012" s="75">
        <f t="shared" ca="1" si="137"/>
        <v>20.170292926459378</v>
      </c>
      <c r="AY1012" s="75">
        <v>36.221040037511507</v>
      </c>
      <c r="AZ1012" s="75">
        <v>15.768381392458295</v>
      </c>
    </row>
    <row r="1013" spans="1:52">
      <c r="A1013" s="1">
        <v>960</v>
      </c>
      <c r="B1013" s="62">
        <f t="shared" ca="1" si="132"/>
        <v>0.40564276972624569</v>
      </c>
      <c r="C1013" s="75">
        <f t="shared" ca="1" si="133"/>
        <v>37.207644732522368</v>
      </c>
      <c r="D1013" s="75">
        <v>41.847686636320056</v>
      </c>
      <c r="E1013" s="75">
        <f t="shared" ca="1" si="134"/>
        <v>19.776591616610883</v>
      </c>
      <c r="F1013" s="75">
        <v>17.436030060115563</v>
      </c>
      <c r="AU1013" s="1">
        <v>996</v>
      </c>
      <c r="AV1013" s="75">
        <f t="shared" ca="1" si="135"/>
        <v>0.84373915547361555</v>
      </c>
      <c r="AW1013" s="75">
        <f t="shared" ca="1" si="136"/>
        <v>42.556582515367431</v>
      </c>
      <c r="AX1013" s="75">
        <f t="shared" ca="1" si="137"/>
        <v>33.141047260666483</v>
      </c>
      <c r="AY1013" s="75">
        <v>32.35697216500008</v>
      </c>
      <c r="AZ1013" s="75">
        <v>27.354243873545911</v>
      </c>
    </row>
    <row r="1014" spans="1:52">
      <c r="A1014" s="1">
        <v>961</v>
      </c>
      <c r="B1014" s="62">
        <f t="shared" ca="1" si="132"/>
        <v>0.76720473892475205</v>
      </c>
      <c r="C1014" s="75">
        <f t="shared" ca="1" si="133"/>
        <v>42.463655768358656</v>
      </c>
      <c r="D1014" s="75">
        <v>42.491981149231847</v>
      </c>
      <c r="E1014" s="75">
        <f t="shared" ca="1" si="134"/>
        <v>26.545060187792796</v>
      </c>
      <c r="F1014" s="75">
        <v>21.78535646445722</v>
      </c>
      <c r="AU1014" s="1">
        <v>997</v>
      </c>
      <c r="AV1014" s="75">
        <f t="shared" ca="1" si="135"/>
        <v>0.96337768081813646</v>
      </c>
      <c r="AW1014" s="75">
        <f t="shared" ca="1" si="136"/>
        <v>44.445541474666797</v>
      </c>
      <c r="AX1014" s="75">
        <f t="shared" ca="1" si="137"/>
        <v>39.258912362306496</v>
      </c>
      <c r="AY1014" s="75">
        <v>41.261550882357042</v>
      </c>
      <c r="AZ1014" s="75">
        <v>28.390044415376579</v>
      </c>
    </row>
    <row r="1015" spans="1:52">
      <c r="A1015" s="1">
        <v>962</v>
      </c>
      <c r="B1015" s="62">
        <f t="shared" ref="B1015:B1053" ca="1" si="138">RAND()</f>
        <v>0.11638274677009974</v>
      </c>
      <c r="C1015" s="75">
        <f t="shared" ref="C1015:C1053" ca="1" si="139">$R$2+($R$3-$R$2)*(B1015)^(1/3)</f>
        <v>29.647071075630372</v>
      </c>
      <c r="D1015" s="75">
        <v>41.088136624965529</v>
      </c>
      <c r="E1015" s="75">
        <f t="shared" ref="E1015:E1053" ca="1" si="140">$R$3-($R$3-$R$2)*(1-B1015)^(1/3)</f>
        <v>16.212144299615943</v>
      </c>
      <c r="F1015" s="75">
        <v>30.679930906430428</v>
      </c>
      <c r="AU1015" s="1">
        <v>998</v>
      </c>
      <c r="AV1015" s="75">
        <f t="shared" ca="1" si="135"/>
        <v>2.9244706936486509E-3</v>
      </c>
      <c r="AW1015" s="75">
        <f t="shared" ca="1" si="136"/>
        <v>16.62235126414836</v>
      </c>
      <c r="AX1015" s="75">
        <f t="shared" ca="1" si="137"/>
        <v>15.043899179370552</v>
      </c>
      <c r="AY1015" s="75">
        <v>30.435416980705135</v>
      </c>
      <c r="AZ1015" s="75">
        <v>20.446435180268622</v>
      </c>
    </row>
    <row r="1016" spans="1:52">
      <c r="A1016" s="1">
        <v>963</v>
      </c>
      <c r="B1016" s="62">
        <f t="shared" ca="1" si="138"/>
        <v>0.79457474641063031</v>
      </c>
      <c r="C1016" s="75">
        <f t="shared" ca="1" si="139"/>
        <v>42.78643566184931</v>
      </c>
      <c r="D1016" s="75">
        <v>43.093187092324186</v>
      </c>
      <c r="E1016" s="75">
        <f t="shared" ca="1" si="140"/>
        <v>27.298671355428517</v>
      </c>
      <c r="F1016" s="75">
        <v>21.7973114273241</v>
      </c>
      <c r="AU1016" s="1">
        <v>999</v>
      </c>
      <c r="AV1016" s="75">
        <f t="shared" ca="1" si="135"/>
        <v>0.67020397148691946</v>
      </c>
      <c r="AW1016" s="75">
        <f t="shared" ca="1" si="136"/>
        <v>39.559795893659775</v>
      </c>
      <c r="AX1016" s="75">
        <f t="shared" ca="1" si="137"/>
        <v>27.771638915388017</v>
      </c>
      <c r="AY1016" s="75">
        <v>38.647314114915289</v>
      </c>
      <c r="AZ1016" s="75">
        <v>34.175939554899209</v>
      </c>
    </row>
    <row r="1017" spans="1:52">
      <c r="A1017" s="1">
        <v>964</v>
      </c>
      <c r="B1017" s="62">
        <f t="shared" ca="1" si="138"/>
        <v>0.25282849182481382</v>
      </c>
      <c r="C1017" s="75">
        <f t="shared" ca="1" si="139"/>
        <v>33.969822157644835</v>
      </c>
      <c r="D1017" s="75">
        <v>34.418521607584864</v>
      </c>
      <c r="E1017" s="75">
        <f t="shared" ca="1" si="140"/>
        <v>17.777499010729699</v>
      </c>
      <c r="F1017" s="75">
        <v>20.657235949526608</v>
      </c>
      <c r="AU1017" s="1">
        <v>1000</v>
      </c>
      <c r="AV1017" s="75">
        <f t="shared" ca="1" si="135"/>
        <v>0.83639146058503178</v>
      </c>
      <c r="AW1017" s="75">
        <f t="shared" ca="1" si="136"/>
        <v>42.436332016625848</v>
      </c>
      <c r="AX1017" s="75">
        <f t="shared" ca="1" si="137"/>
        <v>32.86543426926734</v>
      </c>
      <c r="AY1017" s="75">
        <v>41.460464284093277</v>
      </c>
      <c r="AZ1017" s="75">
        <v>25.039322886513659</v>
      </c>
    </row>
    <row r="1018" spans="1:52">
      <c r="A1018" s="1">
        <v>965</v>
      </c>
      <c r="B1018" s="62">
        <f t="shared" ca="1" si="138"/>
        <v>0.87857920678842727</v>
      </c>
      <c r="C1018" s="75">
        <f t="shared" ca="1" si="139"/>
        <v>43.733038951889057</v>
      </c>
      <c r="D1018" s="75">
        <v>43.28192110189444</v>
      </c>
      <c r="E1018" s="75">
        <f t="shared" ca="1" si="140"/>
        <v>30.144556909675877</v>
      </c>
      <c r="F1018" s="75">
        <v>24.438472448542836</v>
      </c>
    </row>
    <row r="1019" spans="1:52">
      <c r="A1019" s="1">
        <v>966</v>
      </c>
      <c r="B1019" s="62">
        <f t="shared" ca="1" si="138"/>
        <v>0.8236224253121438</v>
      </c>
      <c r="C1019" s="75">
        <f t="shared" ca="1" si="139"/>
        <v>43.120992356958084</v>
      </c>
      <c r="D1019" s="75">
        <v>34.484065214495587</v>
      </c>
      <c r="E1019" s="75">
        <f t="shared" ca="1" si="140"/>
        <v>28.175750113097298</v>
      </c>
      <c r="F1019" s="75">
        <v>24.678231123959588</v>
      </c>
    </row>
    <row r="1020" spans="1:52">
      <c r="A1020" s="1">
        <v>967</v>
      </c>
      <c r="B1020" s="62">
        <f t="shared" ca="1" si="138"/>
        <v>0.72047595997199387</v>
      </c>
      <c r="C1020" s="75">
        <f t="shared" ca="1" si="139"/>
        <v>41.894352088916591</v>
      </c>
      <c r="D1020" s="75">
        <v>43.846295074651763</v>
      </c>
      <c r="E1020" s="75">
        <f t="shared" ca="1" si="140"/>
        <v>25.384729136230277</v>
      </c>
      <c r="F1020" s="75">
        <v>23.076836117736399</v>
      </c>
    </row>
    <row r="1021" spans="1:52">
      <c r="A1021" s="1">
        <v>968</v>
      </c>
      <c r="B1021" s="62">
        <f t="shared" ca="1" si="138"/>
        <v>0.75314953891263592</v>
      </c>
      <c r="C1021" s="75">
        <f t="shared" ca="1" si="139"/>
        <v>42.29490955580124</v>
      </c>
      <c r="D1021" s="75">
        <v>44.996271266039933</v>
      </c>
      <c r="E1021" s="75">
        <f t="shared" ca="1" si="140"/>
        <v>26.180883288941772</v>
      </c>
      <c r="F1021" s="75">
        <v>22.459940749030338</v>
      </c>
    </row>
    <row r="1022" spans="1:52">
      <c r="A1022" s="1">
        <v>969</v>
      </c>
      <c r="B1022" s="62">
        <f t="shared" ca="1" si="138"/>
        <v>0.94209739092471012</v>
      </c>
      <c r="C1022" s="75">
        <f t="shared" ca="1" si="139"/>
        <v>44.409424206190607</v>
      </c>
      <c r="D1022" s="75">
        <v>22.083155382988458</v>
      </c>
      <c r="E1022" s="75">
        <f t="shared" ca="1" si="140"/>
        <v>33.393873517075704</v>
      </c>
      <c r="F1022" s="75">
        <v>16.287203369034057</v>
      </c>
    </row>
    <row r="1023" spans="1:52">
      <c r="A1023" s="1">
        <v>970</v>
      </c>
      <c r="B1023" s="62">
        <f t="shared" ca="1" si="138"/>
        <v>0.61725851382020558</v>
      </c>
      <c r="C1023" s="75">
        <f t="shared" ca="1" si="139"/>
        <v>40.543296877396671</v>
      </c>
      <c r="D1023" s="75">
        <v>34.879306000109722</v>
      </c>
      <c r="E1023" s="75">
        <f t="shared" ca="1" si="140"/>
        <v>23.218400534484946</v>
      </c>
      <c r="F1023" s="75">
        <v>15.678822664840105</v>
      </c>
    </row>
    <row r="1024" spans="1:52">
      <c r="A1024" s="1">
        <v>971</v>
      </c>
      <c r="B1024" s="62">
        <f t="shared" ca="1" si="138"/>
        <v>0.65205927775597883</v>
      </c>
      <c r="C1024" s="75">
        <f t="shared" ca="1" si="139"/>
        <v>41.014587720800037</v>
      </c>
      <c r="D1024" s="75">
        <v>33.33472889968472</v>
      </c>
      <c r="E1024" s="75">
        <f t="shared" ca="1" si="140"/>
        <v>23.89964923459317</v>
      </c>
      <c r="F1024" s="75">
        <v>15.72699819831287</v>
      </c>
    </row>
    <row r="1025" spans="1:6">
      <c r="A1025" s="1">
        <v>972</v>
      </c>
      <c r="B1025" s="62">
        <f t="shared" ca="1" si="138"/>
        <v>0.36273130599646031</v>
      </c>
      <c r="C1025" s="75">
        <f t="shared" ca="1" si="139"/>
        <v>36.395195927108645</v>
      </c>
      <c r="D1025" s="75">
        <v>44.371376010734636</v>
      </c>
      <c r="E1025" s="75">
        <f t="shared" ca="1" si="140"/>
        <v>19.183613789643516</v>
      </c>
      <c r="F1025" s="75">
        <v>21.067729156957512</v>
      </c>
    </row>
    <row r="1026" spans="1:6">
      <c r="A1026" s="1">
        <v>973</v>
      </c>
      <c r="B1026" s="62">
        <f t="shared" ca="1" si="138"/>
        <v>0.4733471979427446</v>
      </c>
      <c r="C1026" s="75">
        <f t="shared" ca="1" si="139"/>
        <v>38.380180422590527</v>
      </c>
      <c r="D1026" s="75">
        <v>34.350936766265718</v>
      </c>
      <c r="E1026" s="75">
        <f t="shared" ca="1" si="140"/>
        <v>20.773199979513411</v>
      </c>
      <c r="F1026" s="75">
        <v>16.485635796893423</v>
      </c>
    </row>
    <row r="1027" spans="1:6">
      <c r="A1027" s="1">
        <v>974</v>
      </c>
      <c r="B1027" s="62">
        <f t="shared" ca="1" si="138"/>
        <v>0.30045524493727105</v>
      </c>
      <c r="C1027" s="75">
        <f t="shared" ca="1" si="139"/>
        <v>35.093141900371265</v>
      </c>
      <c r="D1027" s="75">
        <v>35.88247449913073</v>
      </c>
      <c r="E1027" s="75">
        <f t="shared" ca="1" si="140"/>
        <v>18.368655682865594</v>
      </c>
      <c r="F1027" s="75">
        <v>19.0883894767138</v>
      </c>
    </row>
    <row r="1028" spans="1:6">
      <c r="A1028" s="1">
        <v>975</v>
      </c>
      <c r="B1028" s="62">
        <f t="shared" ca="1" si="138"/>
        <v>0.14369303740537953</v>
      </c>
      <c r="C1028" s="75">
        <f t="shared" ca="1" si="139"/>
        <v>30.713267228013422</v>
      </c>
      <c r="D1028" s="75">
        <v>32.393907760489043</v>
      </c>
      <c r="E1028" s="75">
        <f t="shared" ca="1" si="140"/>
        <v>16.51183912686443</v>
      </c>
      <c r="F1028" s="75">
        <v>28.122329192744626</v>
      </c>
    </row>
    <row r="1029" spans="1:6">
      <c r="A1029" s="1">
        <v>976</v>
      </c>
      <c r="B1029" s="62">
        <f t="shared" ca="1" si="138"/>
        <v>5.8200581861722611E-4</v>
      </c>
      <c r="C1029" s="75">
        <f t="shared" ca="1" si="139"/>
        <v>17.504746029854207</v>
      </c>
      <c r="D1029" s="75">
        <v>40.219864351612394</v>
      </c>
      <c r="E1029" s="75">
        <f t="shared" ca="1" si="140"/>
        <v>15.005821187653968</v>
      </c>
      <c r="F1029" s="75">
        <v>15.561693859807949</v>
      </c>
    </row>
    <row r="1030" spans="1:6">
      <c r="A1030" s="1">
        <v>977</v>
      </c>
      <c r="B1030" s="62">
        <f t="shared" ca="1" si="138"/>
        <v>0.7140438309130035</v>
      </c>
      <c r="C1030" s="75">
        <f t="shared" ca="1" si="139"/>
        <v>41.814078625511357</v>
      </c>
      <c r="D1030" s="75">
        <v>42.446048378444502</v>
      </c>
      <c r="E1030" s="75">
        <f t="shared" ca="1" si="140"/>
        <v>25.235412953124772</v>
      </c>
      <c r="F1030" s="75">
        <v>23.581447237030599</v>
      </c>
    </row>
    <row r="1031" spans="1:6">
      <c r="A1031" s="1">
        <v>978</v>
      </c>
      <c r="B1031" s="62">
        <f t="shared" ca="1" si="138"/>
        <v>0.3522035701007189</v>
      </c>
      <c r="C1031" s="75">
        <f t="shared" ca="1" si="139"/>
        <v>36.18617259643726</v>
      </c>
      <c r="D1031" s="75">
        <v>43.807680085693562</v>
      </c>
      <c r="E1031" s="75">
        <f t="shared" ca="1" si="140"/>
        <v>19.042226527434146</v>
      </c>
      <c r="F1031" s="75">
        <v>21.936276892742015</v>
      </c>
    </row>
    <row r="1032" spans="1:6">
      <c r="A1032" s="1">
        <v>979</v>
      </c>
      <c r="B1032" s="62">
        <f t="shared" ca="1" si="138"/>
        <v>0.68577464029145307</v>
      </c>
      <c r="C1032" s="75">
        <f t="shared" ca="1" si="139"/>
        <v>41.455444430053518</v>
      </c>
      <c r="D1032" s="75">
        <v>41.902414546447872</v>
      </c>
      <c r="E1032" s="75">
        <f t="shared" ca="1" si="140"/>
        <v>24.604469843750419</v>
      </c>
      <c r="F1032" s="75">
        <v>16.691476567546761</v>
      </c>
    </row>
    <row r="1033" spans="1:6">
      <c r="A1033" s="1">
        <v>980</v>
      </c>
      <c r="B1033" s="62">
        <f t="shared" ca="1" si="138"/>
        <v>0.20710808411022552</v>
      </c>
      <c r="C1033" s="75">
        <f t="shared" ca="1" si="139"/>
        <v>32.749533303580549</v>
      </c>
      <c r="D1033" s="75">
        <v>38.960680751834445</v>
      </c>
      <c r="E1033" s="75">
        <f t="shared" ca="1" si="140"/>
        <v>17.233194508050524</v>
      </c>
      <c r="F1033" s="75">
        <v>15.424905491743417</v>
      </c>
    </row>
    <row r="1034" spans="1:6">
      <c r="A1034" s="1">
        <v>981</v>
      </c>
      <c r="B1034" s="62">
        <f t="shared" ca="1" si="138"/>
        <v>0.45760782031848279</v>
      </c>
      <c r="C1034" s="75">
        <f t="shared" ca="1" si="139"/>
        <v>38.118113980994508</v>
      </c>
      <c r="D1034" s="75">
        <v>42.850726877820399</v>
      </c>
      <c r="E1034" s="75">
        <f t="shared" ca="1" si="140"/>
        <v>20.534220285480828</v>
      </c>
      <c r="F1034" s="75">
        <v>32.406546324753222</v>
      </c>
    </row>
    <row r="1035" spans="1:6">
      <c r="A1035" s="1">
        <v>982</v>
      </c>
      <c r="B1035" s="62">
        <f t="shared" ca="1" si="138"/>
        <v>0.5744989567679657</v>
      </c>
      <c r="C1035" s="75">
        <f t="shared" ca="1" si="139"/>
        <v>39.939304405169352</v>
      </c>
      <c r="D1035" s="75">
        <v>19.751395585963515</v>
      </c>
      <c r="E1035" s="75">
        <f t="shared" ca="1" si="140"/>
        <v>22.435720820213344</v>
      </c>
      <c r="F1035" s="75">
        <v>28.104611773871738</v>
      </c>
    </row>
    <row r="1036" spans="1:6">
      <c r="A1036" s="1">
        <v>983</v>
      </c>
      <c r="B1036" s="62">
        <f t="shared" ca="1" si="138"/>
        <v>0.9543869581806379</v>
      </c>
      <c r="C1036" s="75">
        <f t="shared" ca="1" si="139"/>
        <v>44.53675314602512</v>
      </c>
      <c r="D1036" s="75">
        <v>44.68773167254141</v>
      </c>
      <c r="E1036" s="75">
        <f t="shared" ca="1" si="140"/>
        <v>34.28108238121709</v>
      </c>
      <c r="F1036" s="75">
        <v>24.071671481957139</v>
      </c>
    </row>
    <row r="1037" spans="1:6">
      <c r="A1037" s="1">
        <v>984</v>
      </c>
      <c r="B1037" s="62">
        <f t="shared" ca="1" si="138"/>
        <v>0.13318044684809482</v>
      </c>
      <c r="C1037" s="75">
        <f t="shared" ca="1" si="139"/>
        <v>30.320328489666331</v>
      </c>
      <c r="D1037" s="75">
        <v>44.952193053506981</v>
      </c>
      <c r="E1037" s="75">
        <f t="shared" ca="1" si="140"/>
        <v>16.395733135712533</v>
      </c>
      <c r="F1037" s="75">
        <v>16.191268248530452</v>
      </c>
    </row>
    <row r="1038" spans="1:6">
      <c r="A1038" s="1">
        <v>985</v>
      </c>
      <c r="B1038" s="62">
        <f t="shared" ca="1" si="138"/>
        <v>4.8422494373702385E-2</v>
      </c>
      <c r="C1038" s="75">
        <f t="shared" ca="1" si="139"/>
        <v>25.934618627240923</v>
      </c>
      <c r="D1038" s="75">
        <v>40.33438591077207</v>
      </c>
      <c r="E1038" s="75">
        <f t="shared" ca="1" si="140"/>
        <v>15.492258030479807</v>
      </c>
      <c r="F1038" s="75">
        <v>16.037375233070009</v>
      </c>
    </row>
    <row r="1039" spans="1:6">
      <c r="A1039" s="1">
        <v>986</v>
      </c>
      <c r="B1039" s="62">
        <f t="shared" ca="1" si="138"/>
        <v>0.25561239292415072</v>
      </c>
      <c r="C1039" s="75">
        <f t="shared" ca="1" si="139"/>
        <v>34.039193894318444</v>
      </c>
      <c r="D1039" s="75">
        <v>34.912480702671147</v>
      </c>
      <c r="E1039" s="75">
        <f t="shared" ca="1" si="140"/>
        <v>17.811350706781145</v>
      </c>
      <c r="F1039" s="75">
        <v>22.665590999010448</v>
      </c>
    </row>
    <row r="1040" spans="1:6">
      <c r="A1040" s="1">
        <v>987</v>
      </c>
      <c r="B1040" s="62">
        <f t="shared" ca="1" si="138"/>
        <v>0.44904439681245312</v>
      </c>
      <c r="C1040" s="75">
        <f t="shared" ca="1" si="139"/>
        <v>37.972998378437715</v>
      </c>
      <c r="D1040" s="75">
        <v>39.846119910924578</v>
      </c>
      <c r="E1040" s="75">
        <f t="shared" ca="1" si="140"/>
        <v>20.406134736360428</v>
      </c>
      <c r="F1040" s="75">
        <v>21.937222878143011</v>
      </c>
    </row>
    <row r="1041" spans="1:6">
      <c r="A1041" s="1">
        <v>988</v>
      </c>
      <c r="B1041" s="62">
        <f t="shared" ca="1" si="138"/>
        <v>0.98632326568528295</v>
      </c>
      <c r="C1041" s="75">
        <f t="shared" ca="1" si="139"/>
        <v>44.862604365467426</v>
      </c>
      <c r="D1041" s="75">
        <v>40.999002277067746</v>
      </c>
      <c r="E1041" s="75">
        <f t="shared" ca="1" si="140"/>
        <v>37.825658287819017</v>
      </c>
      <c r="F1041" s="75">
        <v>24.421906943895873</v>
      </c>
    </row>
    <row r="1042" spans="1:6">
      <c r="A1042" s="1">
        <v>989</v>
      </c>
      <c r="B1042" s="62">
        <f t="shared" ca="1" si="138"/>
        <v>7.0918277776659489E-2</v>
      </c>
      <c r="C1042" s="75">
        <f t="shared" ca="1" si="139"/>
        <v>27.417685265880596</v>
      </c>
      <c r="D1042" s="75">
        <v>43.238750340343039</v>
      </c>
      <c r="E1042" s="75">
        <f t="shared" ca="1" si="140"/>
        <v>15.72664091099649</v>
      </c>
      <c r="F1042" s="75">
        <v>17.018297494568767</v>
      </c>
    </row>
    <row r="1043" spans="1:6">
      <c r="A1043" s="1">
        <v>990</v>
      </c>
      <c r="B1043" s="62">
        <f t="shared" ca="1" si="138"/>
        <v>0.16818146294080627</v>
      </c>
      <c r="C1043" s="75">
        <f t="shared" ca="1" si="139"/>
        <v>31.559502943388033</v>
      </c>
      <c r="D1043" s="75">
        <v>39.946767805514511</v>
      </c>
      <c r="E1043" s="75">
        <f t="shared" ca="1" si="140"/>
        <v>16.78603524317445</v>
      </c>
      <c r="F1043" s="75">
        <v>19.295005152806503</v>
      </c>
    </row>
    <row r="1044" spans="1:6">
      <c r="A1044" s="1">
        <v>991</v>
      </c>
      <c r="B1044" s="62">
        <f t="shared" ca="1" si="138"/>
        <v>0.1944458213999205</v>
      </c>
      <c r="C1044" s="75">
        <f t="shared" ca="1" si="139"/>
        <v>32.38017425005475</v>
      </c>
      <c r="D1044" s="75">
        <v>44.04331111588715</v>
      </c>
      <c r="E1044" s="75">
        <f t="shared" ca="1" si="140"/>
        <v>17.086165046322371</v>
      </c>
      <c r="F1044" s="75">
        <v>15.068912132610002</v>
      </c>
    </row>
    <row r="1045" spans="1:6">
      <c r="A1045" s="1">
        <v>992</v>
      </c>
      <c r="B1045" s="62">
        <f t="shared" ca="1" si="138"/>
        <v>7.2703172445041098E-3</v>
      </c>
      <c r="C1045" s="75">
        <f t="shared" ca="1" si="139"/>
        <v>20.811733733110696</v>
      </c>
      <c r="D1045" s="75">
        <v>40.157446330436748</v>
      </c>
      <c r="E1045" s="75">
        <f t="shared" ca="1" si="140"/>
        <v>15.072880079272057</v>
      </c>
      <c r="F1045" s="75">
        <v>22.780653601616461</v>
      </c>
    </row>
    <row r="1046" spans="1:6">
      <c r="A1046" s="1">
        <v>993</v>
      </c>
      <c r="B1046" s="62">
        <f t="shared" ca="1" si="138"/>
        <v>0.75375822991867292</v>
      </c>
      <c r="C1046" s="75">
        <f t="shared" ca="1" si="139"/>
        <v>42.30226077061495</v>
      </c>
      <c r="D1046" s="75">
        <v>42.463470407287204</v>
      </c>
      <c r="E1046" s="75">
        <f t="shared" ca="1" si="140"/>
        <v>26.196364261148613</v>
      </c>
      <c r="F1046" s="75">
        <v>16.66121706286425</v>
      </c>
    </row>
    <row r="1047" spans="1:6">
      <c r="A1047" s="1">
        <v>994</v>
      </c>
      <c r="B1047" s="62">
        <f t="shared" ca="1" si="138"/>
        <v>0.67819177619035786</v>
      </c>
      <c r="C1047" s="75">
        <f t="shared" ca="1" si="139"/>
        <v>41.357573592699879</v>
      </c>
      <c r="D1047" s="75">
        <v>43.759880467795227</v>
      </c>
      <c r="E1047" s="75">
        <f t="shared" ca="1" si="140"/>
        <v>24.441710972234542</v>
      </c>
      <c r="F1047" s="75">
        <v>15.866865947202065</v>
      </c>
    </row>
    <row r="1048" spans="1:6">
      <c r="A1048" s="1">
        <v>995</v>
      </c>
      <c r="B1048" s="62">
        <f t="shared" ca="1" si="138"/>
        <v>0.40451908526343838</v>
      </c>
      <c r="C1048" s="75">
        <f t="shared" ca="1" si="139"/>
        <v>37.187119724596329</v>
      </c>
      <c r="D1048" s="75">
        <v>41.847583931784968</v>
      </c>
      <c r="E1048" s="75">
        <f t="shared" ca="1" si="140"/>
        <v>19.760705935040054</v>
      </c>
      <c r="F1048" s="75">
        <v>24.880956002857186</v>
      </c>
    </row>
    <row r="1049" spans="1:6">
      <c r="A1049" s="1">
        <v>996</v>
      </c>
      <c r="B1049" s="62">
        <f t="shared" ca="1" si="138"/>
        <v>0.59830963879695531</v>
      </c>
      <c r="C1049" s="75">
        <f t="shared" ca="1" si="139"/>
        <v>40.279195845389893</v>
      </c>
      <c r="D1049" s="75">
        <v>33.781357744947343</v>
      </c>
      <c r="E1049" s="75">
        <f t="shared" ca="1" si="140"/>
        <v>22.864718046146947</v>
      </c>
      <c r="F1049" s="75">
        <v>16.654772569531634</v>
      </c>
    </row>
    <row r="1050" spans="1:6">
      <c r="A1050" s="1">
        <v>997</v>
      </c>
      <c r="B1050" s="62">
        <f t="shared" ca="1" si="138"/>
        <v>0.56465564919677846</v>
      </c>
      <c r="C1050" s="75">
        <f t="shared" ca="1" si="139"/>
        <v>39.796048694275242</v>
      </c>
      <c r="D1050" s="75">
        <v>42.054036740232917</v>
      </c>
      <c r="E1050" s="75">
        <f t="shared" ca="1" si="140"/>
        <v>22.26304900210712</v>
      </c>
      <c r="F1050" s="75">
        <v>28.681982752786141</v>
      </c>
    </row>
    <row r="1051" spans="1:6">
      <c r="A1051" s="1">
        <v>998</v>
      </c>
      <c r="B1051" s="62">
        <f t="shared" ca="1" si="138"/>
        <v>0.67882714281782253</v>
      </c>
      <c r="C1051" s="75">
        <f t="shared" ca="1" si="139"/>
        <v>41.365802089026658</v>
      </c>
      <c r="D1051" s="75">
        <v>31.602484449952954</v>
      </c>
      <c r="E1051" s="75">
        <f t="shared" ca="1" si="140"/>
        <v>24.455249736065028</v>
      </c>
      <c r="F1051" s="75">
        <v>29.067257515941229</v>
      </c>
    </row>
    <row r="1052" spans="1:6">
      <c r="A1052" s="1">
        <v>999</v>
      </c>
      <c r="B1052" s="62">
        <f t="shared" ca="1" si="138"/>
        <v>9.9818046850910669E-2</v>
      </c>
      <c r="C1052" s="75">
        <f t="shared" ca="1" si="139"/>
        <v>28.916315856308891</v>
      </c>
      <c r="D1052" s="75">
        <v>35.427601223108745</v>
      </c>
      <c r="E1052" s="75">
        <f t="shared" ca="1" si="140"/>
        <v>16.033366661868868</v>
      </c>
      <c r="F1052" s="75">
        <v>22.596892465286878</v>
      </c>
    </row>
    <row r="1053" spans="1:6">
      <c r="A1053" s="1">
        <v>1000</v>
      </c>
      <c r="B1053" s="62">
        <f t="shared" ca="1" si="138"/>
        <v>0.69594319681467809</v>
      </c>
      <c r="C1053" s="75">
        <f t="shared" ca="1" si="139"/>
        <v>41.585562441463914</v>
      </c>
      <c r="D1053" s="75">
        <v>31.311864367743077</v>
      </c>
      <c r="E1053" s="75">
        <f t="shared" ca="1" si="140"/>
        <v>24.826891249871711</v>
      </c>
      <c r="F1053" s="75">
        <v>16.507312653641748</v>
      </c>
    </row>
  </sheetData>
  <mergeCells count="1">
    <mergeCell ref="BU210:BV210"/>
  </mergeCells>
  <pageMargins left="0.7" right="0.7" top="0.75" bottom="0.75" header="0.3" footer="0.3"/>
  <pageSetup paperSize="9" orientation="portrait" r:id="rId1"/>
  <drawing r:id="rId2"/>
  <legacyDrawing r:id="rId3"/>
  <controls>
    <control shapeId="16387" r:id="rId4" name="CommandButton3"/>
    <control shapeId="16386" r:id="rId5" name="CommandButton2"/>
    <control shapeId="16385" r:id="rId6" name="CommandButton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C1:I34"/>
  <sheetViews>
    <sheetView workbookViewId="0"/>
  </sheetViews>
  <sheetFormatPr defaultRowHeight="15"/>
  <sheetData>
    <row r="1" spans="3:9">
      <c r="C1" s="1" t="s">
        <v>58</v>
      </c>
      <c r="D1" s="1">
        <v>25</v>
      </c>
      <c r="F1" t="s">
        <v>197</v>
      </c>
      <c r="I1" t="s">
        <v>198</v>
      </c>
    </row>
    <row r="2" spans="3:9">
      <c r="C2" s="1" t="s">
        <v>51</v>
      </c>
      <c r="D2" s="1">
        <v>65</v>
      </c>
    </row>
    <row r="4" spans="3:9">
      <c r="C4" s="1" t="s">
        <v>3</v>
      </c>
      <c r="D4" s="1" t="s">
        <v>67</v>
      </c>
      <c r="F4" s="1" t="s">
        <v>67</v>
      </c>
    </row>
    <row r="5" spans="3:9">
      <c r="C5" s="1">
        <v>1</v>
      </c>
      <c r="D5" s="1">
        <f ca="1">$D$1+RAND()*($D$2-$D$1)</f>
        <v>29.51283718971375</v>
      </c>
      <c r="F5" s="1">
        <v>33.303759098052979</v>
      </c>
    </row>
    <row r="6" spans="3:9">
      <c r="C6" s="1">
        <v>2</v>
      </c>
      <c r="D6" s="1">
        <f t="shared" ref="D6:D34" ca="1" si="0">$D$1+RAND()*($D$2-$D$1)</f>
        <v>59.225396873249416</v>
      </c>
      <c r="F6" s="1">
        <v>44.768753051757813</v>
      </c>
    </row>
    <row r="7" spans="3:9">
      <c r="C7" s="1">
        <v>3</v>
      </c>
      <c r="D7" s="1">
        <f t="shared" ca="1" si="0"/>
        <v>33.353493946529284</v>
      </c>
      <c r="F7" s="1">
        <v>49.721305370330811</v>
      </c>
    </row>
    <row r="8" spans="3:9">
      <c r="C8" s="1">
        <v>4</v>
      </c>
      <c r="D8" s="1">
        <f t="shared" ca="1" si="0"/>
        <v>49.278665363660252</v>
      </c>
      <c r="F8" s="1">
        <v>61.095337867736816</v>
      </c>
    </row>
    <row r="9" spans="3:9">
      <c r="C9" s="1">
        <v>5</v>
      </c>
      <c r="D9" s="1">
        <f t="shared" ca="1" si="0"/>
        <v>37.145350941434252</v>
      </c>
      <c r="F9" s="1">
        <v>60.030491352081299</v>
      </c>
    </row>
    <row r="10" spans="3:9">
      <c r="C10" s="1">
        <v>6</v>
      </c>
      <c r="D10" s="1">
        <f t="shared" ca="1" si="0"/>
        <v>31.055669922110212</v>
      </c>
      <c r="F10" s="1">
        <v>63.643121719360352</v>
      </c>
    </row>
    <row r="11" spans="3:9">
      <c r="C11" s="1">
        <v>7</v>
      </c>
      <c r="D11" s="1">
        <f t="shared" ca="1" si="0"/>
        <v>38.330682088932861</v>
      </c>
      <c r="F11" s="1">
        <v>33.399102687835693</v>
      </c>
    </row>
    <row r="12" spans="3:9">
      <c r="C12" s="1">
        <v>8</v>
      </c>
      <c r="D12" s="1">
        <f t="shared" ca="1" si="0"/>
        <v>55.988473691371794</v>
      </c>
      <c r="F12" s="1">
        <v>43.478693962097168</v>
      </c>
    </row>
    <row r="13" spans="3:9">
      <c r="C13" s="1">
        <v>9</v>
      </c>
      <c r="D13" s="1">
        <f t="shared" ca="1" si="0"/>
        <v>47.247685644022624</v>
      </c>
      <c r="F13" s="1">
        <v>39.471609592437744</v>
      </c>
    </row>
    <row r="14" spans="3:9">
      <c r="C14" s="1">
        <v>10</v>
      </c>
      <c r="D14" s="1">
        <f t="shared" ca="1" si="0"/>
        <v>63.096060049127672</v>
      </c>
      <c r="F14" s="1">
        <v>44.667301177978516</v>
      </c>
    </row>
    <row r="15" spans="3:9">
      <c r="C15" s="1">
        <v>11</v>
      </c>
      <c r="D15" s="1">
        <f t="shared" ca="1" si="0"/>
        <v>56.752145573241037</v>
      </c>
      <c r="F15" s="1">
        <v>59.226710796356201</v>
      </c>
    </row>
    <row r="16" spans="3:9">
      <c r="C16" s="1">
        <v>12</v>
      </c>
      <c r="D16" s="1">
        <f t="shared" ca="1" si="0"/>
        <v>27.295585285919977</v>
      </c>
      <c r="F16" s="1">
        <v>36.142354011535645</v>
      </c>
    </row>
    <row r="17" spans="3:6">
      <c r="C17" s="1">
        <v>13</v>
      </c>
      <c r="D17" s="1">
        <f t="shared" ca="1" si="0"/>
        <v>56.573179087950933</v>
      </c>
      <c r="F17" s="1">
        <v>54.119789600372314</v>
      </c>
    </row>
    <row r="18" spans="3:6">
      <c r="C18" s="1">
        <v>14</v>
      </c>
      <c r="D18" s="1">
        <f t="shared" ca="1" si="0"/>
        <v>42.726451108341266</v>
      </c>
      <c r="F18" s="1">
        <v>28.911848068237305</v>
      </c>
    </row>
    <row r="19" spans="3:6">
      <c r="C19" s="1">
        <v>15</v>
      </c>
      <c r="D19" s="1">
        <f t="shared" ca="1" si="0"/>
        <v>37.00002458145741</v>
      </c>
      <c r="F19" s="1">
        <v>47.204129695892334</v>
      </c>
    </row>
    <row r="20" spans="3:6">
      <c r="C20" s="1">
        <v>16</v>
      </c>
      <c r="D20" s="1">
        <f t="shared" ca="1" si="0"/>
        <v>37.603746794416608</v>
      </c>
      <c r="F20" s="1">
        <v>41.578993797302246</v>
      </c>
    </row>
    <row r="21" spans="3:6">
      <c r="C21" s="1">
        <v>17</v>
      </c>
      <c r="D21" s="1">
        <f t="shared" ca="1" si="0"/>
        <v>31.504103845156841</v>
      </c>
      <c r="F21" s="1">
        <v>28.42510461807251</v>
      </c>
    </row>
    <row r="22" spans="3:6">
      <c r="C22" s="1">
        <v>18</v>
      </c>
      <c r="D22" s="1">
        <f t="shared" ca="1" si="0"/>
        <v>55.086091480568257</v>
      </c>
      <c r="F22" s="1">
        <v>35.364799499511719</v>
      </c>
    </row>
    <row r="23" spans="3:6">
      <c r="C23" s="1">
        <v>19</v>
      </c>
      <c r="D23" s="1">
        <f t="shared" ca="1" si="0"/>
        <v>32.49410900066831</v>
      </c>
      <c r="F23" s="1">
        <v>38.284728527069092</v>
      </c>
    </row>
    <row r="24" spans="3:6">
      <c r="C24" s="1">
        <v>20</v>
      </c>
      <c r="D24" s="1">
        <f t="shared" ca="1" si="0"/>
        <v>57.355507747680861</v>
      </c>
      <c r="F24" s="1">
        <v>59.554238319396973</v>
      </c>
    </row>
    <row r="25" spans="3:6">
      <c r="C25" s="1">
        <v>21</v>
      </c>
      <c r="D25" s="1">
        <f t="shared" ca="1" si="0"/>
        <v>32.453160370751831</v>
      </c>
      <c r="F25" s="1">
        <v>25.89219331741333</v>
      </c>
    </row>
    <row r="26" spans="3:6">
      <c r="C26" s="1">
        <v>22</v>
      </c>
      <c r="D26" s="1">
        <f t="shared" ca="1" si="0"/>
        <v>61.848679372813223</v>
      </c>
      <c r="F26" s="1">
        <v>56.849031448364258</v>
      </c>
    </row>
    <row r="27" spans="3:6">
      <c r="C27" s="1">
        <v>23</v>
      </c>
      <c r="D27" s="1">
        <f t="shared" ca="1" si="0"/>
        <v>60.973283397622431</v>
      </c>
      <c r="F27" s="1">
        <v>51.456544399261475</v>
      </c>
    </row>
    <row r="28" spans="3:6">
      <c r="C28" s="1">
        <v>24</v>
      </c>
      <c r="D28" s="1">
        <f t="shared" ca="1" si="0"/>
        <v>49.09502122215001</v>
      </c>
      <c r="F28" s="1">
        <v>59.503512382507324</v>
      </c>
    </row>
    <row r="29" spans="3:6">
      <c r="C29" s="1">
        <v>25</v>
      </c>
      <c r="D29" s="1">
        <f t="shared" ca="1" si="0"/>
        <v>34.205002099640723</v>
      </c>
      <c r="F29" s="1">
        <v>25.274717807769775</v>
      </c>
    </row>
    <row r="30" spans="3:6">
      <c r="C30" s="1">
        <v>26</v>
      </c>
      <c r="D30" s="1">
        <f t="shared" ca="1" si="0"/>
        <v>40.800210289762731</v>
      </c>
      <c r="F30" s="1">
        <v>37.756023406982422</v>
      </c>
    </row>
    <row r="31" spans="3:6">
      <c r="C31" s="1">
        <v>27</v>
      </c>
      <c r="D31" s="1">
        <f t="shared" ca="1" si="0"/>
        <v>50.803114002523522</v>
      </c>
      <c r="F31" s="1">
        <v>37.166965007781982</v>
      </c>
    </row>
    <row r="32" spans="3:6">
      <c r="C32" s="1">
        <v>28</v>
      </c>
      <c r="D32" s="1">
        <f t="shared" ca="1" si="0"/>
        <v>39.816604297131697</v>
      </c>
      <c r="F32" s="1">
        <v>52.049984931945801</v>
      </c>
    </row>
    <row r="33" spans="3:6">
      <c r="C33" s="1">
        <v>29</v>
      </c>
      <c r="D33" s="1">
        <f t="shared" ca="1" si="0"/>
        <v>39.546621497383441</v>
      </c>
      <c r="F33" s="1">
        <v>57.371628284454346</v>
      </c>
    </row>
    <row r="34" spans="3:6">
      <c r="C34" s="1">
        <v>30</v>
      </c>
      <c r="D34" s="1">
        <f t="shared" ca="1" si="0"/>
        <v>63.989692400623099</v>
      </c>
      <c r="F34" s="1">
        <v>42.059164047241211</v>
      </c>
    </row>
  </sheetData>
  <pageMargins left="0.7" right="0.7" top="0.75" bottom="0.75" header="0.3" footer="0.3"/>
  <legacyDrawing r:id="rId1"/>
  <controls>
    <control shapeId="17409" r:id="rId2" name="CommandButton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/>
  <dimension ref="A2:D227"/>
  <sheetViews>
    <sheetView workbookViewId="0"/>
  </sheetViews>
  <sheetFormatPr defaultRowHeight="15"/>
  <sheetData>
    <row r="2" spans="1:4">
      <c r="A2" s="1" t="s">
        <v>1</v>
      </c>
      <c r="B2" s="1">
        <v>20</v>
      </c>
      <c r="C2" s="1" t="s">
        <v>2</v>
      </c>
      <c r="D2" s="1">
        <v>55</v>
      </c>
    </row>
    <row r="3" spans="1:4">
      <c r="B3" t="s">
        <v>217</v>
      </c>
    </row>
    <row r="7" spans="1:4">
      <c r="A7" s="1">
        <v>1</v>
      </c>
      <c r="B7" s="1">
        <f ca="1">$B$2+($D$2-$B$2)*SQRT(RAND())</f>
        <v>40.701783564114621</v>
      </c>
    </row>
    <row r="8" spans="1:4">
      <c r="A8" s="1">
        <v>2</v>
      </c>
      <c r="B8" s="1">
        <f t="shared" ref="B8:B71" ca="1" si="0">$B$2+($D$2-$B$2)*SQRT(RAND())</f>
        <v>49.924574247343827</v>
      </c>
    </row>
    <row r="9" spans="1:4">
      <c r="A9" s="1">
        <v>3</v>
      </c>
      <c r="B9" s="1">
        <f t="shared" ca="1" si="0"/>
        <v>52.222591373324178</v>
      </c>
    </row>
    <row r="10" spans="1:4">
      <c r="A10" s="1">
        <v>4</v>
      </c>
      <c r="B10" s="1">
        <f t="shared" ca="1" si="0"/>
        <v>36.368764838940322</v>
      </c>
    </row>
    <row r="11" spans="1:4">
      <c r="A11" s="1">
        <v>5</v>
      </c>
      <c r="B11" s="1">
        <f t="shared" ca="1" si="0"/>
        <v>42.686304891440074</v>
      </c>
    </row>
    <row r="12" spans="1:4">
      <c r="A12" s="1">
        <v>6</v>
      </c>
      <c r="B12" s="1">
        <f t="shared" ca="1" si="0"/>
        <v>50.18320321772724</v>
      </c>
    </row>
    <row r="13" spans="1:4">
      <c r="A13" s="1">
        <v>7</v>
      </c>
      <c r="B13" s="1">
        <f t="shared" ca="1" si="0"/>
        <v>48.546690125494088</v>
      </c>
    </row>
    <row r="14" spans="1:4">
      <c r="A14" s="1">
        <v>8</v>
      </c>
      <c r="B14" s="1">
        <f t="shared" ca="1" si="0"/>
        <v>31.47625833892598</v>
      </c>
    </row>
    <row r="15" spans="1:4">
      <c r="A15" s="1">
        <v>9</v>
      </c>
      <c r="B15" s="1">
        <f t="shared" ca="1" si="0"/>
        <v>54.457034222978152</v>
      </c>
    </row>
    <row r="16" spans="1:4">
      <c r="A16" s="1">
        <v>10</v>
      </c>
      <c r="B16" s="1">
        <f t="shared" ca="1" si="0"/>
        <v>48.929320490725587</v>
      </c>
    </row>
    <row r="17" spans="1:2">
      <c r="A17" s="1">
        <v>11</v>
      </c>
      <c r="B17" s="1">
        <f t="shared" ca="1" si="0"/>
        <v>30.885912730406105</v>
      </c>
    </row>
    <row r="18" spans="1:2">
      <c r="A18" s="1">
        <v>12</v>
      </c>
      <c r="B18" s="1">
        <f t="shared" ca="1" si="0"/>
        <v>54.049112464835119</v>
      </c>
    </row>
    <row r="19" spans="1:2">
      <c r="A19" s="1">
        <v>13</v>
      </c>
      <c r="B19" s="1">
        <f t="shared" ca="1" si="0"/>
        <v>43.329338497241871</v>
      </c>
    </row>
    <row r="20" spans="1:2">
      <c r="A20" s="1">
        <v>14</v>
      </c>
      <c r="B20" s="1">
        <f t="shared" ca="1" si="0"/>
        <v>40.674814688788558</v>
      </c>
    </row>
    <row r="21" spans="1:2">
      <c r="A21" s="1">
        <v>15</v>
      </c>
      <c r="B21" s="1">
        <f t="shared" ca="1" si="0"/>
        <v>46.726641043827939</v>
      </c>
    </row>
    <row r="22" spans="1:2">
      <c r="A22" s="1">
        <v>16</v>
      </c>
      <c r="B22" s="1">
        <f t="shared" ca="1" si="0"/>
        <v>48.188929486026794</v>
      </c>
    </row>
    <row r="23" spans="1:2">
      <c r="A23" s="1">
        <v>17</v>
      </c>
      <c r="B23" s="1">
        <f t="shared" ca="1" si="0"/>
        <v>38.417412501622245</v>
      </c>
    </row>
    <row r="24" spans="1:2">
      <c r="A24" s="1">
        <v>18</v>
      </c>
      <c r="B24" s="1">
        <f t="shared" ca="1" si="0"/>
        <v>35.461254292326643</v>
      </c>
    </row>
    <row r="25" spans="1:2">
      <c r="A25" s="1">
        <v>19</v>
      </c>
      <c r="B25" s="1">
        <f t="shared" ca="1" si="0"/>
        <v>52.529824711435289</v>
      </c>
    </row>
    <row r="26" spans="1:2">
      <c r="A26" s="1">
        <v>20</v>
      </c>
      <c r="B26" s="1">
        <f t="shared" ca="1" si="0"/>
        <v>49.46371861654022</v>
      </c>
    </row>
    <row r="27" spans="1:2">
      <c r="A27" s="1">
        <v>21</v>
      </c>
      <c r="B27" s="1">
        <f t="shared" ca="1" si="0"/>
        <v>43.142608957562878</v>
      </c>
    </row>
    <row r="28" spans="1:2">
      <c r="A28" s="1">
        <v>22</v>
      </c>
      <c r="B28" s="1">
        <f t="shared" ca="1" si="0"/>
        <v>27.082190588638596</v>
      </c>
    </row>
    <row r="29" spans="1:2">
      <c r="A29" s="1">
        <v>23</v>
      </c>
      <c r="B29" s="1">
        <f t="shared" ca="1" si="0"/>
        <v>33.280810108222184</v>
      </c>
    </row>
    <row r="30" spans="1:2">
      <c r="A30" s="1">
        <v>24</v>
      </c>
      <c r="B30" s="1">
        <f t="shared" ca="1" si="0"/>
        <v>40.965595563708391</v>
      </c>
    </row>
    <row r="31" spans="1:2">
      <c r="A31" s="1">
        <v>25</v>
      </c>
      <c r="B31" s="1">
        <f t="shared" ca="1" si="0"/>
        <v>52.502478713150758</v>
      </c>
    </row>
    <row r="32" spans="1:2">
      <c r="A32" s="1">
        <v>26</v>
      </c>
      <c r="B32" s="1">
        <f t="shared" ca="1" si="0"/>
        <v>42.540102479168922</v>
      </c>
    </row>
    <row r="33" spans="1:2">
      <c r="A33" s="1">
        <v>27</v>
      </c>
      <c r="B33" s="1">
        <f t="shared" ca="1" si="0"/>
        <v>37.251994257721265</v>
      </c>
    </row>
    <row r="34" spans="1:2">
      <c r="A34" s="1">
        <v>28</v>
      </c>
      <c r="B34" s="1">
        <f t="shared" ca="1" si="0"/>
        <v>34.854873489942428</v>
      </c>
    </row>
    <row r="35" spans="1:2">
      <c r="A35" s="1">
        <v>29</v>
      </c>
      <c r="B35" s="1">
        <f t="shared" ca="1" si="0"/>
        <v>49.926890737304383</v>
      </c>
    </row>
    <row r="36" spans="1:2">
      <c r="A36" s="1">
        <v>30</v>
      </c>
      <c r="B36" s="1">
        <f t="shared" ca="1" si="0"/>
        <v>50.548190853111173</v>
      </c>
    </row>
    <row r="37" spans="1:2">
      <c r="A37" s="1">
        <v>31</v>
      </c>
      <c r="B37" s="1">
        <f t="shared" ca="1" si="0"/>
        <v>46.077913784134708</v>
      </c>
    </row>
    <row r="38" spans="1:2">
      <c r="A38" s="1">
        <v>32</v>
      </c>
      <c r="B38" s="1">
        <f t="shared" ca="1" si="0"/>
        <v>41.527551005915328</v>
      </c>
    </row>
    <row r="39" spans="1:2">
      <c r="A39" s="1">
        <v>33</v>
      </c>
      <c r="B39" s="1">
        <f t="shared" ca="1" si="0"/>
        <v>49.140653251396898</v>
      </c>
    </row>
    <row r="40" spans="1:2">
      <c r="A40" s="1">
        <v>34</v>
      </c>
      <c r="B40" s="1">
        <f t="shared" ca="1" si="0"/>
        <v>51.406821833820146</v>
      </c>
    </row>
    <row r="41" spans="1:2">
      <c r="A41" s="1">
        <v>35</v>
      </c>
      <c r="B41" s="1">
        <f t="shared" ca="1" si="0"/>
        <v>33.413606815512154</v>
      </c>
    </row>
    <row r="42" spans="1:2">
      <c r="A42" s="1">
        <v>36</v>
      </c>
      <c r="B42" s="1">
        <f t="shared" ca="1" si="0"/>
        <v>49.706453615107208</v>
      </c>
    </row>
    <row r="43" spans="1:2">
      <c r="A43" s="1">
        <v>37</v>
      </c>
      <c r="B43" s="1">
        <f t="shared" ca="1" si="0"/>
        <v>45.623239710809017</v>
      </c>
    </row>
    <row r="44" spans="1:2">
      <c r="A44" s="1">
        <v>38</v>
      </c>
      <c r="B44" s="1">
        <f t="shared" ca="1" si="0"/>
        <v>47.563185578512204</v>
      </c>
    </row>
    <row r="45" spans="1:2">
      <c r="A45" s="1">
        <v>39</v>
      </c>
      <c r="B45" s="1">
        <f t="shared" ca="1" si="0"/>
        <v>39.087434767610262</v>
      </c>
    </row>
    <row r="46" spans="1:2">
      <c r="A46" s="1">
        <v>40</v>
      </c>
      <c r="B46" s="1">
        <f t="shared" ca="1" si="0"/>
        <v>43.13854677688493</v>
      </c>
    </row>
    <row r="47" spans="1:2">
      <c r="A47" s="1">
        <v>41</v>
      </c>
      <c r="B47" s="1">
        <f t="shared" ca="1" si="0"/>
        <v>28.30589943229996</v>
      </c>
    </row>
    <row r="48" spans="1:2">
      <c r="A48" s="1">
        <v>42</v>
      </c>
      <c r="B48" s="1">
        <f t="shared" ca="1" si="0"/>
        <v>33.102182757429972</v>
      </c>
    </row>
    <row r="49" spans="1:2">
      <c r="A49" s="1">
        <v>43</v>
      </c>
      <c r="B49" s="1">
        <f t="shared" ca="1" si="0"/>
        <v>48.960966133178445</v>
      </c>
    </row>
    <row r="50" spans="1:2">
      <c r="A50" s="1">
        <v>44</v>
      </c>
      <c r="B50" s="1">
        <f t="shared" ca="1" si="0"/>
        <v>47.868842593102528</v>
      </c>
    </row>
    <row r="51" spans="1:2">
      <c r="A51" s="1">
        <v>45</v>
      </c>
      <c r="B51" s="1">
        <f t="shared" ca="1" si="0"/>
        <v>36.632397883000522</v>
      </c>
    </row>
    <row r="52" spans="1:2">
      <c r="A52" s="1">
        <v>46</v>
      </c>
      <c r="B52" s="1">
        <f t="shared" ca="1" si="0"/>
        <v>37.691814954309351</v>
      </c>
    </row>
    <row r="53" spans="1:2">
      <c r="A53" s="1">
        <v>47</v>
      </c>
      <c r="B53" s="1">
        <f t="shared" ca="1" si="0"/>
        <v>45.202564708646236</v>
      </c>
    </row>
    <row r="54" spans="1:2">
      <c r="A54" s="1">
        <v>48</v>
      </c>
      <c r="B54" s="1">
        <f t="shared" ca="1" si="0"/>
        <v>46.707728871605418</v>
      </c>
    </row>
    <row r="55" spans="1:2">
      <c r="A55" s="1">
        <v>49</v>
      </c>
      <c r="B55" s="1">
        <f t="shared" ca="1" si="0"/>
        <v>22.5137758882803</v>
      </c>
    </row>
    <row r="56" spans="1:2">
      <c r="A56" s="1">
        <v>50</v>
      </c>
      <c r="B56" s="1">
        <f t="shared" ca="1" si="0"/>
        <v>24.449784395067287</v>
      </c>
    </row>
    <row r="57" spans="1:2">
      <c r="A57" s="1">
        <v>51</v>
      </c>
      <c r="B57" s="1">
        <f t="shared" ca="1" si="0"/>
        <v>37.844548482390564</v>
      </c>
    </row>
    <row r="58" spans="1:2">
      <c r="A58" s="1">
        <v>52</v>
      </c>
      <c r="B58" s="1">
        <f t="shared" ca="1" si="0"/>
        <v>53.941103141681197</v>
      </c>
    </row>
    <row r="59" spans="1:2">
      <c r="A59" s="1">
        <v>53</v>
      </c>
      <c r="B59" s="1">
        <f t="shared" ca="1" si="0"/>
        <v>38.459185284990767</v>
      </c>
    </row>
    <row r="60" spans="1:2">
      <c r="A60" s="1">
        <v>54</v>
      </c>
      <c r="B60" s="1">
        <f t="shared" ca="1" si="0"/>
        <v>24.108381404854725</v>
      </c>
    </row>
    <row r="61" spans="1:2">
      <c r="A61" s="1">
        <v>55</v>
      </c>
      <c r="B61" s="1">
        <f t="shared" ca="1" si="0"/>
        <v>47.709393673380475</v>
      </c>
    </row>
    <row r="62" spans="1:2">
      <c r="A62" s="1">
        <v>56</v>
      </c>
      <c r="B62" s="1">
        <f t="shared" ca="1" si="0"/>
        <v>42.737835901925678</v>
      </c>
    </row>
    <row r="63" spans="1:2">
      <c r="A63" s="1">
        <v>57</v>
      </c>
      <c r="B63" s="1">
        <f t="shared" ca="1" si="0"/>
        <v>49.094104743056718</v>
      </c>
    </row>
    <row r="64" spans="1:2">
      <c r="A64" s="1">
        <v>58</v>
      </c>
      <c r="B64" s="1">
        <f t="shared" ca="1" si="0"/>
        <v>46.920113903109474</v>
      </c>
    </row>
    <row r="65" spans="1:2">
      <c r="A65" s="1">
        <v>59</v>
      </c>
      <c r="B65" s="1">
        <f t="shared" ca="1" si="0"/>
        <v>53.262319535890512</v>
      </c>
    </row>
    <row r="66" spans="1:2">
      <c r="A66" s="1">
        <v>60</v>
      </c>
      <c r="B66" s="1">
        <f t="shared" ca="1" si="0"/>
        <v>47.757540531283212</v>
      </c>
    </row>
    <row r="67" spans="1:2">
      <c r="A67" s="1">
        <v>61</v>
      </c>
      <c r="B67" s="1">
        <f t="shared" ca="1" si="0"/>
        <v>39.769122933925416</v>
      </c>
    </row>
    <row r="68" spans="1:2">
      <c r="A68" s="1">
        <v>62</v>
      </c>
      <c r="B68" s="1">
        <f t="shared" ca="1" si="0"/>
        <v>52.356799728978437</v>
      </c>
    </row>
    <row r="69" spans="1:2">
      <c r="A69" s="1">
        <v>63</v>
      </c>
      <c r="B69" s="1">
        <f t="shared" ca="1" si="0"/>
        <v>41.222818282935663</v>
      </c>
    </row>
    <row r="70" spans="1:2">
      <c r="A70" s="1">
        <v>64</v>
      </c>
      <c r="B70" s="1">
        <f t="shared" ca="1" si="0"/>
        <v>49.038223636901421</v>
      </c>
    </row>
    <row r="71" spans="1:2">
      <c r="A71" s="1">
        <v>65</v>
      </c>
      <c r="B71" s="1">
        <f t="shared" ca="1" si="0"/>
        <v>45.100932325948349</v>
      </c>
    </row>
    <row r="72" spans="1:2">
      <c r="A72" s="1">
        <v>66</v>
      </c>
      <c r="B72" s="1">
        <f t="shared" ref="B72:B135" ca="1" si="1">$B$2+($D$2-$B$2)*SQRT(RAND())</f>
        <v>40.898999224300425</v>
      </c>
    </row>
    <row r="73" spans="1:2">
      <c r="A73" s="1">
        <v>67</v>
      </c>
      <c r="B73" s="1">
        <f t="shared" ca="1" si="1"/>
        <v>49.194749483562134</v>
      </c>
    </row>
    <row r="74" spans="1:2">
      <c r="A74" s="1">
        <v>68</v>
      </c>
      <c r="B74" s="1">
        <f t="shared" ca="1" si="1"/>
        <v>47.304675839532081</v>
      </c>
    </row>
    <row r="75" spans="1:2">
      <c r="A75" s="1">
        <v>69</v>
      </c>
      <c r="B75" s="1">
        <f t="shared" ca="1" si="1"/>
        <v>53.826994904994649</v>
      </c>
    </row>
    <row r="76" spans="1:2">
      <c r="A76" s="1">
        <v>70</v>
      </c>
      <c r="B76" s="1">
        <f t="shared" ca="1" si="1"/>
        <v>42.144898106995207</v>
      </c>
    </row>
    <row r="77" spans="1:2">
      <c r="A77" s="1">
        <v>71</v>
      </c>
      <c r="B77" s="1">
        <f t="shared" ca="1" si="1"/>
        <v>28.570416037062497</v>
      </c>
    </row>
    <row r="78" spans="1:2">
      <c r="A78" s="1">
        <v>72</v>
      </c>
      <c r="B78" s="1">
        <f t="shared" ca="1" si="1"/>
        <v>29.528136927029106</v>
      </c>
    </row>
    <row r="79" spans="1:2">
      <c r="A79" s="1">
        <v>73</v>
      </c>
      <c r="B79" s="1">
        <f t="shared" ca="1" si="1"/>
        <v>53.980321980330821</v>
      </c>
    </row>
    <row r="80" spans="1:2">
      <c r="A80" s="1">
        <v>74</v>
      </c>
      <c r="B80" s="1">
        <f t="shared" ca="1" si="1"/>
        <v>46.756972951610209</v>
      </c>
    </row>
    <row r="81" spans="1:2">
      <c r="A81" s="1">
        <v>75</v>
      </c>
      <c r="B81" s="1">
        <f t="shared" ca="1" si="1"/>
        <v>50.3516512378825</v>
      </c>
    </row>
    <row r="82" spans="1:2">
      <c r="A82" s="1">
        <v>76</v>
      </c>
      <c r="B82" s="1">
        <f t="shared" ca="1" si="1"/>
        <v>41.490064212383857</v>
      </c>
    </row>
    <row r="83" spans="1:2">
      <c r="A83" s="1">
        <v>77</v>
      </c>
      <c r="B83" s="1">
        <f t="shared" ca="1" si="1"/>
        <v>29.811048415477963</v>
      </c>
    </row>
    <row r="84" spans="1:2">
      <c r="A84" s="1">
        <v>78</v>
      </c>
      <c r="B84" s="1">
        <f t="shared" ca="1" si="1"/>
        <v>39.817307086706919</v>
      </c>
    </row>
    <row r="85" spans="1:2">
      <c r="A85" s="1">
        <v>79</v>
      </c>
      <c r="B85" s="1">
        <f t="shared" ca="1" si="1"/>
        <v>33.315684501838177</v>
      </c>
    </row>
    <row r="86" spans="1:2">
      <c r="A86" s="1">
        <v>80</v>
      </c>
      <c r="B86" s="1">
        <f t="shared" ca="1" si="1"/>
        <v>50.342518283245397</v>
      </c>
    </row>
    <row r="87" spans="1:2">
      <c r="A87" s="1">
        <v>81</v>
      </c>
      <c r="B87" s="1">
        <f t="shared" ca="1" si="1"/>
        <v>31.363014470718383</v>
      </c>
    </row>
    <row r="88" spans="1:2">
      <c r="A88" s="1">
        <v>82</v>
      </c>
      <c r="B88" s="1">
        <f t="shared" ca="1" si="1"/>
        <v>53.653836329777178</v>
      </c>
    </row>
    <row r="89" spans="1:2">
      <c r="A89" s="1">
        <v>83</v>
      </c>
      <c r="B89" s="1">
        <f t="shared" ca="1" si="1"/>
        <v>44.364782379967068</v>
      </c>
    </row>
    <row r="90" spans="1:2">
      <c r="A90" s="1">
        <v>84</v>
      </c>
      <c r="B90" s="1">
        <f t="shared" ca="1" si="1"/>
        <v>50.260889100537455</v>
      </c>
    </row>
    <row r="91" spans="1:2">
      <c r="A91" s="1">
        <v>85</v>
      </c>
      <c r="B91" s="1">
        <f t="shared" ca="1" si="1"/>
        <v>41.793438840447251</v>
      </c>
    </row>
    <row r="92" spans="1:2">
      <c r="A92" s="1">
        <v>86</v>
      </c>
      <c r="B92" s="1">
        <f t="shared" ca="1" si="1"/>
        <v>48.471525680891659</v>
      </c>
    </row>
    <row r="93" spans="1:2">
      <c r="A93" s="1">
        <v>87</v>
      </c>
      <c r="B93" s="1">
        <f t="shared" ca="1" si="1"/>
        <v>51.223860361024514</v>
      </c>
    </row>
    <row r="94" spans="1:2">
      <c r="A94" s="1">
        <v>88</v>
      </c>
      <c r="B94" s="1">
        <f t="shared" ca="1" si="1"/>
        <v>47.550545194286784</v>
      </c>
    </row>
    <row r="95" spans="1:2">
      <c r="A95" s="1">
        <v>89</v>
      </c>
      <c r="B95" s="1">
        <f t="shared" ca="1" si="1"/>
        <v>36.623643568501102</v>
      </c>
    </row>
    <row r="96" spans="1:2">
      <c r="A96" s="1">
        <v>90</v>
      </c>
      <c r="B96" s="1">
        <f t="shared" ca="1" si="1"/>
        <v>45.960598204775764</v>
      </c>
    </row>
    <row r="97" spans="1:2">
      <c r="A97" s="1">
        <v>91</v>
      </c>
      <c r="B97" s="1">
        <f t="shared" ca="1" si="1"/>
        <v>30.978060832635236</v>
      </c>
    </row>
    <row r="98" spans="1:2">
      <c r="A98" s="1">
        <v>92</v>
      </c>
      <c r="B98" s="1">
        <f t="shared" ca="1" si="1"/>
        <v>53.484591609729819</v>
      </c>
    </row>
    <row r="99" spans="1:2">
      <c r="A99" s="1">
        <v>93</v>
      </c>
      <c r="B99" s="1">
        <f t="shared" ca="1" si="1"/>
        <v>43.752802473965779</v>
      </c>
    </row>
    <row r="100" spans="1:2">
      <c r="A100" s="1">
        <v>94</v>
      </c>
      <c r="B100" s="1">
        <f t="shared" ca="1" si="1"/>
        <v>42.217604610612469</v>
      </c>
    </row>
    <row r="101" spans="1:2">
      <c r="A101" s="1">
        <v>95</v>
      </c>
      <c r="B101" s="1">
        <f t="shared" ca="1" si="1"/>
        <v>54.509227727388037</v>
      </c>
    </row>
    <row r="102" spans="1:2">
      <c r="A102" s="1">
        <v>96</v>
      </c>
      <c r="B102" s="1">
        <f t="shared" ca="1" si="1"/>
        <v>50.657001081206317</v>
      </c>
    </row>
    <row r="103" spans="1:2">
      <c r="A103" s="1">
        <v>97</v>
      </c>
      <c r="B103" s="1">
        <f t="shared" ca="1" si="1"/>
        <v>30.104233499316152</v>
      </c>
    </row>
    <row r="104" spans="1:2">
      <c r="A104" s="1">
        <v>98</v>
      </c>
      <c r="B104" s="1">
        <f t="shared" ca="1" si="1"/>
        <v>43.114047935677107</v>
      </c>
    </row>
    <row r="105" spans="1:2">
      <c r="A105" s="1">
        <v>99</v>
      </c>
      <c r="B105" s="1">
        <f t="shared" ca="1" si="1"/>
        <v>48.643358216116923</v>
      </c>
    </row>
    <row r="106" spans="1:2">
      <c r="A106" s="1">
        <v>100</v>
      </c>
      <c r="B106" s="1">
        <f t="shared" ca="1" si="1"/>
        <v>47.968845010134714</v>
      </c>
    </row>
    <row r="107" spans="1:2">
      <c r="A107" s="1">
        <v>101</v>
      </c>
      <c r="B107" s="1">
        <f t="shared" ca="1" si="1"/>
        <v>32.833086794096381</v>
      </c>
    </row>
    <row r="108" spans="1:2">
      <c r="A108" s="1">
        <v>102</v>
      </c>
      <c r="B108" s="1">
        <f t="shared" ca="1" si="1"/>
        <v>54.067100138842598</v>
      </c>
    </row>
    <row r="109" spans="1:2">
      <c r="A109" s="1">
        <v>103</v>
      </c>
      <c r="B109" s="1">
        <f t="shared" ca="1" si="1"/>
        <v>48.213872292173633</v>
      </c>
    </row>
    <row r="110" spans="1:2">
      <c r="A110" s="1">
        <v>104</v>
      </c>
      <c r="B110" s="1">
        <f t="shared" ca="1" si="1"/>
        <v>54.568280100181653</v>
      </c>
    </row>
    <row r="111" spans="1:2">
      <c r="A111" s="1">
        <v>105</v>
      </c>
      <c r="B111" s="1">
        <f t="shared" ca="1" si="1"/>
        <v>47.109565141696763</v>
      </c>
    </row>
    <row r="112" spans="1:2">
      <c r="A112" s="1">
        <v>106</v>
      </c>
      <c r="B112" s="1">
        <f t="shared" ca="1" si="1"/>
        <v>41.144896014048769</v>
      </c>
    </row>
    <row r="113" spans="1:2">
      <c r="A113" s="1">
        <v>107</v>
      </c>
      <c r="B113" s="1">
        <f t="shared" ca="1" si="1"/>
        <v>52.687935902451592</v>
      </c>
    </row>
    <row r="114" spans="1:2">
      <c r="A114" s="1">
        <v>108</v>
      </c>
      <c r="B114" s="1">
        <f t="shared" ca="1" si="1"/>
        <v>40.001764703642557</v>
      </c>
    </row>
    <row r="115" spans="1:2">
      <c r="A115" s="1">
        <v>109</v>
      </c>
      <c r="B115" s="1">
        <f t="shared" ca="1" si="1"/>
        <v>41.729541945862493</v>
      </c>
    </row>
    <row r="116" spans="1:2">
      <c r="A116" s="1">
        <v>110</v>
      </c>
      <c r="B116" s="1">
        <f t="shared" ca="1" si="1"/>
        <v>51.597103037995531</v>
      </c>
    </row>
    <row r="117" spans="1:2">
      <c r="A117" s="1">
        <v>111</v>
      </c>
      <c r="B117" s="1">
        <f t="shared" ca="1" si="1"/>
        <v>34.348427327636628</v>
      </c>
    </row>
    <row r="118" spans="1:2">
      <c r="A118" s="1">
        <v>112</v>
      </c>
      <c r="B118" s="1">
        <f t="shared" ca="1" si="1"/>
        <v>50.185934466801328</v>
      </c>
    </row>
    <row r="119" spans="1:2">
      <c r="A119" s="1">
        <v>113</v>
      </c>
      <c r="B119" s="1">
        <f t="shared" ca="1" si="1"/>
        <v>52.390917530064691</v>
      </c>
    </row>
    <row r="120" spans="1:2">
      <c r="A120" s="1">
        <v>114</v>
      </c>
      <c r="B120" s="1">
        <f t="shared" ca="1" si="1"/>
        <v>52.129185150309425</v>
      </c>
    </row>
    <row r="121" spans="1:2">
      <c r="A121" s="1">
        <v>115</v>
      </c>
      <c r="B121" s="1">
        <f t="shared" ca="1" si="1"/>
        <v>30.247629361030647</v>
      </c>
    </row>
    <row r="122" spans="1:2">
      <c r="A122" s="1">
        <v>116</v>
      </c>
      <c r="B122" s="1">
        <f t="shared" ca="1" si="1"/>
        <v>25.47964767983094</v>
      </c>
    </row>
    <row r="123" spans="1:2">
      <c r="A123" s="1">
        <v>117</v>
      </c>
      <c r="B123" s="1">
        <f t="shared" ca="1" si="1"/>
        <v>44.13279776094727</v>
      </c>
    </row>
    <row r="124" spans="1:2">
      <c r="A124" s="1">
        <v>118</v>
      </c>
      <c r="B124" s="1">
        <f t="shared" ca="1" si="1"/>
        <v>33.917948309643521</v>
      </c>
    </row>
    <row r="125" spans="1:2">
      <c r="A125" s="1">
        <v>119</v>
      </c>
      <c r="B125" s="1">
        <f t="shared" ca="1" si="1"/>
        <v>38.241365789987839</v>
      </c>
    </row>
    <row r="126" spans="1:2">
      <c r="A126" s="1">
        <v>120</v>
      </c>
      <c r="B126" s="1">
        <f t="shared" ca="1" si="1"/>
        <v>22.470141117984166</v>
      </c>
    </row>
    <row r="127" spans="1:2">
      <c r="A127" s="1">
        <v>121</v>
      </c>
      <c r="B127" s="1">
        <f t="shared" ca="1" si="1"/>
        <v>32.541538213335265</v>
      </c>
    </row>
    <row r="128" spans="1:2">
      <c r="A128" s="1">
        <v>122</v>
      </c>
      <c r="B128" s="1">
        <f t="shared" ca="1" si="1"/>
        <v>50.986438506614604</v>
      </c>
    </row>
    <row r="129" spans="1:2">
      <c r="A129" s="1">
        <v>123</v>
      </c>
      <c r="B129" s="1">
        <f t="shared" ca="1" si="1"/>
        <v>52.631917239154141</v>
      </c>
    </row>
    <row r="130" spans="1:2">
      <c r="A130" s="1">
        <v>124</v>
      </c>
      <c r="B130" s="1">
        <f t="shared" ca="1" si="1"/>
        <v>42.130310201197446</v>
      </c>
    </row>
    <row r="131" spans="1:2">
      <c r="A131" s="1">
        <v>125</v>
      </c>
      <c r="B131" s="1">
        <f t="shared" ca="1" si="1"/>
        <v>50.92955378693398</v>
      </c>
    </row>
    <row r="132" spans="1:2">
      <c r="A132" s="1">
        <v>126</v>
      </c>
      <c r="B132" s="1">
        <f t="shared" ca="1" si="1"/>
        <v>29.54626310336166</v>
      </c>
    </row>
    <row r="133" spans="1:2">
      <c r="A133" s="1">
        <v>127</v>
      </c>
      <c r="B133" s="1">
        <f t="shared" ca="1" si="1"/>
        <v>43.462669354571759</v>
      </c>
    </row>
    <row r="134" spans="1:2">
      <c r="A134" s="1">
        <v>128</v>
      </c>
      <c r="B134" s="1">
        <f t="shared" ca="1" si="1"/>
        <v>45.094957345044136</v>
      </c>
    </row>
    <row r="135" spans="1:2">
      <c r="A135" s="1">
        <v>129</v>
      </c>
      <c r="B135" s="1">
        <f t="shared" ca="1" si="1"/>
        <v>52.802985220391463</v>
      </c>
    </row>
    <row r="136" spans="1:2">
      <c r="A136" s="1">
        <v>130</v>
      </c>
      <c r="B136" s="1">
        <f t="shared" ref="B136:B199" ca="1" si="2">$B$2+($D$2-$B$2)*SQRT(RAND())</f>
        <v>53.156020143049616</v>
      </c>
    </row>
    <row r="137" spans="1:2">
      <c r="A137" s="1">
        <v>131</v>
      </c>
      <c r="B137" s="1">
        <f t="shared" ca="1" si="2"/>
        <v>39.113685563570634</v>
      </c>
    </row>
    <row r="138" spans="1:2">
      <c r="A138" s="1">
        <v>132</v>
      </c>
      <c r="B138" s="1">
        <f t="shared" ca="1" si="2"/>
        <v>50.153876043923162</v>
      </c>
    </row>
    <row r="139" spans="1:2">
      <c r="A139" s="1">
        <v>133</v>
      </c>
      <c r="B139" s="1">
        <f t="shared" ca="1" si="2"/>
        <v>47.674581078856406</v>
      </c>
    </row>
    <row r="140" spans="1:2">
      <c r="A140" s="1">
        <v>134</v>
      </c>
      <c r="B140" s="1">
        <f t="shared" ca="1" si="2"/>
        <v>27.867241958697306</v>
      </c>
    </row>
    <row r="141" spans="1:2">
      <c r="A141" s="1">
        <v>135</v>
      </c>
      <c r="B141" s="1">
        <f t="shared" ca="1" si="2"/>
        <v>46.64078804611556</v>
      </c>
    </row>
    <row r="142" spans="1:2">
      <c r="A142" s="1">
        <v>136</v>
      </c>
      <c r="B142" s="1">
        <f t="shared" ca="1" si="2"/>
        <v>47.005176734878269</v>
      </c>
    </row>
    <row r="143" spans="1:2">
      <c r="A143" s="1">
        <v>137</v>
      </c>
      <c r="B143" s="1">
        <f t="shared" ca="1" si="2"/>
        <v>50.036314733026856</v>
      </c>
    </row>
    <row r="144" spans="1:2">
      <c r="A144" s="1">
        <v>138</v>
      </c>
      <c r="B144" s="1">
        <f t="shared" ca="1" si="2"/>
        <v>42.793388657012045</v>
      </c>
    </row>
    <row r="145" spans="1:2">
      <c r="A145" s="1">
        <v>139</v>
      </c>
      <c r="B145" s="1">
        <f t="shared" ca="1" si="2"/>
        <v>47.919407518170914</v>
      </c>
    </row>
    <row r="146" spans="1:2">
      <c r="A146" s="1">
        <v>140</v>
      </c>
      <c r="B146" s="1">
        <f t="shared" ca="1" si="2"/>
        <v>39.946581430374437</v>
      </c>
    </row>
    <row r="147" spans="1:2">
      <c r="A147" s="1">
        <v>141</v>
      </c>
      <c r="B147" s="1">
        <f t="shared" ca="1" si="2"/>
        <v>44.707451441822528</v>
      </c>
    </row>
    <row r="148" spans="1:2">
      <c r="A148" s="1">
        <v>142</v>
      </c>
      <c r="B148" s="1">
        <f t="shared" ca="1" si="2"/>
        <v>52.00134671984852</v>
      </c>
    </row>
    <row r="149" spans="1:2">
      <c r="A149" s="1">
        <v>143</v>
      </c>
      <c r="B149" s="1">
        <f t="shared" ca="1" si="2"/>
        <v>52.027474376652734</v>
      </c>
    </row>
    <row r="150" spans="1:2">
      <c r="A150" s="1">
        <v>144</v>
      </c>
      <c r="B150" s="1">
        <f t="shared" ca="1" si="2"/>
        <v>52.370209537619516</v>
      </c>
    </row>
    <row r="151" spans="1:2">
      <c r="A151" s="1">
        <v>145</v>
      </c>
      <c r="B151" s="1">
        <f t="shared" ca="1" si="2"/>
        <v>48.267672254140464</v>
      </c>
    </row>
    <row r="152" spans="1:2">
      <c r="A152" s="1">
        <v>146</v>
      </c>
      <c r="B152" s="1">
        <f t="shared" ca="1" si="2"/>
        <v>53.473503197269658</v>
      </c>
    </row>
    <row r="153" spans="1:2">
      <c r="A153" s="1">
        <v>147</v>
      </c>
      <c r="B153" s="1">
        <f t="shared" ca="1" si="2"/>
        <v>39.578881890756293</v>
      </c>
    </row>
    <row r="154" spans="1:2">
      <c r="A154" s="1">
        <v>148</v>
      </c>
      <c r="B154" s="1">
        <f t="shared" ca="1" si="2"/>
        <v>27.643776859224978</v>
      </c>
    </row>
    <row r="155" spans="1:2">
      <c r="A155" s="1">
        <v>149</v>
      </c>
      <c r="B155" s="1">
        <f t="shared" ca="1" si="2"/>
        <v>50.980916745005402</v>
      </c>
    </row>
    <row r="156" spans="1:2">
      <c r="A156" s="1">
        <v>150</v>
      </c>
      <c r="B156" s="1">
        <f t="shared" ca="1" si="2"/>
        <v>43.038749986706016</v>
      </c>
    </row>
    <row r="157" spans="1:2">
      <c r="A157" s="1">
        <v>151</v>
      </c>
      <c r="B157" s="1">
        <f t="shared" ca="1" si="2"/>
        <v>44.158390755559807</v>
      </c>
    </row>
    <row r="158" spans="1:2">
      <c r="A158" s="1">
        <v>152</v>
      </c>
      <c r="B158" s="1">
        <f t="shared" ca="1" si="2"/>
        <v>40.065126253865841</v>
      </c>
    </row>
    <row r="159" spans="1:2">
      <c r="A159" s="1">
        <v>153</v>
      </c>
      <c r="B159" s="1">
        <f t="shared" ca="1" si="2"/>
        <v>48.082865945036339</v>
      </c>
    </row>
    <row r="160" spans="1:2">
      <c r="A160" s="1">
        <v>154</v>
      </c>
      <c r="B160" s="1">
        <f t="shared" ca="1" si="2"/>
        <v>53.636551398536092</v>
      </c>
    </row>
    <row r="161" spans="1:2">
      <c r="A161" s="1">
        <v>155</v>
      </c>
      <c r="B161" s="1">
        <f t="shared" ca="1" si="2"/>
        <v>44.129767726466227</v>
      </c>
    </row>
    <row r="162" spans="1:2">
      <c r="A162" s="1">
        <v>156</v>
      </c>
      <c r="B162" s="1">
        <f t="shared" ca="1" si="2"/>
        <v>51.496822582177828</v>
      </c>
    </row>
    <row r="163" spans="1:2">
      <c r="A163" s="1">
        <v>157</v>
      </c>
      <c r="B163" s="1">
        <f t="shared" ca="1" si="2"/>
        <v>37.585343252030427</v>
      </c>
    </row>
    <row r="164" spans="1:2">
      <c r="A164" s="1">
        <v>158</v>
      </c>
      <c r="B164" s="1">
        <f t="shared" ca="1" si="2"/>
        <v>34.688232185086719</v>
      </c>
    </row>
    <row r="165" spans="1:2">
      <c r="A165" s="1">
        <v>159</v>
      </c>
      <c r="B165" s="1">
        <f t="shared" ca="1" si="2"/>
        <v>51.314372467603278</v>
      </c>
    </row>
    <row r="166" spans="1:2">
      <c r="A166" s="1">
        <v>160</v>
      </c>
      <c r="B166" s="1">
        <f t="shared" ca="1" si="2"/>
        <v>42.398854501634297</v>
      </c>
    </row>
    <row r="167" spans="1:2">
      <c r="A167" s="1">
        <v>161</v>
      </c>
      <c r="B167" s="1">
        <f t="shared" ca="1" si="2"/>
        <v>42.161328708253848</v>
      </c>
    </row>
    <row r="168" spans="1:2">
      <c r="A168" s="1">
        <v>162</v>
      </c>
      <c r="B168" s="1">
        <f t="shared" ca="1" si="2"/>
        <v>32.882331101270772</v>
      </c>
    </row>
    <row r="169" spans="1:2">
      <c r="A169" s="1">
        <v>163</v>
      </c>
      <c r="B169" s="1">
        <f t="shared" ca="1" si="2"/>
        <v>46.377868385463643</v>
      </c>
    </row>
    <row r="170" spans="1:2">
      <c r="A170" s="1">
        <v>164</v>
      </c>
      <c r="B170" s="1">
        <f t="shared" ca="1" si="2"/>
        <v>51.98687609733971</v>
      </c>
    </row>
    <row r="171" spans="1:2">
      <c r="A171" s="1">
        <v>165</v>
      </c>
      <c r="B171" s="1">
        <f t="shared" ca="1" si="2"/>
        <v>35.252480752814193</v>
      </c>
    </row>
    <row r="172" spans="1:2">
      <c r="A172" s="1">
        <v>166</v>
      </c>
      <c r="B172" s="1">
        <f t="shared" ca="1" si="2"/>
        <v>46.653217651193742</v>
      </c>
    </row>
    <row r="173" spans="1:2">
      <c r="A173" s="1">
        <v>167</v>
      </c>
      <c r="B173" s="1">
        <f t="shared" ca="1" si="2"/>
        <v>35.070949323174531</v>
      </c>
    </row>
    <row r="174" spans="1:2">
      <c r="A174" s="1">
        <v>168</v>
      </c>
      <c r="B174" s="1">
        <f t="shared" ca="1" si="2"/>
        <v>54.758948147437017</v>
      </c>
    </row>
    <row r="175" spans="1:2">
      <c r="A175" s="1">
        <v>169</v>
      </c>
      <c r="B175" s="1">
        <f t="shared" ca="1" si="2"/>
        <v>32.510002818182087</v>
      </c>
    </row>
    <row r="176" spans="1:2">
      <c r="A176" s="1">
        <v>170</v>
      </c>
      <c r="B176" s="1">
        <f t="shared" ca="1" si="2"/>
        <v>53.640763346755016</v>
      </c>
    </row>
    <row r="177" spans="1:2">
      <c r="A177" s="1">
        <v>171</v>
      </c>
      <c r="B177" s="1">
        <f t="shared" ca="1" si="2"/>
        <v>45.784409072088806</v>
      </c>
    </row>
    <row r="178" spans="1:2">
      <c r="A178" s="1">
        <v>172</v>
      </c>
      <c r="B178" s="1">
        <f t="shared" ca="1" si="2"/>
        <v>39.486496847178174</v>
      </c>
    </row>
    <row r="179" spans="1:2">
      <c r="A179" s="1">
        <v>173</v>
      </c>
      <c r="B179" s="1">
        <f t="shared" ca="1" si="2"/>
        <v>46.848641534281789</v>
      </c>
    </row>
    <row r="180" spans="1:2">
      <c r="A180" s="1">
        <v>174</v>
      </c>
      <c r="B180" s="1">
        <f t="shared" ca="1" si="2"/>
        <v>53.118839858774116</v>
      </c>
    </row>
    <row r="181" spans="1:2">
      <c r="A181" s="1">
        <v>175</v>
      </c>
      <c r="B181" s="1">
        <f t="shared" ca="1" si="2"/>
        <v>51.204943254978261</v>
      </c>
    </row>
    <row r="182" spans="1:2">
      <c r="A182" s="1">
        <v>176</v>
      </c>
      <c r="B182" s="1">
        <f t="shared" ca="1" si="2"/>
        <v>51.662816844109372</v>
      </c>
    </row>
    <row r="183" spans="1:2">
      <c r="A183" s="1">
        <v>177</v>
      </c>
      <c r="B183" s="1">
        <f t="shared" ca="1" si="2"/>
        <v>50.498698745680827</v>
      </c>
    </row>
    <row r="184" spans="1:2">
      <c r="A184" s="1">
        <v>178</v>
      </c>
      <c r="B184" s="1">
        <f t="shared" ca="1" si="2"/>
        <v>47.592205372837284</v>
      </c>
    </row>
    <row r="185" spans="1:2">
      <c r="A185" s="1">
        <v>179</v>
      </c>
      <c r="B185" s="1">
        <f t="shared" ca="1" si="2"/>
        <v>51.559273772519028</v>
      </c>
    </row>
    <row r="186" spans="1:2">
      <c r="A186" s="1">
        <v>180</v>
      </c>
      <c r="B186" s="1">
        <f t="shared" ca="1" si="2"/>
        <v>42.494221666130443</v>
      </c>
    </row>
    <row r="187" spans="1:2">
      <c r="A187" s="1">
        <v>181</v>
      </c>
      <c r="B187" s="1">
        <f t="shared" ca="1" si="2"/>
        <v>49.10127188887526</v>
      </c>
    </row>
    <row r="188" spans="1:2">
      <c r="A188" s="1">
        <v>182</v>
      </c>
      <c r="B188" s="1">
        <f t="shared" ca="1" si="2"/>
        <v>38.939693786973208</v>
      </c>
    </row>
    <row r="189" spans="1:2">
      <c r="A189" s="1">
        <v>183</v>
      </c>
      <c r="B189" s="1">
        <f t="shared" ca="1" si="2"/>
        <v>38.942396675445046</v>
      </c>
    </row>
    <row r="190" spans="1:2">
      <c r="A190" s="1">
        <v>184</v>
      </c>
      <c r="B190" s="1">
        <f t="shared" ca="1" si="2"/>
        <v>36.261411395951932</v>
      </c>
    </row>
    <row r="191" spans="1:2">
      <c r="A191" s="1">
        <v>185</v>
      </c>
      <c r="B191" s="1">
        <f t="shared" ca="1" si="2"/>
        <v>36.065951311165776</v>
      </c>
    </row>
    <row r="192" spans="1:2">
      <c r="A192" s="1">
        <v>186</v>
      </c>
      <c r="B192" s="1">
        <f t="shared" ca="1" si="2"/>
        <v>45.38925306113876</v>
      </c>
    </row>
    <row r="193" spans="1:2">
      <c r="A193" s="1">
        <v>187</v>
      </c>
      <c r="B193" s="1">
        <f t="shared" ca="1" si="2"/>
        <v>54.031765173479691</v>
      </c>
    </row>
    <row r="194" spans="1:2">
      <c r="A194" s="1">
        <v>188</v>
      </c>
      <c r="B194" s="1">
        <f t="shared" ca="1" si="2"/>
        <v>34.602471375910085</v>
      </c>
    </row>
    <row r="195" spans="1:2">
      <c r="A195" s="1">
        <v>189</v>
      </c>
      <c r="B195" s="1">
        <f t="shared" ca="1" si="2"/>
        <v>46.672393882909702</v>
      </c>
    </row>
    <row r="196" spans="1:2">
      <c r="A196" s="1">
        <v>190</v>
      </c>
      <c r="B196" s="1">
        <f t="shared" ca="1" si="2"/>
        <v>50.21259302956377</v>
      </c>
    </row>
    <row r="197" spans="1:2">
      <c r="A197" s="1">
        <v>191</v>
      </c>
      <c r="B197" s="1">
        <f t="shared" ca="1" si="2"/>
        <v>45.060408562618647</v>
      </c>
    </row>
    <row r="198" spans="1:2">
      <c r="A198" s="1">
        <v>192</v>
      </c>
      <c r="B198" s="1">
        <f t="shared" ca="1" si="2"/>
        <v>42.173521321737098</v>
      </c>
    </row>
    <row r="199" spans="1:2">
      <c r="A199" s="1">
        <v>193</v>
      </c>
      <c r="B199" s="1">
        <f t="shared" ca="1" si="2"/>
        <v>47.834666126028395</v>
      </c>
    </row>
    <row r="200" spans="1:2">
      <c r="A200" s="1">
        <v>194</v>
      </c>
      <c r="B200" s="1">
        <f t="shared" ref="B200:B206" ca="1" si="3">$B$2+($D$2-$B$2)*SQRT(RAND())</f>
        <v>50.99177011660268</v>
      </c>
    </row>
    <row r="201" spans="1:2">
      <c r="A201" s="1">
        <v>195</v>
      </c>
      <c r="B201" s="1">
        <f t="shared" ca="1" si="3"/>
        <v>38.257781312815951</v>
      </c>
    </row>
    <row r="202" spans="1:2">
      <c r="A202" s="1">
        <v>196</v>
      </c>
      <c r="B202" s="1">
        <f t="shared" ca="1" si="3"/>
        <v>44.177050537995427</v>
      </c>
    </row>
    <row r="203" spans="1:2">
      <c r="A203" s="1">
        <v>197</v>
      </c>
      <c r="B203" s="1">
        <f t="shared" ca="1" si="3"/>
        <v>49.299130606861539</v>
      </c>
    </row>
    <row r="204" spans="1:2">
      <c r="A204" s="1">
        <v>198</v>
      </c>
      <c r="B204" s="1">
        <f t="shared" ca="1" si="3"/>
        <v>47.815332770626362</v>
      </c>
    </row>
    <row r="205" spans="1:2">
      <c r="A205" s="1">
        <v>199</v>
      </c>
      <c r="B205" s="1">
        <f t="shared" ca="1" si="3"/>
        <v>50.376276652895463</v>
      </c>
    </row>
    <row r="206" spans="1:2">
      <c r="A206" s="1">
        <v>200</v>
      </c>
      <c r="B206" s="1">
        <f t="shared" ca="1" si="3"/>
        <v>51.26102473750349</v>
      </c>
    </row>
    <row r="207" spans="1:2">
      <c r="A207" s="1" t="s">
        <v>218</v>
      </c>
      <c r="B207" s="74">
        <f ca="1">MIN(B7:B206)</f>
        <v>22.470141117984166</v>
      </c>
    </row>
    <row r="208" spans="1:2">
      <c r="A208" s="1" t="s">
        <v>173</v>
      </c>
      <c r="B208" s="74">
        <f ca="1">MAX(B7:B206)</f>
        <v>54.758948147437017</v>
      </c>
    </row>
    <row r="209" spans="1:3">
      <c r="A209" s="1" t="s">
        <v>62</v>
      </c>
      <c r="B209" s="1">
        <f>INT(SQRT(200)+1)</f>
        <v>15</v>
      </c>
    </row>
    <row r="210" spans="1:3">
      <c r="A210" s="74" t="s">
        <v>103</v>
      </c>
      <c r="B210" s="16">
        <f ca="1">(B208-B207)/(B209-1)</f>
        <v>2.3063433592466325</v>
      </c>
    </row>
    <row r="211" spans="1:3">
      <c r="B211" s="1" t="s">
        <v>219</v>
      </c>
    </row>
    <row r="212" spans="1:3">
      <c r="B212" s="77">
        <f ca="1">$B$207</f>
        <v>22.470141117984166</v>
      </c>
      <c r="C212" s="1">
        <f t="array" aca="1" ref="C212:C227" ca="1">FREQUENCY(B7:B206,B212:B226)</f>
        <v>1</v>
      </c>
    </row>
    <row r="213" spans="1:3">
      <c r="B213" s="77">
        <f ca="1">B212+$B$210</f>
        <v>24.776484477230799</v>
      </c>
      <c r="C213" s="1">
        <f ca="1"/>
        <v>3</v>
      </c>
    </row>
    <row r="214" spans="1:3">
      <c r="B214" s="77">
        <f t="shared" ref="B214:B225" ca="1" si="4">B213+$B$210</f>
        <v>27.082827836477431</v>
      </c>
      <c r="C214" s="1">
        <f ca="1"/>
        <v>2</v>
      </c>
    </row>
    <row r="215" spans="1:3">
      <c r="B215" s="77">
        <f t="shared" ca="1" si="4"/>
        <v>29.389171195724064</v>
      </c>
      <c r="C215" s="1">
        <f ca="1"/>
        <v>4</v>
      </c>
    </row>
    <row r="216" spans="1:3">
      <c r="B216" s="77">
        <f t="shared" ca="1" si="4"/>
        <v>31.695514554970696</v>
      </c>
      <c r="C216" s="1">
        <f ca="1"/>
        <v>9</v>
      </c>
    </row>
    <row r="217" spans="1:3">
      <c r="B217" s="77">
        <f t="shared" ca="1" si="4"/>
        <v>34.001857914217325</v>
      </c>
      <c r="C217" s="1">
        <f ca="1"/>
        <v>9</v>
      </c>
    </row>
    <row r="218" spans="1:3">
      <c r="B218" s="77">
        <f t="shared" ca="1" si="4"/>
        <v>36.308201273463958</v>
      </c>
      <c r="C218" s="1">
        <f ca="1"/>
        <v>9</v>
      </c>
    </row>
    <row r="219" spans="1:3">
      <c r="B219" s="77">
        <f t="shared" ca="1" si="4"/>
        <v>38.61454463271059</v>
      </c>
      <c r="C219" s="1">
        <f ca="1"/>
        <v>11</v>
      </c>
    </row>
    <row r="220" spans="1:3">
      <c r="B220" s="77">
        <f t="shared" ca="1" si="4"/>
        <v>40.920887991957223</v>
      </c>
      <c r="C220" s="1">
        <f ca="1"/>
        <v>14</v>
      </c>
    </row>
    <row r="221" spans="1:3">
      <c r="B221" s="77">
        <f t="shared" ca="1" si="4"/>
        <v>43.227231351203855</v>
      </c>
      <c r="C221" s="1">
        <f ca="1"/>
        <v>22</v>
      </c>
    </row>
    <row r="222" spans="1:3">
      <c r="B222" s="77">
        <f t="shared" ca="1" si="4"/>
        <v>45.533574710450488</v>
      </c>
      <c r="C222" s="1">
        <f ca="1"/>
        <v>14</v>
      </c>
    </row>
    <row r="223" spans="1:3">
      <c r="B223" s="77">
        <f t="shared" ca="1" si="4"/>
        <v>47.83991806969712</v>
      </c>
      <c r="C223" s="1">
        <f ca="1"/>
        <v>24</v>
      </c>
    </row>
    <row r="224" spans="1:3">
      <c r="B224" s="77">
        <f t="shared" ca="1" si="4"/>
        <v>50.146261428943752</v>
      </c>
      <c r="C224" s="1">
        <f ca="1"/>
        <v>23</v>
      </c>
    </row>
    <row r="225" spans="2:3">
      <c r="B225" s="77">
        <f t="shared" ca="1" si="4"/>
        <v>52.452604788190385</v>
      </c>
      <c r="C225" s="1">
        <f ca="1"/>
        <v>32</v>
      </c>
    </row>
    <row r="226" spans="2:3">
      <c r="B226" s="77">
        <f ca="1">B225+$B$210</f>
        <v>54.758948147437017</v>
      </c>
      <c r="C226" s="1">
        <f ca="1"/>
        <v>23</v>
      </c>
    </row>
    <row r="227" spans="2:3">
      <c r="C227" s="1">
        <f ca="1"/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control shapeId="18433" r:id="rId4" name="CommandButton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/>
  <dimension ref="A1:N242"/>
  <sheetViews>
    <sheetView workbookViewId="0"/>
  </sheetViews>
  <sheetFormatPr defaultRowHeight="15"/>
  <sheetData>
    <row r="1" spans="3:4">
      <c r="C1" s="17"/>
      <c r="D1" s="40"/>
    </row>
    <row r="18" spans="1:14">
      <c r="A18" s="1" t="s">
        <v>220</v>
      </c>
      <c r="B18" s="1">
        <v>3</v>
      </c>
      <c r="C18" s="1" t="s">
        <v>223</v>
      </c>
      <c r="D18" s="1">
        <v>17</v>
      </c>
    </row>
    <row r="19" spans="1:14">
      <c r="A19" s="1" t="s">
        <v>221</v>
      </c>
      <c r="B19" s="1">
        <v>3</v>
      </c>
      <c r="C19" s="1" t="s">
        <v>224</v>
      </c>
      <c r="D19" s="1">
        <v>5</v>
      </c>
    </row>
    <row r="20" spans="1:14">
      <c r="A20" s="1" t="s">
        <v>222</v>
      </c>
      <c r="B20" s="1">
        <v>3</v>
      </c>
      <c r="C20" s="1" t="s">
        <v>225</v>
      </c>
      <c r="D20" s="1">
        <v>17</v>
      </c>
    </row>
    <row r="22" spans="1:14">
      <c r="A22" s="83" t="s">
        <v>3</v>
      </c>
      <c r="B22" s="84" t="s">
        <v>132</v>
      </c>
      <c r="I22" s="1" t="s">
        <v>129</v>
      </c>
      <c r="J22" s="1" t="s">
        <v>130</v>
      </c>
      <c r="K22" s="1" t="s">
        <v>203</v>
      </c>
      <c r="L22" s="74" t="s">
        <v>240</v>
      </c>
      <c r="M22" s="74" t="s">
        <v>241</v>
      </c>
      <c r="N22" s="74" t="s">
        <v>242</v>
      </c>
    </row>
    <row r="23" spans="1:14">
      <c r="A23" s="1">
        <v>1</v>
      </c>
      <c r="B23" s="1">
        <v>36.771446307992917</v>
      </c>
      <c r="I23" s="1">
        <f ca="1">3+14*RAND()</f>
        <v>4.4832629335074667</v>
      </c>
      <c r="J23" s="1">
        <f ca="1">7*(3+2*RAND())</f>
        <v>28.898411212409954</v>
      </c>
      <c r="K23" s="16">
        <f ca="1">RAND()</f>
        <v>0.69625463188663428</v>
      </c>
    </row>
    <row r="24" spans="1:14">
      <c r="A24" s="1">
        <v>2</v>
      </c>
      <c r="B24" s="1">
        <v>37.559942600664662</v>
      </c>
      <c r="I24" s="1">
        <f t="shared" ref="I24:I39" ca="1" si="0">3+14*RAND()</f>
        <v>12.416166127183113</v>
      </c>
      <c r="J24" s="1">
        <f t="shared" ref="J24:J38" ca="1" si="1">7*(3+2*RAND())</f>
        <v>29.273917233305031</v>
      </c>
      <c r="K24" s="16">
        <f t="shared" ref="K24:K38" ca="1" si="2">RAND()</f>
        <v>0.85829748792433502</v>
      </c>
    </row>
    <row r="25" spans="1:14">
      <c r="A25" s="1">
        <v>3</v>
      </c>
      <c r="B25" s="1">
        <v>40.464471938297926</v>
      </c>
      <c r="I25" s="1">
        <f t="shared" ca="1" si="0"/>
        <v>9.2021320486241862</v>
      </c>
      <c r="J25" s="1">
        <f t="shared" ca="1" si="1"/>
        <v>28.801453217436581</v>
      </c>
      <c r="K25" s="16">
        <f t="shared" ca="1" si="2"/>
        <v>0.57141471758947371</v>
      </c>
    </row>
    <row r="26" spans="1:14">
      <c r="A26" s="1">
        <v>4</v>
      </c>
      <c r="B26" s="1">
        <v>40.305237300905645</v>
      </c>
      <c r="I26" s="1">
        <f t="shared" ca="1" si="0"/>
        <v>16.51459600901093</v>
      </c>
      <c r="J26" s="1">
        <f t="shared" ca="1" si="1"/>
        <v>33.630637258315978</v>
      </c>
      <c r="K26" s="16">
        <f t="shared" ca="1" si="2"/>
        <v>0.77101338776018213</v>
      </c>
    </row>
    <row r="27" spans="1:14">
      <c r="A27" s="1">
        <v>5</v>
      </c>
      <c r="B27" s="1">
        <v>42.385488122906125</v>
      </c>
      <c r="I27" s="1">
        <f t="shared" ca="1" si="0"/>
        <v>6.0534702678667074</v>
      </c>
      <c r="J27" s="1">
        <f t="shared" ca="1" si="1"/>
        <v>21.050930009524581</v>
      </c>
      <c r="K27" s="16">
        <f t="shared" ca="1" si="2"/>
        <v>0.32475333974461518</v>
      </c>
    </row>
    <row r="28" spans="1:14">
      <c r="A28" s="1">
        <v>6</v>
      </c>
      <c r="B28" s="1">
        <v>51.691841405901108</v>
      </c>
      <c r="I28" s="1">
        <f t="shared" ca="1" si="0"/>
        <v>9.371830132483101</v>
      </c>
      <c r="J28" s="1">
        <f t="shared" ca="1" si="1"/>
        <v>24.818673579758197</v>
      </c>
      <c r="K28" s="16">
        <f t="shared" ca="1" si="2"/>
        <v>0.70223312415363237</v>
      </c>
    </row>
    <row r="29" spans="1:14">
      <c r="A29" s="1">
        <v>7</v>
      </c>
      <c r="B29" s="1">
        <v>45.138640938971889</v>
      </c>
      <c r="I29" s="1">
        <f t="shared" ca="1" si="0"/>
        <v>9.9868137088602946</v>
      </c>
      <c r="J29" s="1">
        <f t="shared" ca="1" si="1"/>
        <v>26.044856358339665</v>
      </c>
      <c r="K29" s="16">
        <f t="shared" ca="1" si="2"/>
        <v>0.60229474745928369</v>
      </c>
    </row>
    <row r="30" spans="1:14">
      <c r="A30" s="1">
        <v>8</v>
      </c>
      <c r="B30" s="1">
        <v>39.469604064858935</v>
      </c>
      <c r="I30" s="1">
        <f t="shared" ca="1" si="0"/>
        <v>5.8537976803815237</v>
      </c>
      <c r="J30" s="1">
        <f t="shared" ca="1" si="1"/>
        <v>22.191925959771481</v>
      </c>
      <c r="K30" s="16">
        <f t="shared" ca="1" si="2"/>
        <v>1.1609878825817432E-2</v>
      </c>
    </row>
    <row r="31" spans="1:14">
      <c r="A31" s="1">
        <v>9</v>
      </c>
      <c r="B31" s="1">
        <v>36.987689879512409</v>
      </c>
      <c r="I31" s="1">
        <f t="shared" ca="1" si="0"/>
        <v>7.2835524122481701</v>
      </c>
      <c r="J31" s="1">
        <f t="shared" ca="1" si="1"/>
        <v>31.459211543705074</v>
      </c>
      <c r="K31" s="16">
        <f t="shared" ca="1" si="2"/>
        <v>0.69709671495624015</v>
      </c>
    </row>
    <row r="32" spans="1:14">
      <c r="A32" s="1">
        <v>10</v>
      </c>
      <c r="B32" s="1">
        <v>43.17735788079645</v>
      </c>
      <c r="I32" s="1">
        <f t="shared" ca="1" si="0"/>
        <v>7.1680558790692146</v>
      </c>
      <c r="J32" s="1">
        <f t="shared" ca="1" si="1"/>
        <v>22.832496864995115</v>
      </c>
      <c r="K32" s="16">
        <f t="shared" ca="1" si="2"/>
        <v>0.4205487418430911</v>
      </c>
    </row>
    <row r="33" spans="1:11">
      <c r="A33" s="1">
        <v>11</v>
      </c>
      <c r="B33" s="1">
        <v>60.18860645640796</v>
      </c>
      <c r="I33" s="1">
        <f t="shared" ca="1" si="0"/>
        <v>4.2342937873088928</v>
      </c>
      <c r="J33" s="1">
        <f t="shared" ca="1" si="1"/>
        <v>34.690383142493651</v>
      </c>
      <c r="K33" s="16">
        <f t="shared" ca="1" si="2"/>
        <v>0.3840175976716067</v>
      </c>
    </row>
    <row r="34" spans="1:11">
      <c r="A34" s="1">
        <v>12</v>
      </c>
      <c r="B34" s="1">
        <v>51.160145013530709</v>
      </c>
      <c r="I34" s="1">
        <f t="shared" ca="1" si="0"/>
        <v>13.032962518724478</v>
      </c>
      <c r="J34" s="1">
        <f t="shared" ca="1" si="1"/>
        <v>34.241811061418574</v>
      </c>
      <c r="K34" s="16">
        <f t="shared" ca="1" si="2"/>
        <v>0.68891736056190833</v>
      </c>
    </row>
    <row r="35" spans="1:11">
      <c r="A35" s="1">
        <v>13</v>
      </c>
      <c r="B35" s="1">
        <v>43.497845137694249</v>
      </c>
      <c r="I35" s="1">
        <f t="shared" ca="1" si="0"/>
        <v>7.4648667708928294</v>
      </c>
      <c r="J35" s="1">
        <f t="shared" ca="1" si="1"/>
        <v>30.746291520462449</v>
      </c>
      <c r="K35" s="16">
        <f t="shared" ca="1" si="2"/>
        <v>0.77759997878287201</v>
      </c>
    </row>
    <row r="36" spans="1:11">
      <c r="A36" s="1">
        <v>14</v>
      </c>
      <c r="B36" s="1">
        <v>47.105950204152812</v>
      </c>
      <c r="I36" s="1">
        <f t="shared" ca="1" si="0"/>
        <v>11.164467640982078</v>
      </c>
      <c r="J36" s="1">
        <f t="shared" ca="1" si="1"/>
        <v>25.233891495761473</v>
      </c>
      <c r="K36" s="16">
        <f t="shared" ca="1" si="2"/>
        <v>0.99942474324697095</v>
      </c>
    </row>
    <row r="37" spans="1:11">
      <c r="A37" s="1">
        <v>15</v>
      </c>
      <c r="B37" s="1">
        <v>57.173682423901269</v>
      </c>
      <c r="I37" s="1">
        <f t="shared" ca="1" si="0"/>
        <v>5.3074213774010595</v>
      </c>
      <c r="J37" s="1">
        <f t="shared" ca="1" si="1"/>
        <v>34.012327561973343</v>
      </c>
      <c r="K37" s="16">
        <f t="shared" ca="1" si="2"/>
        <v>0.3457205560523624</v>
      </c>
    </row>
    <row r="38" spans="1:11">
      <c r="A38" s="1">
        <v>16</v>
      </c>
      <c r="B38" s="1">
        <v>33.442499312028126</v>
      </c>
      <c r="I38" s="1">
        <f t="shared" ca="1" si="0"/>
        <v>14.247628270866555</v>
      </c>
      <c r="J38" s="1">
        <f t="shared" ca="1" si="1"/>
        <v>22.777850492832151</v>
      </c>
      <c r="K38" s="16">
        <f t="shared" ca="1" si="2"/>
        <v>0.85246322489152271</v>
      </c>
    </row>
    <row r="39" spans="1:11">
      <c r="A39" s="1">
        <v>17</v>
      </c>
      <c r="B39" s="1">
        <v>53.445199302326373</v>
      </c>
      <c r="I39" s="1">
        <f t="shared" ca="1" si="0"/>
        <v>4.0365124419061313</v>
      </c>
      <c r="J39" s="1">
        <f ca="1">7*(3+2*RAND())</f>
        <v>32.548802129235483</v>
      </c>
      <c r="K39" s="16">
        <f ca="1">RAND()</f>
        <v>0.90680394557437349</v>
      </c>
    </row>
    <row r="40" spans="1:11">
      <c r="A40" s="1">
        <v>18</v>
      </c>
      <c r="B40" s="1">
        <v>36.960846226565451</v>
      </c>
    </row>
    <row r="41" spans="1:11">
      <c r="A41" s="1">
        <v>19</v>
      </c>
      <c r="B41" s="1">
        <v>47.403559405362628</v>
      </c>
    </row>
    <row r="42" spans="1:11">
      <c r="A42" s="1">
        <v>20</v>
      </c>
      <c r="B42" s="1">
        <v>46.190421387284175</v>
      </c>
    </row>
    <row r="43" spans="1:11">
      <c r="A43" s="1">
        <v>21</v>
      </c>
      <c r="B43" s="1">
        <v>46.662277958902663</v>
      </c>
    </row>
    <row r="44" spans="1:11">
      <c r="A44" s="1">
        <v>22</v>
      </c>
      <c r="B44" s="1">
        <v>30.32270854099848</v>
      </c>
    </row>
    <row r="45" spans="1:11">
      <c r="A45" s="1">
        <v>23</v>
      </c>
      <c r="B45" s="1">
        <v>47.773998916690871</v>
      </c>
    </row>
    <row r="46" spans="1:11">
      <c r="A46" s="1">
        <v>24</v>
      </c>
      <c r="B46" s="1">
        <v>59.861378032690574</v>
      </c>
    </row>
    <row r="47" spans="1:11">
      <c r="A47" s="1">
        <v>25</v>
      </c>
      <c r="B47" s="1">
        <v>38.785021473449611</v>
      </c>
    </row>
    <row r="48" spans="1:11">
      <c r="A48" s="1">
        <v>26</v>
      </c>
      <c r="B48" s="1">
        <v>58.665405140798441</v>
      </c>
    </row>
    <row r="49" spans="1:2">
      <c r="A49" s="1">
        <v>27</v>
      </c>
      <c r="B49" s="1">
        <v>48.07771641276495</v>
      </c>
    </row>
    <row r="50" spans="1:2">
      <c r="A50" s="1">
        <v>28</v>
      </c>
      <c r="B50" s="1">
        <v>51.796811584022343</v>
      </c>
    </row>
    <row r="51" spans="1:2">
      <c r="A51" s="1">
        <v>29</v>
      </c>
      <c r="B51" s="1">
        <v>49.06044581440581</v>
      </c>
    </row>
    <row r="52" spans="1:2">
      <c r="A52" s="1">
        <v>30</v>
      </c>
      <c r="B52" s="1">
        <v>52.630679910813093</v>
      </c>
    </row>
    <row r="53" spans="1:2">
      <c r="A53" s="1">
        <v>31</v>
      </c>
      <c r="B53" s="1">
        <v>52.278932982650389</v>
      </c>
    </row>
    <row r="54" spans="1:2">
      <c r="A54" s="1">
        <v>32</v>
      </c>
      <c r="B54" s="1">
        <v>54.479374389033353</v>
      </c>
    </row>
    <row r="55" spans="1:2">
      <c r="A55" s="1">
        <v>33</v>
      </c>
      <c r="B55" s="1">
        <v>55.961439107519652</v>
      </c>
    </row>
    <row r="56" spans="1:2">
      <c r="A56" s="1">
        <v>34</v>
      </c>
      <c r="B56" s="1">
        <v>45.475122929473677</v>
      </c>
    </row>
    <row r="57" spans="1:2">
      <c r="A57" s="1">
        <v>35</v>
      </c>
      <c r="B57" s="1">
        <v>50.074790319881266</v>
      </c>
    </row>
    <row r="58" spans="1:2">
      <c r="A58" s="1">
        <v>36</v>
      </c>
      <c r="B58" s="1">
        <v>47.575305331973524</v>
      </c>
    </row>
    <row r="59" spans="1:2">
      <c r="A59" s="1">
        <v>37</v>
      </c>
      <c r="B59" s="1">
        <v>47.700250894861341</v>
      </c>
    </row>
    <row r="60" spans="1:2">
      <c r="A60" s="1">
        <v>38</v>
      </c>
      <c r="B60" s="1">
        <v>58.76961879573193</v>
      </c>
    </row>
    <row r="61" spans="1:2">
      <c r="A61" s="1">
        <v>39</v>
      </c>
      <c r="B61" s="1">
        <v>50.322156213564909</v>
      </c>
    </row>
    <row r="62" spans="1:2">
      <c r="A62" s="1">
        <v>40</v>
      </c>
      <c r="B62" s="1">
        <v>57.83085973837202</v>
      </c>
    </row>
    <row r="63" spans="1:2">
      <c r="A63" s="1">
        <v>41</v>
      </c>
      <c r="B63" s="1">
        <v>45.424492049956115</v>
      </c>
    </row>
    <row r="64" spans="1:2">
      <c r="A64" s="1">
        <v>42</v>
      </c>
      <c r="B64" s="1">
        <v>49.907195651957679</v>
      </c>
    </row>
    <row r="65" spans="1:2">
      <c r="A65" s="1">
        <v>43</v>
      </c>
      <c r="B65" s="1">
        <v>42.189239138758744</v>
      </c>
    </row>
    <row r="66" spans="1:2">
      <c r="A66" s="1">
        <v>44</v>
      </c>
      <c r="B66" s="1">
        <v>57.994593457481862</v>
      </c>
    </row>
    <row r="67" spans="1:2">
      <c r="A67" s="1">
        <v>45</v>
      </c>
      <c r="B67" s="1">
        <v>41.580009368943834</v>
      </c>
    </row>
    <row r="68" spans="1:2">
      <c r="A68" s="1">
        <v>46</v>
      </c>
      <c r="B68" s="1">
        <v>57.413539810849528</v>
      </c>
    </row>
    <row r="69" spans="1:2">
      <c r="A69" s="1">
        <v>47</v>
      </c>
      <c r="B69" s="1">
        <v>44.042093396646649</v>
      </c>
    </row>
    <row r="70" spans="1:2">
      <c r="A70" s="1">
        <v>48</v>
      </c>
      <c r="B70" s="1">
        <v>54.644424460868166</v>
      </c>
    </row>
    <row r="71" spans="1:2">
      <c r="A71" s="1">
        <v>49</v>
      </c>
      <c r="B71" s="1">
        <v>45.728710284601561</v>
      </c>
    </row>
    <row r="72" spans="1:2">
      <c r="A72" s="1">
        <v>50</v>
      </c>
      <c r="B72" s="1">
        <v>43.762382523164689</v>
      </c>
    </row>
    <row r="73" spans="1:2">
      <c r="A73" s="1">
        <v>51</v>
      </c>
      <c r="B73" s="1">
        <v>52.93701953726913</v>
      </c>
    </row>
    <row r="74" spans="1:2">
      <c r="A74" s="1">
        <v>52</v>
      </c>
      <c r="B74" s="1">
        <v>53.980391885778282</v>
      </c>
    </row>
    <row r="75" spans="1:2">
      <c r="A75" s="1">
        <v>53</v>
      </c>
      <c r="B75" s="1">
        <v>54.089486693530816</v>
      </c>
    </row>
    <row r="76" spans="1:2">
      <c r="A76" s="1">
        <v>54</v>
      </c>
      <c r="B76" s="1">
        <v>38.803598244286476</v>
      </c>
    </row>
    <row r="77" spans="1:2">
      <c r="A77" s="1">
        <v>55</v>
      </c>
      <c r="B77" s="1">
        <v>43.893278855032761</v>
      </c>
    </row>
    <row r="78" spans="1:2">
      <c r="A78" s="1">
        <v>56</v>
      </c>
      <c r="B78" s="1">
        <v>49.763269771942852</v>
      </c>
    </row>
    <row r="79" spans="1:2">
      <c r="A79" s="1">
        <v>57</v>
      </c>
      <c r="B79" s="1">
        <v>37.420659321942082</v>
      </c>
    </row>
    <row r="80" spans="1:2">
      <c r="A80" s="1">
        <v>58</v>
      </c>
      <c r="B80" s="1">
        <v>44.415492732378233</v>
      </c>
    </row>
    <row r="81" spans="1:2">
      <c r="A81" s="1">
        <v>59</v>
      </c>
      <c r="B81" s="1">
        <v>44.771989266559835</v>
      </c>
    </row>
    <row r="82" spans="1:2">
      <c r="A82" s="1">
        <v>60</v>
      </c>
      <c r="B82" s="1">
        <v>35.916031736163916</v>
      </c>
    </row>
    <row r="83" spans="1:2">
      <c r="A83" s="1">
        <v>61</v>
      </c>
      <c r="B83" s="1">
        <v>41.711991952460615</v>
      </c>
    </row>
    <row r="84" spans="1:2">
      <c r="A84" s="1">
        <v>62</v>
      </c>
      <c r="B84" s="1">
        <v>45.370576180946451</v>
      </c>
    </row>
    <row r="85" spans="1:2">
      <c r="A85" s="1">
        <v>63</v>
      </c>
      <c r="B85" s="1">
        <v>60.750754085596739</v>
      </c>
    </row>
    <row r="86" spans="1:2">
      <c r="A86" s="1">
        <v>64</v>
      </c>
      <c r="B86" s="1">
        <v>47.508718550614716</v>
      </c>
    </row>
    <row r="87" spans="1:2">
      <c r="A87" s="1">
        <v>65</v>
      </c>
      <c r="B87" s="1">
        <v>51.609561047215948</v>
      </c>
    </row>
    <row r="88" spans="1:2">
      <c r="A88" s="1">
        <v>66</v>
      </c>
      <c r="B88" s="1">
        <v>49.417476601891124</v>
      </c>
    </row>
    <row r="89" spans="1:2">
      <c r="A89" s="1">
        <v>67</v>
      </c>
      <c r="B89" s="1">
        <v>50.857775563698979</v>
      </c>
    </row>
    <row r="90" spans="1:2">
      <c r="A90" s="1">
        <v>68</v>
      </c>
      <c r="B90" s="1">
        <v>46.869596126046204</v>
      </c>
    </row>
    <row r="91" spans="1:2">
      <c r="A91" s="1">
        <v>69</v>
      </c>
      <c r="B91" s="1">
        <v>34.664001319418311</v>
      </c>
    </row>
    <row r="92" spans="1:2">
      <c r="A92" s="1">
        <v>70</v>
      </c>
      <c r="B92" s="1">
        <v>44.073888110642919</v>
      </c>
    </row>
    <row r="93" spans="1:2">
      <c r="A93" s="1">
        <v>71</v>
      </c>
      <c r="B93" s="1">
        <v>59.488411495695175</v>
      </c>
    </row>
    <row r="94" spans="1:2">
      <c r="A94" s="1">
        <v>72</v>
      </c>
      <c r="B94" s="1">
        <v>41.767207688955772</v>
      </c>
    </row>
    <row r="95" spans="1:2">
      <c r="A95" s="1">
        <v>73</v>
      </c>
      <c r="B95" s="1">
        <v>65.350921206738562</v>
      </c>
    </row>
    <row r="96" spans="1:2">
      <c r="A96" s="1">
        <v>74</v>
      </c>
      <c r="B96" s="1">
        <v>43.972670754765396</v>
      </c>
    </row>
    <row r="97" spans="1:2">
      <c r="A97" s="1">
        <v>75</v>
      </c>
      <c r="B97" s="1">
        <v>47.403860691904917</v>
      </c>
    </row>
    <row r="98" spans="1:2">
      <c r="A98" s="1">
        <v>76</v>
      </c>
      <c r="B98" s="1">
        <v>41.704204368711636</v>
      </c>
    </row>
    <row r="99" spans="1:2">
      <c r="A99" s="1">
        <v>77</v>
      </c>
      <c r="B99" s="1">
        <v>50.578401596276798</v>
      </c>
    </row>
    <row r="100" spans="1:2">
      <c r="A100" s="1">
        <v>78</v>
      </c>
      <c r="B100" s="1">
        <v>50.143407820458187</v>
      </c>
    </row>
    <row r="101" spans="1:2">
      <c r="A101" s="1">
        <v>79</v>
      </c>
      <c r="B101" s="1">
        <v>64.77450969184703</v>
      </c>
    </row>
    <row r="102" spans="1:2">
      <c r="A102" s="1">
        <v>80</v>
      </c>
      <c r="B102" s="1">
        <v>39.942136913894018</v>
      </c>
    </row>
    <row r="103" spans="1:2">
      <c r="A103" s="1">
        <v>81</v>
      </c>
      <c r="B103" s="1">
        <v>46.633548912526521</v>
      </c>
    </row>
    <row r="104" spans="1:2">
      <c r="A104" s="1">
        <v>82</v>
      </c>
      <c r="B104" s="1">
        <v>42.99712696620994</v>
      </c>
    </row>
    <row r="105" spans="1:2">
      <c r="A105" s="1">
        <v>83</v>
      </c>
      <c r="B105" s="1">
        <v>52.100700657313176</v>
      </c>
    </row>
    <row r="106" spans="1:2">
      <c r="A106" s="1">
        <v>84</v>
      </c>
      <c r="B106" s="1">
        <v>60.72645121989337</v>
      </c>
    </row>
    <row r="107" spans="1:2">
      <c r="A107" s="1">
        <v>85</v>
      </c>
      <c r="B107" s="1">
        <v>52.265675014245041</v>
      </c>
    </row>
    <row r="108" spans="1:2">
      <c r="A108" s="1">
        <v>86</v>
      </c>
      <c r="B108" s="1">
        <v>59.530984396289575</v>
      </c>
    </row>
    <row r="109" spans="1:2">
      <c r="A109" s="1">
        <v>87</v>
      </c>
      <c r="B109" s="1">
        <v>53.448584608449416</v>
      </c>
    </row>
    <row r="110" spans="1:2">
      <c r="A110" s="1">
        <v>88</v>
      </c>
      <c r="B110" s="1">
        <v>34.737705961792223</v>
      </c>
    </row>
    <row r="111" spans="1:2">
      <c r="A111" s="1">
        <v>89</v>
      </c>
      <c r="B111" s="1">
        <v>47.420271155926883</v>
      </c>
    </row>
    <row r="112" spans="1:2">
      <c r="A112" s="1">
        <v>90</v>
      </c>
      <c r="B112" s="1">
        <v>51.974692873980601</v>
      </c>
    </row>
    <row r="113" spans="1:2">
      <c r="A113" s="1">
        <v>91</v>
      </c>
      <c r="B113" s="1">
        <v>56.49363444617709</v>
      </c>
    </row>
    <row r="114" spans="1:2">
      <c r="A114" s="1">
        <v>92</v>
      </c>
      <c r="B114" s="1">
        <v>48.966228295225854</v>
      </c>
    </row>
    <row r="115" spans="1:2">
      <c r="A115" s="1">
        <v>93</v>
      </c>
      <c r="B115" s="1">
        <v>42.095218397508624</v>
      </c>
    </row>
    <row r="116" spans="1:2">
      <c r="A116" s="1">
        <v>94</v>
      </c>
      <c r="B116" s="1">
        <v>53.232992052112316</v>
      </c>
    </row>
    <row r="117" spans="1:2">
      <c r="A117" s="1">
        <v>95</v>
      </c>
      <c r="B117" s="1">
        <v>52.555887488524768</v>
      </c>
    </row>
    <row r="118" spans="1:2">
      <c r="A118" s="1">
        <v>96</v>
      </c>
      <c r="B118" s="1">
        <v>54.561594015325355</v>
      </c>
    </row>
    <row r="119" spans="1:2">
      <c r="A119" s="1">
        <v>97</v>
      </c>
      <c r="B119" s="1">
        <v>47.676393162831253</v>
      </c>
    </row>
    <row r="120" spans="1:2">
      <c r="A120" s="1">
        <v>98</v>
      </c>
      <c r="B120" s="1">
        <v>47.564615527775928</v>
      </c>
    </row>
    <row r="121" spans="1:2">
      <c r="A121" s="1">
        <v>99</v>
      </c>
      <c r="B121" s="1">
        <v>56.069331522246216</v>
      </c>
    </row>
    <row r="122" spans="1:2">
      <c r="A122" s="1">
        <v>100</v>
      </c>
      <c r="B122" s="1">
        <v>53.668134615553292</v>
      </c>
    </row>
    <row r="123" spans="1:2">
      <c r="A123" s="1">
        <v>101</v>
      </c>
      <c r="B123" s="1">
        <v>54.408506913493582</v>
      </c>
    </row>
    <row r="124" spans="1:2">
      <c r="A124" s="1">
        <v>102</v>
      </c>
      <c r="B124" s="1">
        <v>50.964786547064307</v>
      </c>
    </row>
    <row r="125" spans="1:2">
      <c r="A125" s="1">
        <v>103</v>
      </c>
      <c r="B125" s="1">
        <v>42.055052693038064</v>
      </c>
    </row>
    <row r="126" spans="1:2">
      <c r="A126" s="1">
        <v>104</v>
      </c>
      <c r="B126" s="1">
        <v>48.675654764685298</v>
      </c>
    </row>
    <row r="127" spans="1:2">
      <c r="A127" s="1">
        <v>105</v>
      </c>
      <c r="B127" s="1">
        <v>36.617975266110719</v>
      </c>
    </row>
    <row r="128" spans="1:2">
      <c r="A128" s="1">
        <v>106</v>
      </c>
      <c r="B128" s="1">
        <v>41.604700852783374</v>
      </c>
    </row>
    <row r="129" spans="1:2">
      <c r="A129" s="1">
        <v>107</v>
      </c>
      <c r="B129" s="1">
        <v>43.379684440587667</v>
      </c>
    </row>
    <row r="130" spans="1:2">
      <c r="A130" s="1">
        <v>108</v>
      </c>
      <c r="B130" s="1">
        <v>49.681235179891978</v>
      </c>
    </row>
    <row r="131" spans="1:2">
      <c r="A131" s="1">
        <v>109</v>
      </c>
      <c r="B131" s="1">
        <v>41.789828824326925</v>
      </c>
    </row>
    <row r="132" spans="1:2">
      <c r="A132" s="1">
        <v>110</v>
      </c>
      <c r="B132" s="1">
        <v>58.207852553351195</v>
      </c>
    </row>
    <row r="133" spans="1:2">
      <c r="A133" s="1">
        <v>111</v>
      </c>
      <c r="B133" s="1">
        <v>46.605027618659243</v>
      </c>
    </row>
    <row r="134" spans="1:2">
      <c r="A134" s="1">
        <v>112</v>
      </c>
      <c r="B134" s="1">
        <v>46.766629732052493</v>
      </c>
    </row>
    <row r="135" spans="1:2">
      <c r="A135" s="1">
        <v>113</v>
      </c>
      <c r="B135" s="1">
        <v>51.831795778581913</v>
      </c>
    </row>
    <row r="136" spans="1:2">
      <c r="A136" s="1">
        <v>114</v>
      </c>
      <c r="B136" s="1">
        <v>39.764159079972757</v>
      </c>
    </row>
    <row r="137" spans="1:2">
      <c r="A137" s="1">
        <v>115</v>
      </c>
      <c r="B137" s="1">
        <v>44.289634815354049</v>
      </c>
    </row>
    <row r="138" spans="1:2">
      <c r="A138" s="1">
        <v>116</v>
      </c>
      <c r="B138" s="1">
        <v>43.247418263203038</v>
      </c>
    </row>
    <row r="139" spans="1:2">
      <c r="A139" s="1">
        <v>117</v>
      </c>
      <c r="B139" s="1">
        <v>43.557126670195473</v>
      </c>
    </row>
    <row r="140" spans="1:2">
      <c r="A140" s="1">
        <v>118</v>
      </c>
      <c r="B140" s="1">
        <v>40.724263323594414</v>
      </c>
    </row>
    <row r="141" spans="1:2">
      <c r="A141" s="1">
        <v>119</v>
      </c>
      <c r="B141" s="1">
        <v>45.633808474039483</v>
      </c>
    </row>
    <row r="142" spans="1:2">
      <c r="A142" s="1">
        <v>120</v>
      </c>
      <c r="B142" s="1">
        <v>41.550701651520995</v>
      </c>
    </row>
    <row r="143" spans="1:2">
      <c r="A143" s="1">
        <v>121</v>
      </c>
      <c r="B143" s="1">
        <v>52.734428513398363</v>
      </c>
    </row>
    <row r="144" spans="1:2">
      <c r="A144" s="1">
        <v>122</v>
      </c>
      <c r="B144" s="1">
        <v>46.987435408261845</v>
      </c>
    </row>
    <row r="145" spans="1:2">
      <c r="A145" s="1">
        <v>123</v>
      </c>
      <c r="B145" s="1">
        <v>36.853016245413897</v>
      </c>
    </row>
    <row r="146" spans="1:2">
      <c r="A146" s="1">
        <v>124</v>
      </c>
      <c r="B146" s="1">
        <v>50.120081005367489</v>
      </c>
    </row>
    <row r="147" spans="1:2">
      <c r="A147" s="1">
        <v>125</v>
      </c>
      <c r="B147" s="1">
        <v>59.9509306564158</v>
      </c>
    </row>
    <row r="148" spans="1:2">
      <c r="A148" s="1">
        <v>126</v>
      </c>
      <c r="B148" s="1">
        <v>37.038984978021041</v>
      </c>
    </row>
    <row r="149" spans="1:2">
      <c r="A149" s="1">
        <v>127</v>
      </c>
      <c r="B149" s="1">
        <v>51.838428565501403</v>
      </c>
    </row>
    <row r="150" spans="1:2">
      <c r="A150" s="1">
        <v>128</v>
      </c>
      <c r="B150" s="1">
        <v>38.670104126471607</v>
      </c>
    </row>
    <row r="151" spans="1:2">
      <c r="A151" s="1">
        <v>129</v>
      </c>
      <c r="B151" s="1">
        <v>56.014364136099211</v>
      </c>
    </row>
    <row r="152" spans="1:2">
      <c r="A152" s="1">
        <v>130</v>
      </c>
      <c r="B152" s="1">
        <v>40.722614381168569</v>
      </c>
    </row>
    <row r="153" spans="1:2">
      <c r="A153" s="1">
        <v>131</v>
      </c>
      <c r="B153" s="1">
        <v>38.101027742197502</v>
      </c>
    </row>
    <row r="154" spans="1:2">
      <c r="A154" s="1">
        <v>132</v>
      </c>
      <c r="B154" s="1">
        <v>37.167080724680673</v>
      </c>
    </row>
    <row r="155" spans="1:2">
      <c r="A155" s="1">
        <v>133</v>
      </c>
      <c r="B155" s="1">
        <v>53.687499085141617</v>
      </c>
    </row>
    <row r="156" spans="1:2">
      <c r="A156" s="1">
        <v>134</v>
      </c>
      <c r="B156" s="1">
        <v>34.861597255013244</v>
      </c>
    </row>
    <row r="157" spans="1:2">
      <c r="A157" s="1">
        <v>135</v>
      </c>
      <c r="B157" s="1">
        <v>50.462791750789755</v>
      </c>
    </row>
    <row r="158" spans="1:2">
      <c r="A158" s="1">
        <v>136</v>
      </c>
      <c r="B158" s="1">
        <v>41.8870963007207</v>
      </c>
    </row>
    <row r="159" spans="1:2">
      <c r="A159" s="1">
        <v>137</v>
      </c>
      <c r="B159" s="1">
        <v>56.307364089186592</v>
      </c>
    </row>
    <row r="160" spans="1:2">
      <c r="A160" s="1">
        <v>138</v>
      </c>
      <c r="B160" s="1">
        <v>48.423611443196656</v>
      </c>
    </row>
    <row r="161" spans="1:2">
      <c r="A161" s="1">
        <v>139</v>
      </c>
      <c r="B161" s="1">
        <v>53.090278505994881</v>
      </c>
    </row>
    <row r="162" spans="1:2">
      <c r="A162" s="1">
        <v>140</v>
      </c>
      <c r="B162" s="1">
        <v>56.4143580791226</v>
      </c>
    </row>
    <row r="163" spans="1:2">
      <c r="A163" s="1">
        <v>141</v>
      </c>
      <c r="B163" s="1">
        <v>52.565591407376992</v>
      </c>
    </row>
    <row r="164" spans="1:2">
      <c r="A164" s="1">
        <v>142</v>
      </c>
      <c r="B164" s="1">
        <v>41.840800082454038</v>
      </c>
    </row>
    <row r="165" spans="1:2">
      <c r="A165" s="1">
        <v>143</v>
      </c>
      <c r="B165" s="1">
        <v>54.933199547066366</v>
      </c>
    </row>
    <row r="166" spans="1:2">
      <c r="A166" s="1">
        <v>144</v>
      </c>
      <c r="B166" s="1">
        <v>53.183899108382533</v>
      </c>
    </row>
    <row r="167" spans="1:2">
      <c r="A167" s="1">
        <v>145</v>
      </c>
      <c r="B167" s="1">
        <v>56.613777226011649</v>
      </c>
    </row>
    <row r="168" spans="1:2">
      <c r="A168" s="1">
        <v>146</v>
      </c>
      <c r="B168" s="1">
        <v>56.198694225037009</v>
      </c>
    </row>
    <row r="169" spans="1:2">
      <c r="A169" s="1">
        <v>147</v>
      </c>
      <c r="B169" s="1">
        <v>52.675277552928584</v>
      </c>
    </row>
    <row r="170" spans="1:2">
      <c r="A170" s="1">
        <v>148</v>
      </c>
      <c r="B170" s="1">
        <v>52.461496478289803</v>
      </c>
    </row>
    <row r="171" spans="1:2">
      <c r="A171" s="1">
        <v>149</v>
      </c>
      <c r="B171" s="1">
        <v>40.781837016747573</v>
      </c>
    </row>
    <row r="172" spans="1:2">
      <c r="A172" s="1">
        <v>150</v>
      </c>
      <c r="B172" s="1">
        <v>48.51825343171484</v>
      </c>
    </row>
    <row r="173" spans="1:2">
      <c r="A173" s="1">
        <v>151</v>
      </c>
      <c r="B173" s="1">
        <v>44.907213975232537</v>
      </c>
    </row>
    <row r="174" spans="1:2">
      <c r="A174" s="1">
        <v>152</v>
      </c>
      <c r="B174" s="1">
        <v>48.98089549165487</v>
      </c>
    </row>
    <row r="175" spans="1:2">
      <c r="A175" s="1">
        <v>153</v>
      </c>
      <c r="B175" s="1">
        <v>37.177172002899333</v>
      </c>
    </row>
    <row r="176" spans="1:2">
      <c r="A176" s="1">
        <v>154</v>
      </c>
      <c r="B176" s="1">
        <v>53.72987341610451</v>
      </c>
    </row>
    <row r="177" spans="1:2">
      <c r="A177" s="1">
        <v>155</v>
      </c>
      <c r="B177" s="1">
        <v>57.270453765054107</v>
      </c>
    </row>
    <row r="178" spans="1:2">
      <c r="A178" s="1">
        <v>156</v>
      </c>
      <c r="B178" s="1">
        <v>49.346649293695762</v>
      </c>
    </row>
    <row r="179" spans="1:2">
      <c r="A179" s="1">
        <v>157</v>
      </c>
      <c r="B179" s="1">
        <v>43.613536649439631</v>
      </c>
    </row>
    <row r="180" spans="1:2">
      <c r="A180" s="1">
        <v>158</v>
      </c>
      <c r="B180" s="1">
        <v>50.236744451064496</v>
      </c>
    </row>
    <row r="181" spans="1:2">
      <c r="A181" s="1">
        <v>159</v>
      </c>
      <c r="B181" s="1">
        <v>43.632324683438249</v>
      </c>
    </row>
    <row r="182" spans="1:2">
      <c r="A182" s="1">
        <v>160</v>
      </c>
      <c r="B182" s="1">
        <v>56.736442830781911</v>
      </c>
    </row>
    <row r="183" spans="1:2">
      <c r="A183" s="1">
        <v>161</v>
      </c>
      <c r="B183" s="1">
        <v>48.775797195809794</v>
      </c>
    </row>
    <row r="184" spans="1:2">
      <c r="A184" s="1">
        <v>162</v>
      </c>
      <c r="B184" s="1">
        <v>47.665491677991731</v>
      </c>
    </row>
    <row r="185" spans="1:2">
      <c r="A185" s="1">
        <v>163</v>
      </c>
      <c r="B185" s="1">
        <v>47.781555865323533</v>
      </c>
    </row>
    <row r="186" spans="1:2">
      <c r="A186" s="1">
        <v>164</v>
      </c>
      <c r="B186" s="1">
        <v>45.378976391644549</v>
      </c>
    </row>
    <row r="187" spans="1:2">
      <c r="A187" s="1">
        <v>165</v>
      </c>
      <c r="B187" s="1">
        <v>45.545957754087993</v>
      </c>
    </row>
    <row r="188" spans="1:2">
      <c r="A188" s="1">
        <v>166</v>
      </c>
      <c r="B188" s="1">
        <v>42.608717246644424</v>
      </c>
    </row>
    <row r="189" spans="1:2">
      <c r="A189" s="1">
        <v>167</v>
      </c>
      <c r="B189" s="1">
        <v>48.096057214398392</v>
      </c>
    </row>
    <row r="190" spans="1:2">
      <c r="A190" s="1">
        <v>168</v>
      </c>
      <c r="B190" s="1">
        <v>55.033534228211217</v>
      </c>
    </row>
    <row r="191" spans="1:2">
      <c r="A191" s="1">
        <v>169</v>
      </c>
      <c r="B191" s="1">
        <v>53.941525853040368</v>
      </c>
    </row>
    <row r="192" spans="1:2">
      <c r="A192" s="1">
        <v>170</v>
      </c>
      <c r="B192" s="1">
        <v>47.720644382859376</v>
      </c>
    </row>
    <row r="193" spans="1:2">
      <c r="A193" s="1">
        <v>171</v>
      </c>
      <c r="B193" s="1">
        <v>50.751085792040151</v>
      </c>
    </row>
    <row r="194" spans="1:2">
      <c r="A194" s="1">
        <v>172</v>
      </c>
      <c r="B194" s="1">
        <v>41.674858147892351</v>
      </c>
    </row>
    <row r="195" spans="1:2">
      <c r="A195" s="1">
        <v>173</v>
      </c>
      <c r="B195" s="1">
        <v>38.181125639645622</v>
      </c>
    </row>
    <row r="196" spans="1:2">
      <c r="A196" s="1">
        <v>174</v>
      </c>
      <c r="B196" s="1">
        <v>48.659876191079192</v>
      </c>
    </row>
    <row r="197" spans="1:2">
      <c r="A197" s="1">
        <v>175</v>
      </c>
      <c r="B197" s="1">
        <v>48.044536789803466</v>
      </c>
    </row>
    <row r="198" spans="1:2">
      <c r="A198" s="1">
        <v>176</v>
      </c>
      <c r="B198" s="1">
        <v>49.148226232529957</v>
      </c>
    </row>
    <row r="199" spans="1:2">
      <c r="A199" s="1">
        <v>177</v>
      </c>
      <c r="B199" s="1">
        <v>43.536900219992575</v>
      </c>
    </row>
    <row r="200" spans="1:2">
      <c r="A200" s="1">
        <v>178</v>
      </c>
      <c r="B200" s="1">
        <v>52.483864434854254</v>
      </c>
    </row>
    <row r="201" spans="1:2">
      <c r="A201" s="1">
        <v>179</v>
      </c>
      <c r="B201" s="1">
        <v>50.411981611216632</v>
      </c>
    </row>
    <row r="202" spans="1:2">
      <c r="A202" s="1">
        <v>180</v>
      </c>
      <c r="B202" s="1">
        <v>38.280735791394832</v>
      </c>
    </row>
    <row r="203" spans="1:2">
      <c r="A203" s="1">
        <v>181</v>
      </c>
      <c r="B203" s="1">
        <v>52.532780763500277</v>
      </c>
    </row>
    <row r="204" spans="1:2">
      <c r="A204" s="1">
        <v>182</v>
      </c>
      <c r="B204" s="1">
        <v>47.821793450608276</v>
      </c>
    </row>
    <row r="205" spans="1:2">
      <c r="A205" s="1">
        <v>183</v>
      </c>
      <c r="B205" s="1">
        <v>42.890180132776216</v>
      </c>
    </row>
    <row r="206" spans="1:2">
      <c r="A206" s="1">
        <v>184</v>
      </c>
      <c r="B206" s="1">
        <v>48.077092762071459</v>
      </c>
    </row>
    <row r="207" spans="1:2">
      <c r="A207" s="1">
        <v>185</v>
      </c>
      <c r="B207" s="1">
        <v>35.752450075078656</v>
      </c>
    </row>
    <row r="208" spans="1:2">
      <c r="A208" s="1">
        <v>186</v>
      </c>
      <c r="B208" s="1">
        <v>52.984901775812503</v>
      </c>
    </row>
    <row r="209" spans="1:2">
      <c r="A209" s="1">
        <v>187</v>
      </c>
      <c r="B209" s="1">
        <v>42.294989339510096</v>
      </c>
    </row>
    <row r="210" spans="1:2">
      <c r="A210" s="1">
        <v>188</v>
      </c>
      <c r="B210" s="1">
        <v>32.542760432418461</v>
      </c>
    </row>
    <row r="211" spans="1:2">
      <c r="A211" s="1">
        <v>189</v>
      </c>
      <c r="B211" s="1">
        <v>52.533909566918922</v>
      </c>
    </row>
    <row r="212" spans="1:2">
      <c r="A212" s="1">
        <v>190</v>
      </c>
      <c r="B212" s="1">
        <v>53.966034996195248</v>
      </c>
    </row>
    <row r="213" spans="1:2">
      <c r="A213" s="1">
        <v>191</v>
      </c>
      <c r="B213" s="1">
        <v>41.260307884018786</v>
      </c>
    </row>
    <row r="214" spans="1:2">
      <c r="A214" s="1">
        <v>192</v>
      </c>
      <c r="B214" s="1">
        <v>42.023227545969398</v>
      </c>
    </row>
    <row r="215" spans="1:2">
      <c r="A215" s="1">
        <v>193</v>
      </c>
      <c r="B215" s="1">
        <v>35.220663988181748</v>
      </c>
    </row>
    <row r="216" spans="1:2">
      <c r="A216" s="1">
        <v>194</v>
      </c>
      <c r="B216" s="1">
        <v>46.867422056176011</v>
      </c>
    </row>
    <row r="217" spans="1:2">
      <c r="A217" s="1">
        <v>195</v>
      </c>
      <c r="B217" s="1">
        <v>45.506723931035786</v>
      </c>
    </row>
    <row r="218" spans="1:2">
      <c r="A218" s="1">
        <v>196</v>
      </c>
      <c r="B218" s="1">
        <v>41.388128880827033</v>
      </c>
    </row>
    <row r="219" spans="1:2">
      <c r="A219" s="1">
        <v>197</v>
      </c>
      <c r="B219" s="1">
        <v>43.170632977001688</v>
      </c>
    </row>
    <row r="220" spans="1:2">
      <c r="A220" s="1">
        <v>198</v>
      </c>
      <c r="B220" s="1">
        <v>49.359263025001439</v>
      </c>
    </row>
    <row r="221" spans="1:2">
      <c r="A221" s="1">
        <v>199</v>
      </c>
      <c r="B221" s="1">
        <v>54.898417390158968</v>
      </c>
    </row>
    <row r="222" spans="1:2">
      <c r="A222" s="1">
        <v>200</v>
      </c>
      <c r="B222" s="1">
        <v>53.141638008741097</v>
      </c>
    </row>
    <row r="223" spans="1:2">
      <c r="A223" s="1" t="s">
        <v>218</v>
      </c>
      <c r="B223" s="1">
        <f>MIN(B23:B222)</f>
        <v>30.32270854099848</v>
      </c>
    </row>
    <row r="224" spans="1:2">
      <c r="A224" s="1" t="s">
        <v>226</v>
      </c>
      <c r="B224" s="1">
        <f>MAX(B23:B222)</f>
        <v>65.350921206738562</v>
      </c>
    </row>
    <row r="225" spans="1:3">
      <c r="A225" s="1" t="s">
        <v>227</v>
      </c>
      <c r="B225" s="1">
        <f>INT(SQRT($A$222)+1)</f>
        <v>15</v>
      </c>
    </row>
    <row r="226" spans="1:3">
      <c r="A226" s="85" t="s">
        <v>228</v>
      </c>
      <c r="B226" s="1">
        <f>($B$224-$B$223)/($B$225-1)</f>
        <v>2.5020151904100061</v>
      </c>
    </row>
    <row r="227" spans="1:3">
      <c r="B227" s="1" t="s">
        <v>229</v>
      </c>
    </row>
    <row r="228" spans="1:3">
      <c r="B228" s="70">
        <f>$B$223</f>
        <v>30.32270854099848</v>
      </c>
      <c r="C228">
        <f t="array" ref="C228:C242">FREQUENCY(B23:B222,B228:B242)</f>
        <v>1</v>
      </c>
    </row>
    <row r="229" spans="1:3">
      <c r="B229" s="70">
        <f>B228+$B$226</f>
        <v>32.824723731408483</v>
      </c>
      <c r="C229">
        <v>1</v>
      </c>
    </row>
    <row r="230" spans="1:3">
      <c r="B230" s="70">
        <f t="shared" ref="B230:B241" si="3">B229+$B$226</f>
        <v>35.326738921818489</v>
      </c>
      <c r="C230">
        <v>5</v>
      </c>
    </row>
    <row r="231" spans="1:3">
      <c r="B231" s="70">
        <f t="shared" si="3"/>
        <v>37.828754112228495</v>
      </c>
      <c r="C231">
        <v>12</v>
      </c>
    </row>
    <row r="232" spans="1:3">
      <c r="B232" s="70">
        <f t="shared" si="3"/>
        <v>40.330769302638501</v>
      </c>
      <c r="C232">
        <v>10</v>
      </c>
    </row>
    <row r="233" spans="1:3">
      <c r="B233" s="70">
        <f t="shared" si="3"/>
        <v>42.832784493048507</v>
      </c>
      <c r="C233">
        <v>23</v>
      </c>
    </row>
    <row r="234" spans="1:3">
      <c r="B234" s="70">
        <f t="shared" si="3"/>
        <v>45.334799683458513</v>
      </c>
      <c r="C234">
        <v>21</v>
      </c>
    </row>
    <row r="235" spans="1:3">
      <c r="B235" s="70">
        <f t="shared" si="3"/>
        <v>47.836814873868519</v>
      </c>
      <c r="C235">
        <v>30</v>
      </c>
    </row>
    <row r="236" spans="1:3">
      <c r="B236" s="70">
        <f t="shared" si="3"/>
        <v>50.338830064278525</v>
      </c>
      <c r="C236">
        <v>24</v>
      </c>
    </row>
    <row r="237" spans="1:3">
      <c r="B237" s="70">
        <f t="shared" si="3"/>
        <v>52.840845254688531</v>
      </c>
      <c r="C237">
        <v>25</v>
      </c>
    </row>
    <row r="238" spans="1:3">
      <c r="B238" s="70">
        <f>B237+$B$226</f>
        <v>55.342860445098538</v>
      </c>
      <c r="C238">
        <v>22</v>
      </c>
    </row>
    <row r="239" spans="1:3">
      <c r="B239" s="70">
        <f t="shared" si="3"/>
        <v>57.844875635508544</v>
      </c>
      <c r="C239">
        <v>13</v>
      </c>
    </row>
    <row r="240" spans="1:3">
      <c r="B240" s="70">
        <f>B239+$B$226</f>
        <v>60.34689082591855</v>
      </c>
      <c r="C240">
        <v>9</v>
      </c>
    </row>
    <row r="241" spans="2:3">
      <c r="B241" s="70">
        <f t="shared" si="3"/>
        <v>62.848906016328556</v>
      </c>
      <c r="C241">
        <v>2</v>
      </c>
    </row>
    <row r="242" spans="2:3">
      <c r="B242" s="70">
        <f>B241+$B$226</f>
        <v>65.350921206738562</v>
      </c>
      <c r="C242">
        <v>2</v>
      </c>
    </row>
  </sheetData>
  <pageMargins left="0.7" right="0.7" top="0.75" bottom="0.75" header="0.3" footer="0.3"/>
  <drawing r:id="rId1"/>
  <legacyDrawing r:id="rId2"/>
  <controls>
    <control shapeId="19457" r:id="rId3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BF250"/>
  <sheetViews>
    <sheetView topLeftCell="W7" workbookViewId="0">
      <selection activeCell="AB25" sqref="AB25"/>
    </sheetView>
  </sheetViews>
  <sheetFormatPr defaultRowHeight="15"/>
  <sheetData>
    <row r="1" spans="1:58" ht="18.75">
      <c r="B1" s="86" t="s">
        <v>232</v>
      </c>
    </row>
    <row r="2" spans="1:58" ht="18.75">
      <c r="A2" s="44" t="s">
        <v>237</v>
      </c>
      <c r="Y2" s="44" t="s">
        <v>237</v>
      </c>
    </row>
    <row r="3" spans="1:58" ht="18.75">
      <c r="A3" s="44" t="s">
        <v>233</v>
      </c>
      <c r="Y3" s="44" t="s">
        <v>233</v>
      </c>
    </row>
    <row r="4" spans="1:58" ht="18.75">
      <c r="A4" s="44" t="s">
        <v>234</v>
      </c>
      <c r="AV4" s="44" t="s">
        <v>286</v>
      </c>
      <c r="BF4" s="44" t="s">
        <v>305</v>
      </c>
    </row>
    <row r="5" spans="1:58" ht="18.75">
      <c r="A5" s="44" t="s">
        <v>235</v>
      </c>
      <c r="Y5" s="44" t="s">
        <v>108</v>
      </c>
      <c r="AK5" s="44" t="s">
        <v>305</v>
      </c>
      <c r="AV5" s="44" t="s">
        <v>309</v>
      </c>
    </row>
    <row r="6" spans="1:58" ht="18.75">
      <c r="A6" s="44" t="s">
        <v>238</v>
      </c>
      <c r="Y6" s="66" t="s">
        <v>195</v>
      </c>
      <c r="AK6" s="44" t="s">
        <v>99</v>
      </c>
    </row>
    <row r="7" spans="1:58" ht="24.75" customHeight="1">
      <c r="A7" s="44"/>
      <c r="AN7" s="136" t="s">
        <v>306</v>
      </c>
      <c r="AP7" t="s">
        <v>99</v>
      </c>
      <c r="BC7" s="44" t="s">
        <v>99</v>
      </c>
    </row>
    <row r="8" spans="1:58" ht="18.75">
      <c r="B8" s="44" t="s">
        <v>108</v>
      </c>
    </row>
    <row r="9" spans="1:58" ht="18.75">
      <c r="AV9" s="44" t="s">
        <v>308</v>
      </c>
    </row>
    <row r="10" spans="1:58" ht="25.5" customHeight="1">
      <c r="B10" s="42" t="s">
        <v>104</v>
      </c>
      <c r="AE10" s="44" t="s">
        <v>230</v>
      </c>
      <c r="AN10" s="136" t="s">
        <v>307</v>
      </c>
      <c r="BC10" s="44" t="s">
        <v>100</v>
      </c>
    </row>
    <row r="11" spans="1:58" ht="18.75">
      <c r="AE11" s="44" t="s">
        <v>310</v>
      </c>
      <c r="AK11" s="44" t="s">
        <v>100</v>
      </c>
      <c r="AO11" s="41"/>
      <c r="AP11" s="44"/>
    </row>
    <row r="12" spans="1:58" ht="18.75">
      <c r="H12" s="44" t="s">
        <v>230</v>
      </c>
      <c r="AE12" s="44" t="s">
        <v>311</v>
      </c>
    </row>
    <row r="13" spans="1:58" ht="18.75">
      <c r="H13" s="44" t="s">
        <v>231</v>
      </c>
      <c r="R13" s="41" t="s">
        <v>98</v>
      </c>
      <c r="S13" s="44" t="s">
        <v>109</v>
      </c>
      <c r="AV13" s="66" t="s">
        <v>195</v>
      </c>
    </row>
    <row r="14" spans="1:58" ht="18.75">
      <c r="AA14" s="79" t="s">
        <v>103</v>
      </c>
      <c r="AO14" s="41"/>
      <c r="AP14" s="44"/>
    </row>
    <row r="16" spans="1:58" ht="18.75">
      <c r="R16" s="41" t="s">
        <v>98</v>
      </c>
      <c r="S16" s="44" t="s">
        <v>110</v>
      </c>
    </row>
    <row r="18" spans="2:53" ht="15.75" thickBot="1">
      <c r="E18" s="40" t="s">
        <v>103</v>
      </c>
    </row>
    <row r="19" spans="2:53" ht="17.25" thickTop="1" thickBot="1">
      <c r="E19" s="40"/>
      <c r="AA19" s="80" t="s">
        <v>293</v>
      </c>
      <c r="AB19" s="80" t="s">
        <v>292</v>
      </c>
      <c r="AG19" s="134" t="s">
        <v>271</v>
      </c>
      <c r="AH19" s="135"/>
    </row>
    <row r="20" spans="2:53" ht="17.25" thickTop="1" thickBot="1">
      <c r="Y20">
        <v>0</v>
      </c>
      <c r="Z20" s="79" t="s">
        <v>58</v>
      </c>
      <c r="AA20" s="124" t="s">
        <v>296</v>
      </c>
      <c r="AC20" s="79" t="s">
        <v>51</v>
      </c>
      <c r="AD20" s="40" t="s">
        <v>20</v>
      </c>
      <c r="AG20" s="123" t="s">
        <v>1</v>
      </c>
      <c r="AH20" s="123">
        <f t="shared" ref="AH20" ca="1" si="0">INT(1+RAND()*(6-1))</f>
        <v>5</v>
      </c>
    </row>
    <row r="21" spans="2:53" ht="17.25" thickTop="1" thickBot="1">
      <c r="D21" s="24" t="s">
        <v>67</v>
      </c>
      <c r="AG21" s="123" t="s">
        <v>2</v>
      </c>
      <c r="AH21" s="123">
        <f ca="1">INT(13+RAND()*(21-13))</f>
        <v>18</v>
      </c>
      <c r="AX21" s="79" t="s">
        <v>103</v>
      </c>
    </row>
    <row r="22" spans="2:53" ht="17.25" thickTop="1" thickBot="1">
      <c r="B22">
        <v>0</v>
      </c>
      <c r="D22" s="17">
        <v>3</v>
      </c>
      <c r="E22" s="40">
        <v>10</v>
      </c>
      <c r="F22">
        <v>17</v>
      </c>
      <c r="G22" s="43" t="s">
        <v>20</v>
      </c>
      <c r="Z22" s="1" t="s">
        <v>1</v>
      </c>
      <c r="AA22" s="1">
        <v>4</v>
      </c>
      <c r="AG22" s="123" t="s">
        <v>266</v>
      </c>
      <c r="AH22" s="123">
        <f ca="1">(AH20+AH21)/2</f>
        <v>11.5</v>
      </c>
    </row>
    <row r="23" spans="2:53" ht="15.75" thickTop="1">
      <c r="Z23" s="1" t="s">
        <v>2</v>
      </c>
      <c r="AA23" s="1">
        <v>15</v>
      </c>
    </row>
    <row r="24" spans="2:53" ht="18.75">
      <c r="B24" s="44" t="s">
        <v>107</v>
      </c>
      <c r="Z24" s="101" t="s">
        <v>266</v>
      </c>
      <c r="AA24" s="101">
        <v>9.5</v>
      </c>
    </row>
    <row r="25" spans="2:53" ht="18.75">
      <c r="B25" s="44" t="s">
        <v>105</v>
      </c>
      <c r="Z25" s="102">
        <f>COLUMN()</f>
        <v>26</v>
      </c>
      <c r="AA25" s="102">
        <f>COLUMN()</f>
        <v>27</v>
      </c>
      <c r="AB25" s="102">
        <f>COLUMN()</f>
        <v>28</v>
      </c>
      <c r="AC25" s="102">
        <f>COLUMN()</f>
        <v>29</v>
      </c>
      <c r="AD25" s="102">
        <f>COLUMN()</f>
        <v>30</v>
      </c>
      <c r="AE25" s="102">
        <f>COLUMN()</f>
        <v>31</v>
      </c>
      <c r="AF25" s="102">
        <f>COLUMN()</f>
        <v>32</v>
      </c>
      <c r="AG25" s="102">
        <f>COLUMN()</f>
        <v>33</v>
      </c>
      <c r="AH25" s="102">
        <f>COLUMN()</f>
        <v>34</v>
      </c>
      <c r="AI25" s="102">
        <f>COLUMN()</f>
        <v>35</v>
      </c>
      <c r="AJ25" s="102">
        <f>COLUMN()</f>
        <v>36</v>
      </c>
      <c r="AK25" s="102">
        <f>COLUMN()</f>
        <v>37</v>
      </c>
      <c r="AL25" s="102">
        <f>COLUMN()</f>
        <v>38</v>
      </c>
      <c r="AM25" s="102">
        <f>COLUMN()</f>
        <v>39</v>
      </c>
    </row>
    <row r="26" spans="2:53" ht="18.75">
      <c r="B26" s="44" t="s">
        <v>106</v>
      </c>
      <c r="AX26" s="80" t="s">
        <v>293</v>
      </c>
      <c r="AY26" s="80" t="s">
        <v>292</v>
      </c>
    </row>
    <row r="27" spans="2:53">
      <c r="Z27" s="74" t="s">
        <v>3</v>
      </c>
      <c r="AA27" s="1" t="s">
        <v>132</v>
      </c>
      <c r="AB27" s="1" t="s">
        <v>269</v>
      </c>
      <c r="AV27">
        <v>0</v>
      </c>
      <c r="AW27" s="79" t="s">
        <v>58</v>
      </c>
      <c r="AX27" s="124" t="s">
        <v>296</v>
      </c>
      <c r="AZ27" s="79" t="s">
        <v>51</v>
      </c>
      <c r="BA27" s="40" t="s">
        <v>20</v>
      </c>
    </row>
    <row r="28" spans="2:53">
      <c r="B28" t="s">
        <v>6</v>
      </c>
      <c r="Z28" s="1">
        <v>1</v>
      </c>
      <c r="AA28" s="1">
        <v>14.051122725009918</v>
      </c>
      <c r="AB28" s="1">
        <v>365</v>
      </c>
    </row>
    <row r="29" spans="2:53">
      <c r="Z29" s="1">
        <v>2</v>
      </c>
      <c r="AA29" s="1">
        <v>8.6603187918663025</v>
      </c>
    </row>
    <row r="30" spans="2:53">
      <c r="Z30" s="1">
        <v>3</v>
      </c>
      <c r="AA30" s="1">
        <v>11.865503251552582</v>
      </c>
    </row>
    <row r="31" spans="2:53">
      <c r="F31" s="1" t="s">
        <v>243</v>
      </c>
      <c r="G31" s="1">
        <v>3</v>
      </c>
      <c r="H31" s="1" t="s">
        <v>245</v>
      </c>
      <c r="I31" s="1">
        <v>0</v>
      </c>
      <c r="Z31" s="1">
        <v>4</v>
      </c>
      <c r="AA31" s="1">
        <v>13.358899414539337</v>
      </c>
    </row>
    <row r="32" spans="2:53">
      <c r="F32" s="1" t="s">
        <v>244</v>
      </c>
      <c r="G32" s="1">
        <v>17</v>
      </c>
      <c r="H32" s="1" t="s">
        <v>246</v>
      </c>
      <c r="I32" s="1">
        <f>1/7</f>
        <v>0.14285714285714285</v>
      </c>
      <c r="Z32" s="1">
        <v>5</v>
      </c>
      <c r="AA32" s="1">
        <v>9.0122001767158508</v>
      </c>
    </row>
    <row r="33" spans="1:27" ht="18.75">
      <c r="A33" s="82" t="s">
        <v>3</v>
      </c>
      <c r="B33" s="82" t="s">
        <v>67</v>
      </c>
      <c r="C33" s="82" t="s">
        <v>195</v>
      </c>
      <c r="D33" s="82" t="s">
        <v>247</v>
      </c>
      <c r="E33" s="82" t="s">
        <v>20</v>
      </c>
      <c r="Z33" s="1">
        <v>6</v>
      </c>
      <c r="AA33" s="1">
        <v>9.2880889773368835</v>
      </c>
    </row>
    <row r="34" spans="1:27" ht="18.75">
      <c r="A34" s="82">
        <v>1</v>
      </c>
      <c r="B34" s="50">
        <f ca="1">$G$31+($G$32-$G$31)*RAND()</f>
        <v>7.1851197701796874</v>
      </c>
      <c r="C34" s="50">
        <f ca="1">$I$32*RAND()</f>
        <v>1.4588476860443558E-2</v>
      </c>
      <c r="D34" s="50">
        <f ca="1">IF(B34&lt;10,(B34-3)/49,(17-B34)/49)</f>
        <v>8.5410607554687504E-2</v>
      </c>
      <c r="E34" s="50">
        <f ca="1">IF(C34&lt;D34,B34,"")</f>
        <v>7.1851197701796874</v>
      </c>
      <c r="Z34" s="1">
        <v>7</v>
      </c>
      <c r="AA34" s="1">
        <v>10.50199943780899</v>
      </c>
    </row>
    <row r="35" spans="1:27" ht="18.75">
      <c r="A35" s="82">
        <v>2</v>
      </c>
      <c r="B35" s="50">
        <f t="shared" ref="B35:B98" ca="1" si="1">$G$31+($G$32-$G$31)*RAND()</f>
        <v>12.088883607363265</v>
      </c>
      <c r="C35" s="50">
        <f t="shared" ref="C35:C98" ca="1" si="2">$I$32*RAND()</f>
        <v>9.9844238629974491E-2</v>
      </c>
      <c r="D35" s="50">
        <f t="shared" ref="D35:D98" ca="1" si="3">IF(B35&lt;10,(B35-3)/49,(17-B35)/49)</f>
        <v>0.10022686515585175</v>
      </c>
      <c r="E35" s="50">
        <f t="shared" ref="E35:E98" ca="1" si="4">IF(C35&lt;D35,B35,"")</f>
        <v>12.088883607363265</v>
      </c>
      <c r="Z35" s="1">
        <v>8</v>
      </c>
      <c r="AA35" s="1">
        <v>7.8002251982688904</v>
      </c>
    </row>
    <row r="36" spans="1:27" ht="18.75">
      <c r="A36" s="82">
        <v>3</v>
      </c>
      <c r="B36" s="50">
        <f t="shared" ca="1" si="1"/>
        <v>10.764431407342894</v>
      </c>
      <c r="C36" s="50">
        <f t="shared" ca="1" si="2"/>
        <v>0.14095389014589677</v>
      </c>
      <c r="D36" s="50">
        <f t="shared" ca="1" si="3"/>
        <v>0.12725650189096135</v>
      </c>
      <c r="E36" s="50" t="str">
        <f t="shared" ca="1" si="4"/>
        <v/>
      </c>
      <c r="Z36" s="1">
        <v>9</v>
      </c>
      <c r="AA36" s="1">
        <v>5.6797892451286316</v>
      </c>
    </row>
    <row r="37" spans="1:27" ht="18.75">
      <c r="A37" s="82">
        <v>4</v>
      </c>
      <c r="B37" s="50">
        <f t="shared" ca="1" si="1"/>
        <v>10.971472559374437</v>
      </c>
      <c r="C37" s="50">
        <f t="shared" ca="1" si="2"/>
        <v>9.8002738341141635E-2</v>
      </c>
      <c r="D37" s="50">
        <f t="shared" ca="1" si="3"/>
        <v>0.12303117225766455</v>
      </c>
      <c r="E37" s="50">
        <f t="shared" ca="1" si="4"/>
        <v>10.971472559374437</v>
      </c>
      <c r="Z37" s="1">
        <v>10</v>
      </c>
      <c r="AA37" s="1">
        <v>8.1381569504737854</v>
      </c>
    </row>
    <row r="38" spans="1:27" ht="18.75">
      <c r="A38" s="82">
        <v>5</v>
      </c>
      <c r="B38" s="50">
        <f t="shared" ca="1" si="1"/>
        <v>14.780195122205292</v>
      </c>
      <c r="C38" s="50">
        <f t="shared" ca="1" si="2"/>
        <v>0.1332385454066369</v>
      </c>
      <c r="D38" s="50">
        <f t="shared" ca="1" si="3"/>
        <v>4.5302140363157307E-2</v>
      </c>
      <c r="E38" s="50" t="str">
        <f t="shared" ca="1" si="4"/>
        <v/>
      </c>
      <c r="Z38" s="1">
        <v>11</v>
      </c>
      <c r="AA38" s="1">
        <v>8.9489521384239197</v>
      </c>
    </row>
    <row r="39" spans="1:27" ht="18.75">
      <c r="A39" s="82">
        <v>6</v>
      </c>
      <c r="B39" s="50">
        <f t="shared" ca="1" si="1"/>
        <v>14.55488808045979</v>
      </c>
      <c r="C39" s="50">
        <f t="shared" ca="1" si="2"/>
        <v>2.2491462171778789E-2</v>
      </c>
      <c r="D39" s="50">
        <f t="shared" ca="1" si="3"/>
        <v>4.9900243255922655E-2</v>
      </c>
      <c r="E39" s="50">
        <f t="shared" ca="1" si="4"/>
        <v>14.55488808045979</v>
      </c>
      <c r="Z39" s="1">
        <v>12</v>
      </c>
      <c r="AA39" s="1">
        <v>9.8833768963813782</v>
      </c>
    </row>
    <row r="40" spans="1:27" ht="18.75">
      <c r="A40" s="82">
        <v>7</v>
      </c>
      <c r="B40" s="50">
        <f t="shared" ca="1" si="1"/>
        <v>10.901508767691203</v>
      </c>
      <c r="C40" s="50">
        <f t="shared" ca="1" si="2"/>
        <v>0.11290001393475091</v>
      </c>
      <c r="D40" s="50">
        <f t="shared" ca="1" si="3"/>
        <v>0.12445900474099586</v>
      </c>
      <c r="E40" s="50">
        <f t="shared" ca="1" si="4"/>
        <v>10.901508767691203</v>
      </c>
      <c r="Z40" s="1">
        <v>13</v>
      </c>
      <c r="AA40" s="1">
        <v>13.615306198596954</v>
      </c>
    </row>
    <row r="41" spans="1:27" ht="18.75">
      <c r="A41" s="82">
        <v>8</v>
      </c>
      <c r="B41" s="50">
        <f t="shared" ca="1" si="1"/>
        <v>16.555362171247186</v>
      </c>
      <c r="C41" s="50">
        <f t="shared" ca="1" si="2"/>
        <v>4.4567665558045456E-2</v>
      </c>
      <c r="D41" s="50">
        <f t="shared" ca="1" si="3"/>
        <v>9.074241403118655E-3</v>
      </c>
      <c r="E41" s="50" t="str">
        <f t="shared" ca="1" si="4"/>
        <v/>
      </c>
      <c r="Z41" s="1">
        <v>14</v>
      </c>
      <c r="AA41" s="1">
        <v>5.7091309428215027</v>
      </c>
    </row>
    <row r="42" spans="1:27" ht="18.75">
      <c r="A42" s="82">
        <v>9</v>
      </c>
      <c r="B42" s="50">
        <f t="shared" ca="1" si="1"/>
        <v>4.0026705125684918</v>
      </c>
      <c r="C42" s="50">
        <f t="shared" ca="1" si="2"/>
        <v>1.8348998127773162E-2</v>
      </c>
      <c r="D42" s="50">
        <f t="shared" ca="1" si="3"/>
        <v>2.0462663521805955E-2</v>
      </c>
      <c r="E42" s="50">
        <f t="shared" ca="1" si="4"/>
        <v>4.0026705125684918</v>
      </c>
      <c r="Z42" s="1">
        <v>15</v>
      </c>
      <c r="AA42" s="1">
        <v>11.880183279514313</v>
      </c>
    </row>
    <row r="43" spans="1:27" ht="18.75">
      <c r="A43" s="82">
        <v>10</v>
      </c>
      <c r="B43" s="50">
        <f t="shared" ca="1" si="1"/>
        <v>14.003686283893217</v>
      </c>
      <c r="C43" s="50">
        <f t="shared" ca="1" si="2"/>
        <v>4.7880281081125499E-2</v>
      </c>
      <c r="D43" s="50">
        <f t="shared" ca="1" si="3"/>
        <v>6.1149259512383335E-2</v>
      </c>
      <c r="E43" s="50">
        <f t="shared" ca="1" si="4"/>
        <v>14.003686283893217</v>
      </c>
      <c r="Z43" s="1">
        <v>16</v>
      </c>
      <c r="AA43" s="1">
        <v>11.214179456233978</v>
      </c>
    </row>
    <row r="44" spans="1:27" ht="18.75">
      <c r="A44" s="82">
        <v>11</v>
      </c>
      <c r="B44" s="50">
        <f t="shared" ca="1" si="1"/>
        <v>5.768129989202647</v>
      </c>
      <c r="C44" s="50">
        <f t="shared" ca="1" si="2"/>
        <v>2.1125074236215836E-2</v>
      </c>
      <c r="D44" s="50">
        <f t="shared" ca="1" si="3"/>
        <v>5.6492448759237694E-2</v>
      </c>
      <c r="E44" s="50">
        <f t="shared" ca="1" si="4"/>
        <v>5.768129989202647</v>
      </c>
      <c r="Z44" s="1">
        <v>17</v>
      </c>
      <c r="AA44" s="1">
        <v>10.671805202960968</v>
      </c>
    </row>
    <row r="45" spans="1:27" ht="18.75">
      <c r="A45" s="82">
        <v>12</v>
      </c>
      <c r="B45" s="50">
        <f t="shared" ca="1" si="1"/>
        <v>10.317515284039962</v>
      </c>
      <c r="C45" s="50">
        <f t="shared" ca="1" si="2"/>
        <v>5.4090800868752807E-2</v>
      </c>
      <c r="D45" s="50">
        <f t="shared" ca="1" si="3"/>
        <v>0.13637723910122526</v>
      </c>
      <c r="E45" s="50">
        <f t="shared" ca="1" si="4"/>
        <v>10.317515284039962</v>
      </c>
      <c r="Z45" s="1">
        <v>18</v>
      </c>
      <c r="AA45" s="1">
        <v>6.2459728121757507</v>
      </c>
    </row>
    <row r="46" spans="1:27" ht="18.75">
      <c r="A46" s="82">
        <v>13</v>
      </c>
      <c r="B46" s="50">
        <f t="shared" ca="1" si="1"/>
        <v>11.763573644639063</v>
      </c>
      <c r="C46" s="50">
        <f t="shared" ca="1" si="2"/>
        <v>4.1656024514153352E-2</v>
      </c>
      <c r="D46" s="50">
        <f t="shared" ca="1" si="3"/>
        <v>0.10686584398695789</v>
      </c>
      <c r="E46" s="50">
        <f t="shared" ca="1" si="4"/>
        <v>11.763573644639063</v>
      </c>
      <c r="Z46" s="1">
        <v>19</v>
      </c>
      <c r="AA46" s="1">
        <v>12.975996553897858</v>
      </c>
    </row>
    <row r="47" spans="1:27" ht="18.75">
      <c r="A47" s="82">
        <v>14</v>
      </c>
      <c r="B47" s="50">
        <f t="shared" ca="1" si="1"/>
        <v>4.2250586293968695</v>
      </c>
      <c r="C47" s="50">
        <f t="shared" ca="1" si="2"/>
        <v>9.3906640007029696E-2</v>
      </c>
      <c r="D47" s="50">
        <f t="shared" ca="1" si="3"/>
        <v>2.5001196518303459E-2</v>
      </c>
      <c r="E47" s="50" t="str">
        <f t="shared" ca="1" si="4"/>
        <v/>
      </c>
      <c r="Z47" s="1">
        <v>20</v>
      </c>
      <c r="AA47" s="1">
        <v>12.804985702037811</v>
      </c>
    </row>
    <row r="48" spans="1:27" ht="18.75">
      <c r="A48" s="82">
        <v>15</v>
      </c>
      <c r="B48" s="50">
        <f t="shared" ca="1" si="1"/>
        <v>7.1015705992389737</v>
      </c>
      <c r="C48" s="50">
        <f t="shared" ca="1" si="2"/>
        <v>0.1165353581635228</v>
      </c>
      <c r="D48" s="50">
        <f t="shared" ca="1" si="3"/>
        <v>8.3705522433448448E-2</v>
      </c>
      <c r="E48" s="50" t="str">
        <f t="shared" ca="1" si="4"/>
        <v/>
      </c>
      <c r="Z48" s="1">
        <v>21</v>
      </c>
      <c r="AA48" s="1">
        <v>11.983125746250153</v>
      </c>
    </row>
    <row r="49" spans="1:34" ht="18.75">
      <c r="A49" s="82">
        <v>16</v>
      </c>
      <c r="B49" s="50">
        <f t="shared" ca="1" si="1"/>
        <v>4.4415476552775246</v>
      </c>
      <c r="C49" s="50">
        <f t="shared" ca="1" si="2"/>
        <v>1.149714484759975E-2</v>
      </c>
      <c r="D49" s="50">
        <f t="shared" ca="1" si="3"/>
        <v>2.941933990362295E-2</v>
      </c>
      <c r="E49" s="50">
        <f t="shared" ca="1" si="4"/>
        <v>4.4415476552775246</v>
      </c>
      <c r="Z49" s="1">
        <v>22</v>
      </c>
      <c r="AA49" s="1">
        <v>7.2778076529502869</v>
      </c>
      <c r="AG49" s="74" t="s">
        <v>3</v>
      </c>
      <c r="AH49" s="1" t="s">
        <v>132</v>
      </c>
    </row>
    <row r="50" spans="1:34" ht="18.75">
      <c r="A50" s="82">
        <v>17</v>
      </c>
      <c r="B50" s="50">
        <f t="shared" ca="1" si="1"/>
        <v>3.0365891598625061</v>
      </c>
      <c r="C50" s="50">
        <f t="shared" ca="1" si="2"/>
        <v>1.9168198011375432E-3</v>
      </c>
      <c r="D50" s="50">
        <f t="shared" ca="1" si="3"/>
        <v>7.4671754821441032E-4</v>
      </c>
      <c r="E50" s="50" t="str">
        <f t="shared" ca="1" si="4"/>
        <v/>
      </c>
      <c r="Z50" s="1">
        <v>23</v>
      </c>
      <c r="AA50" s="1">
        <v>10.935880482196808</v>
      </c>
      <c r="AG50" s="1">
        <v>1</v>
      </c>
      <c r="AH50" s="1">
        <v>12.583384811878204</v>
      </c>
    </row>
    <row r="51" spans="1:34" ht="18.75">
      <c r="A51" s="82">
        <v>18</v>
      </c>
      <c r="B51" s="50">
        <f t="shared" ca="1" si="1"/>
        <v>12.794895669046031</v>
      </c>
      <c r="C51" s="50">
        <f t="shared" ca="1" si="2"/>
        <v>6.85229712465128E-3</v>
      </c>
      <c r="D51" s="50">
        <f t="shared" ca="1" si="3"/>
        <v>8.5818455733754462E-2</v>
      </c>
      <c r="E51" s="50">
        <f t="shared" ca="1" si="4"/>
        <v>12.794895669046031</v>
      </c>
      <c r="Z51" s="1">
        <v>24</v>
      </c>
      <c r="AA51" s="1">
        <v>9.0949302315711975</v>
      </c>
      <c r="AG51" s="1">
        <v>2</v>
      </c>
      <c r="AH51" s="1">
        <v>13.688345730304718</v>
      </c>
    </row>
    <row r="52" spans="1:34" ht="18.75">
      <c r="A52" s="82">
        <v>19</v>
      </c>
      <c r="B52" s="50">
        <f t="shared" ca="1" si="1"/>
        <v>11.182300693442494</v>
      </c>
      <c r="C52" s="50">
        <f t="shared" ca="1" si="2"/>
        <v>1.3499283695682809E-3</v>
      </c>
      <c r="D52" s="50">
        <f t="shared" ca="1" si="3"/>
        <v>0.11872855727668379</v>
      </c>
      <c r="E52" s="50">
        <f t="shared" ca="1" si="4"/>
        <v>11.182300693442494</v>
      </c>
      <c r="Z52" s="1">
        <v>25</v>
      </c>
      <c r="AA52" s="1">
        <v>9.6830059885978699</v>
      </c>
      <c r="AG52" s="1">
        <v>3</v>
      </c>
      <c r="AH52" s="1">
        <v>9.2625133395195007</v>
      </c>
    </row>
    <row r="53" spans="1:34" ht="18.75">
      <c r="A53" s="82">
        <v>20</v>
      </c>
      <c r="B53" s="50">
        <f t="shared" ca="1" si="1"/>
        <v>4.2366046160784343</v>
      </c>
      <c r="C53" s="50">
        <f t="shared" ca="1" si="2"/>
        <v>2.0805171160022909E-2</v>
      </c>
      <c r="D53" s="50">
        <f t="shared" ca="1" si="3"/>
        <v>2.5236828899559884E-2</v>
      </c>
      <c r="E53" s="50">
        <f t="shared" ca="1" si="4"/>
        <v>4.2366046160784343</v>
      </c>
      <c r="Z53" s="1">
        <v>26</v>
      </c>
      <c r="AA53" s="1">
        <v>10.33794504404068</v>
      </c>
      <c r="AG53" s="1">
        <v>4</v>
      </c>
      <c r="AH53" s="1">
        <v>10.476423799991608</v>
      </c>
    </row>
    <row r="54" spans="1:34" ht="18.75">
      <c r="A54" s="82">
        <v>21</v>
      </c>
      <c r="B54" s="50">
        <f t="shared" ca="1" si="1"/>
        <v>16.576043330633649</v>
      </c>
      <c r="C54" s="50">
        <f t="shared" ca="1" si="2"/>
        <v>8.9691167338767308E-2</v>
      </c>
      <c r="D54" s="50">
        <f t="shared" ca="1" si="3"/>
        <v>8.6521769258439025E-3</v>
      </c>
      <c r="E54" s="50" t="str">
        <f t="shared" ca="1" si="4"/>
        <v/>
      </c>
      <c r="Z54" s="1">
        <v>27</v>
      </c>
      <c r="AA54" s="1">
        <v>10.532765209674835</v>
      </c>
      <c r="AG54" s="1">
        <v>5</v>
      </c>
      <c r="AH54" s="1">
        <v>13.290762841701508</v>
      </c>
    </row>
    <row r="55" spans="1:34" ht="18.75">
      <c r="A55" s="82">
        <v>22</v>
      </c>
      <c r="B55" s="50">
        <f t="shared" ca="1" si="1"/>
        <v>15.27468049697125</v>
      </c>
      <c r="C55" s="50">
        <f t="shared" ca="1" si="2"/>
        <v>0.12412795583317213</v>
      </c>
      <c r="D55" s="50">
        <f t="shared" ca="1" si="3"/>
        <v>3.5210602102627553E-2</v>
      </c>
      <c r="E55" s="50" t="str">
        <f t="shared" ca="1" si="4"/>
        <v/>
      </c>
      <c r="Z55" s="1">
        <v>28</v>
      </c>
      <c r="AA55" s="1">
        <v>6.1069328188896179</v>
      </c>
      <c r="AG55" s="1">
        <v>6</v>
      </c>
      <c r="AH55" s="1">
        <v>10.744844734668732</v>
      </c>
    </row>
    <row r="56" spans="1:34" ht="18.75">
      <c r="A56" s="82">
        <v>23</v>
      </c>
      <c r="B56" s="50">
        <f t="shared" ca="1" si="1"/>
        <v>16.458984441819926</v>
      </c>
      <c r="C56" s="50">
        <f t="shared" ca="1" si="2"/>
        <v>8.8766193833746121E-2</v>
      </c>
      <c r="D56" s="50">
        <f t="shared" ca="1" si="3"/>
        <v>1.1041133840409681E-2</v>
      </c>
      <c r="E56" s="50" t="str">
        <f t="shared" ca="1" si="4"/>
        <v/>
      </c>
      <c r="Z56" s="1">
        <v>29</v>
      </c>
      <c r="AA56" s="1">
        <v>12.804729998111725</v>
      </c>
      <c r="AG56" s="1">
        <v>7</v>
      </c>
      <c r="AH56" s="1">
        <v>6.8779837489128113</v>
      </c>
    </row>
    <row r="57" spans="1:34" ht="18.75">
      <c r="A57" s="82">
        <v>24</v>
      </c>
      <c r="B57" s="50">
        <f t="shared" ca="1" si="1"/>
        <v>11.149994218663787</v>
      </c>
      <c r="C57" s="50">
        <f t="shared" ca="1" si="2"/>
        <v>0.10979645597039947</v>
      </c>
      <c r="D57" s="50">
        <f t="shared" ca="1" si="3"/>
        <v>0.11938787308849415</v>
      </c>
      <c r="E57" s="50">
        <f t="shared" ca="1" si="4"/>
        <v>11.149994218663787</v>
      </c>
      <c r="Z57" s="1">
        <v>30</v>
      </c>
      <c r="AA57" s="1">
        <v>10.068319022655487</v>
      </c>
      <c r="AG57" s="1">
        <v>8</v>
      </c>
      <c r="AH57" s="1">
        <v>11.572237074375153</v>
      </c>
    </row>
    <row r="58" spans="1:34" ht="18.75">
      <c r="A58" s="82">
        <v>25</v>
      </c>
      <c r="B58" s="50">
        <f t="shared" ca="1" si="1"/>
        <v>3.9748865396900666</v>
      </c>
      <c r="C58" s="50">
        <f t="shared" ca="1" si="2"/>
        <v>4.3165003920101822E-2</v>
      </c>
      <c r="D58" s="50">
        <f t="shared" ca="1" si="3"/>
        <v>1.9895643667144216E-2</v>
      </c>
      <c r="E58" s="50" t="str">
        <f t="shared" ca="1" si="4"/>
        <v/>
      </c>
      <c r="Z58" s="1">
        <v>31</v>
      </c>
      <c r="AA58" s="1">
        <v>5.9443392157554626</v>
      </c>
      <c r="AG58" s="1">
        <v>9</v>
      </c>
      <c r="AH58" s="1">
        <v>6.8669189810752869</v>
      </c>
    </row>
    <row r="59" spans="1:34" ht="18.75">
      <c r="A59" s="82">
        <v>26</v>
      </c>
      <c r="B59" s="50">
        <f t="shared" ca="1" si="1"/>
        <v>10.068654960349432</v>
      </c>
      <c r="C59" s="50">
        <f t="shared" ca="1" si="2"/>
        <v>0.13137251980161643</v>
      </c>
      <c r="D59" s="50">
        <f t="shared" ca="1" si="3"/>
        <v>0.14145602121735854</v>
      </c>
      <c r="E59" s="50">
        <f t="shared" ca="1" si="4"/>
        <v>10.068654960349432</v>
      </c>
      <c r="Z59" s="1">
        <v>32</v>
      </c>
      <c r="AA59" s="1">
        <v>10.918078243732452</v>
      </c>
      <c r="AG59" s="142" t="s">
        <v>316</v>
      </c>
      <c r="AH59" s="142" t="s">
        <v>316</v>
      </c>
    </row>
    <row r="60" spans="1:34" ht="18.75">
      <c r="A60" s="82">
        <v>27</v>
      </c>
      <c r="B60" s="50">
        <f t="shared" ca="1" si="1"/>
        <v>9.3109951004830176</v>
      </c>
      <c r="C60" s="50">
        <f t="shared" ca="1" si="2"/>
        <v>0.12401036654611658</v>
      </c>
      <c r="D60" s="50">
        <f t="shared" ca="1" si="3"/>
        <v>0.12879581837720444</v>
      </c>
      <c r="E60" s="50">
        <f t="shared" ca="1" si="4"/>
        <v>9.3109951004830176</v>
      </c>
      <c r="Z60" s="1">
        <v>33</v>
      </c>
      <c r="AA60" s="1">
        <v>10.277088820934296</v>
      </c>
      <c r="AG60" s="1">
        <v>191</v>
      </c>
      <c r="AH60" s="1">
        <v>8.7169434428215027</v>
      </c>
    </row>
    <row r="61" spans="1:34" ht="18.75">
      <c r="A61" s="82">
        <v>28</v>
      </c>
      <c r="B61" s="50">
        <f t="shared" ca="1" si="1"/>
        <v>5.2445313516950902</v>
      </c>
      <c r="C61" s="50">
        <f t="shared" ca="1" si="2"/>
        <v>8.9709173497045741E-2</v>
      </c>
      <c r="D61" s="50">
        <f t="shared" ca="1" si="3"/>
        <v>4.5806762279491639E-2</v>
      </c>
      <c r="E61" s="50" t="str">
        <f t="shared" ca="1" si="4"/>
        <v/>
      </c>
      <c r="Z61" s="1">
        <v>34</v>
      </c>
      <c r="AA61" s="1">
        <v>9.455228865146637</v>
      </c>
      <c r="AG61" s="1">
        <v>192</v>
      </c>
      <c r="AH61" s="1">
        <v>9.3718824982643127</v>
      </c>
    </row>
    <row r="62" spans="1:34" ht="18.75">
      <c r="A62" s="82">
        <v>29</v>
      </c>
      <c r="B62" s="50">
        <f t="shared" ca="1" si="1"/>
        <v>16.284732245580365</v>
      </c>
      <c r="C62" s="50">
        <f t="shared" ca="1" si="2"/>
        <v>0.11603622609756567</v>
      </c>
      <c r="D62" s="50">
        <f t="shared" ca="1" si="3"/>
        <v>1.4597301110604798E-2</v>
      </c>
      <c r="E62" s="50" t="str">
        <f t="shared" ca="1" si="4"/>
        <v/>
      </c>
      <c r="Z62" s="1">
        <v>35</v>
      </c>
      <c r="AA62" s="1">
        <v>8.0397607684135437</v>
      </c>
      <c r="AG62" s="1">
        <v>193</v>
      </c>
      <c r="AH62" s="1">
        <v>8.7058786749839783</v>
      </c>
    </row>
    <row r="63" spans="1:34" ht="18.75">
      <c r="A63" s="82">
        <v>30</v>
      </c>
      <c r="B63" s="50">
        <f t="shared" ca="1" si="1"/>
        <v>9.2944040559689878</v>
      </c>
      <c r="C63" s="50">
        <f t="shared" ca="1" si="2"/>
        <v>0.10824059040397035</v>
      </c>
      <c r="D63" s="50">
        <f t="shared" ca="1" si="3"/>
        <v>0.12845722563202017</v>
      </c>
      <c r="E63" s="50">
        <f t="shared" ca="1" si="4"/>
        <v>9.2944040559689878</v>
      </c>
      <c r="Z63" s="1">
        <v>36</v>
      </c>
      <c r="AA63" s="1">
        <v>7.8090987801551819</v>
      </c>
      <c r="AG63" s="1">
        <v>194</v>
      </c>
      <c r="AH63" s="1">
        <v>11.503602206707001</v>
      </c>
    </row>
    <row r="64" spans="1:34" ht="18.75">
      <c r="A64" s="82">
        <v>31</v>
      </c>
      <c r="B64" s="50">
        <f t="shared" ca="1" si="1"/>
        <v>12.290254751715789</v>
      </c>
      <c r="C64" s="50">
        <f t="shared" ca="1" si="2"/>
        <v>8.4749273017910562E-2</v>
      </c>
      <c r="D64" s="50">
        <f t="shared" ca="1" si="3"/>
        <v>9.61172499649839E-2</v>
      </c>
      <c r="E64" s="50">
        <f t="shared" ca="1" si="4"/>
        <v>12.290254751715789</v>
      </c>
      <c r="Z64" s="1">
        <v>37</v>
      </c>
      <c r="AA64" s="1">
        <v>9.4484913945198059</v>
      </c>
      <c r="AG64" s="1">
        <v>195</v>
      </c>
      <c r="AH64" s="1">
        <v>12.717512667179108</v>
      </c>
    </row>
    <row r="65" spans="1:34" ht="18.75">
      <c r="A65" s="82">
        <v>32</v>
      </c>
      <c r="B65" s="50">
        <f t="shared" ca="1" si="1"/>
        <v>16.574200228509419</v>
      </c>
      <c r="C65" s="50">
        <f t="shared" ca="1" si="2"/>
        <v>0.10559706939645327</v>
      </c>
      <c r="D65" s="50">
        <f t="shared" ca="1" si="3"/>
        <v>8.6897912549098212E-3</v>
      </c>
      <c r="E65" s="50" t="str">
        <f t="shared" ca="1" si="4"/>
        <v/>
      </c>
      <c r="Z65" s="1">
        <v>38</v>
      </c>
      <c r="AA65" s="1">
        <v>7.0262028574943542</v>
      </c>
      <c r="AG65" s="1">
        <v>196</v>
      </c>
      <c r="AH65" s="1">
        <v>11.861015975475311</v>
      </c>
    </row>
    <row r="66" spans="1:34" ht="18.75">
      <c r="A66" s="82">
        <v>33</v>
      </c>
      <c r="B66" s="50">
        <f t="shared" ca="1" si="1"/>
        <v>13.847540277497437</v>
      </c>
      <c r="C66" s="50">
        <f t="shared" ca="1" si="2"/>
        <v>2.4526655064903796E-2</v>
      </c>
      <c r="D66" s="50">
        <f t="shared" ca="1" si="3"/>
        <v>6.4335912704133941E-2</v>
      </c>
      <c r="E66" s="50">
        <f t="shared" ca="1" si="4"/>
        <v>13.847540277497437</v>
      </c>
      <c r="Z66" s="1">
        <v>39</v>
      </c>
      <c r="AA66" s="1">
        <v>14.73082047700882</v>
      </c>
      <c r="AG66" s="1">
        <v>197</v>
      </c>
      <c r="AH66" s="1">
        <v>13.220922887325287</v>
      </c>
    </row>
    <row r="67" spans="1:34" ht="18.75">
      <c r="A67" s="82">
        <v>34</v>
      </c>
      <c r="B67" s="50">
        <f t="shared" ca="1" si="1"/>
        <v>5.3676391473869582</v>
      </c>
      <c r="C67" s="50">
        <f t="shared" ca="1" si="2"/>
        <v>4.4994196231164532E-2</v>
      </c>
      <c r="D67" s="50">
        <f t="shared" ca="1" si="3"/>
        <v>4.8319166273203228E-2</v>
      </c>
      <c r="E67" s="50">
        <f t="shared" ca="1" si="4"/>
        <v>5.3676391473869582</v>
      </c>
      <c r="Z67" s="1">
        <v>40</v>
      </c>
      <c r="AA67" s="1">
        <v>4.6921951174736023</v>
      </c>
      <c r="AG67" s="1">
        <v>198</v>
      </c>
      <c r="AH67" s="1">
        <v>11.919462025165558</v>
      </c>
    </row>
    <row r="68" spans="1:34" ht="18.75">
      <c r="A68" s="82">
        <v>35</v>
      </c>
      <c r="B68" s="50">
        <f t="shared" ca="1" si="1"/>
        <v>5.7990065225157927</v>
      </c>
      <c r="C68" s="50">
        <f t="shared" ca="1" si="2"/>
        <v>2.6712309964137631E-2</v>
      </c>
      <c r="D68" s="50">
        <f t="shared" ca="1" si="3"/>
        <v>5.7122582092159035E-2</v>
      </c>
      <c r="E68" s="50">
        <f t="shared" ca="1" si="4"/>
        <v>5.7990065225157927</v>
      </c>
      <c r="Z68" s="1">
        <v>41</v>
      </c>
      <c r="AA68" s="1">
        <v>5.9061055779457092</v>
      </c>
      <c r="AG68" s="1">
        <v>199</v>
      </c>
      <c r="AH68" s="1">
        <v>10.078511774539948</v>
      </c>
    </row>
    <row r="69" spans="1:34" ht="18.75">
      <c r="A69" s="82">
        <v>36</v>
      </c>
      <c r="B69" s="50">
        <f t="shared" ca="1" si="1"/>
        <v>7.2329423636563481</v>
      </c>
      <c r="C69" s="50">
        <f t="shared" ca="1" si="2"/>
        <v>6.8000051221099825E-2</v>
      </c>
      <c r="D69" s="50">
        <f t="shared" ca="1" si="3"/>
        <v>8.6386578850129556E-2</v>
      </c>
      <c r="E69" s="50">
        <f t="shared" ca="1" si="4"/>
        <v>7.2329423636563481</v>
      </c>
      <c r="Z69" s="1">
        <v>42</v>
      </c>
      <c r="AA69" s="1">
        <v>11.968445718288422</v>
      </c>
      <c r="AG69" s="1">
        <v>200</v>
      </c>
      <c r="AH69" s="1">
        <v>5.1827008128166199</v>
      </c>
    </row>
    <row r="70" spans="1:34" ht="18.75">
      <c r="A70" s="82">
        <v>37</v>
      </c>
      <c r="B70" s="50">
        <f t="shared" ca="1" si="1"/>
        <v>11.782306408990021</v>
      </c>
      <c r="C70" s="50">
        <f t="shared" ca="1" si="2"/>
        <v>2.0383278775680325E-3</v>
      </c>
      <c r="D70" s="50">
        <f t="shared" ca="1" si="3"/>
        <v>0.10648354267367305</v>
      </c>
      <c r="E70" s="50">
        <f t="shared" ca="1" si="4"/>
        <v>11.782306408990021</v>
      </c>
      <c r="Z70" s="1">
        <v>43</v>
      </c>
      <c r="AA70" s="1">
        <v>9.4225276112556458</v>
      </c>
    </row>
    <row r="71" spans="1:34" ht="18.75">
      <c r="A71" s="82">
        <v>38</v>
      </c>
      <c r="B71" s="50">
        <f t="shared" ca="1" si="1"/>
        <v>10.153763409314406</v>
      </c>
      <c r="C71" s="50">
        <f t="shared" ca="1" si="2"/>
        <v>1.3513515266585634E-2</v>
      </c>
      <c r="D71" s="50">
        <f t="shared" ca="1" si="3"/>
        <v>0.13971911409562437</v>
      </c>
      <c r="E71" s="50">
        <f t="shared" ca="1" si="4"/>
        <v>10.153763409314406</v>
      </c>
      <c r="Z71" s="1">
        <v>44</v>
      </c>
      <c r="AA71" s="1">
        <v>9.0583763718605042</v>
      </c>
    </row>
    <row r="72" spans="1:34" ht="18.75">
      <c r="A72" s="82">
        <v>39</v>
      </c>
      <c r="B72" s="50">
        <f t="shared" ca="1" si="1"/>
        <v>10.330650684467452</v>
      </c>
      <c r="C72" s="50">
        <f t="shared" ca="1" si="2"/>
        <v>1.3679795188836455E-3</v>
      </c>
      <c r="D72" s="50">
        <f t="shared" ca="1" si="3"/>
        <v>0.13610916970474587</v>
      </c>
      <c r="E72" s="50">
        <f t="shared" ca="1" si="4"/>
        <v>10.330650684467452</v>
      </c>
      <c r="Z72" s="1">
        <v>45</v>
      </c>
      <c r="AA72" s="1">
        <v>7.6429082751274109</v>
      </c>
    </row>
    <row r="73" spans="1:34" ht="18.75">
      <c r="A73" s="82">
        <v>40</v>
      </c>
      <c r="B73" s="50">
        <f t="shared" ca="1" si="1"/>
        <v>9.8210143242753993</v>
      </c>
      <c r="C73" s="50">
        <f t="shared" ca="1" si="2"/>
        <v>8.1314056335059295E-2</v>
      </c>
      <c r="D73" s="50">
        <f t="shared" ca="1" si="3"/>
        <v>0.13920437396480406</v>
      </c>
      <c r="E73" s="50">
        <f t="shared" ca="1" si="4"/>
        <v>9.8210143242753993</v>
      </c>
      <c r="Z73" s="1">
        <v>46</v>
      </c>
      <c r="AA73" s="1">
        <v>7.3800197243690491</v>
      </c>
    </row>
    <row r="74" spans="1:34" ht="18.75">
      <c r="A74" s="82">
        <v>41</v>
      </c>
      <c r="B74" s="50">
        <f t="shared" ca="1" si="1"/>
        <v>13.448636312768441</v>
      </c>
      <c r="C74" s="50">
        <f t="shared" ca="1" si="2"/>
        <v>0.13316224615554048</v>
      </c>
      <c r="D74" s="50">
        <f t="shared" ca="1" si="3"/>
        <v>7.2476809943501211E-2</v>
      </c>
      <c r="E74" s="50" t="str">
        <f t="shared" ca="1" si="4"/>
        <v/>
      </c>
      <c r="Z74" s="1">
        <v>47</v>
      </c>
      <c r="AA74" s="1">
        <v>14.23367303609848</v>
      </c>
    </row>
    <row r="75" spans="1:34" ht="18.75">
      <c r="A75" s="82">
        <v>42</v>
      </c>
      <c r="B75" s="50">
        <f t="shared" ca="1" si="1"/>
        <v>16.725946398481973</v>
      </c>
      <c r="C75" s="50">
        <f t="shared" ca="1" si="2"/>
        <v>5.0471486424561382E-2</v>
      </c>
      <c r="D75" s="50">
        <f t="shared" ca="1" si="3"/>
        <v>5.5929306432250369E-3</v>
      </c>
      <c r="E75" s="50" t="str">
        <f t="shared" ca="1" si="4"/>
        <v/>
      </c>
      <c r="Z75" s="1">
        <v>48</v>
      </c>
      <c r="AA75" s="1">
        <v>9.728707492351532</v>
      </c>
    </row>
    <row r="76" spans="1:34" ht="18.75">
      <c r="A76" s="82">
        <v>43</v>
      </c>
      <c r="B76" s="50">
        <f t="shared" ca="1" si="1"/>
        <v>3.8335522606299914</v>
      </c>
      <c r="C76" s="50">
        <f t="shared" ca="1" si="2"/>
        <v>3.0031386107385823E-2</v>
      </c>
      <c r="D76" s="50">
        <f t="shared" ca="1" si="3"/>
        <v>1.7011270625101865E-2</v>
      </c>
      <c r="E76" s="50" t="str">
        <f t="shared" ca="1" si="4"/>
        <v/>
      </c>
      <c r="Z76" s="1">
        <v>49</v>
      </c>
      <c r="AA76" s="1">
        <v>9.4436894059181213</v>
      </c>
    </row>
    <row r="77" spans="1:34" ht="18.75">
      <c r="A77" s="82">
        <v>44</v>
      </c>
      <c r="B77" s="50">
        <f t="shared" ca="1" si="1"/>
        <v>3.8303647021918241</v>
      </c>
      <c r="C77" s="50">
        <f t="shared" ca="1" si="2"/>
        <v>0.11598439386810371</v>
      </c>
      <c r="D77" s="50">
        <f t="shared" ca="1" si="3"/>
        <v>1.6946218412078044E-2</v>
      </c>
      <c r="E77" s="50" t="str">
        <f t="shared" ca="1" si="4"/>
        <v/>
      </c>
      <c r="Z77" s="1">
        <v>50</v>
      </c>
      <c r="AA77" s="1">
        <v>7.3008865714073181</v>
      </c>
    </row>
    <row r="78" spans="1:34" ht="18.75">
      <c r="A78" s="82">
        <v>45</v>
      </c>
      <c r="B78" s="50">
        <f t="shared" ca="1" si="1"/>
        <v>3.3515846380695389</v>
      </c>
      <c r="C78" s="50">
        <f t="shared" ca="1" si="2"/>
        <v>9.4547924445179857E-2</v>
      </c>
      <c r="D78" s="50">
        <f t="shared" ca="1" si="3"/>
        <v>7.1751966952967117E-3</v>
      </c>
      <c r="E78" s="50" t="str">
        <f t="shared" ca="1" si="4"/>
        <v/>
      </c>
      <c r="Z78" s="1">
        <v>51</v>
      </c>
      <c r="AA78" s="1">
        <v>8.9207971692085266</v>
      </c>
    </row>
    <row r="79" spans="1:34" ht="18.75">
      <c r="A79" s="82">
        <v>46</v>
      </c>
      <c r="B79" s="50">
        <f t="shared" ca="1" si="1"/>
        <v>12.285349973994187</v>
      </c>
      <c r="C79" s="50">
        <f t="shared" ca="1" si="2"/>
        <v>8.2712196463594678E-2</v>
      </c>
      <c r="D79" s="50">
        <f t="shared" ca="1" si="3"/>
        <v>9.6217347469506387E-2</v>
      </c>
      <c r="E79" s="50">
        <f t="shared" ca="1" si="4"/>
        <v>12.285349973994187</v>
      </c>
      <c r="Z79" s="1">
        <v>52</v>
      </c>
      <c r="AA79" s="1">
        <v>9.1350993514060974</v>
      </c>
    </row>
    <row r="80" spans="1:34" ht="18.75">
      <c r="A80" s="82">
        <v>47</v>
      </c>
      <c r="B80" s="50">
        <f t="shared" ca="1" si="1"/>
        <v>11.209013240191277</v>
      </c>
      <c r="C80" s="50">
        <f t="shared" ca="1" si="2"/>
        <v>7.6061877986280779E-2</v>
      </c>
      <c r="D80" s="50">
        <f t="shared" ca="1" si="3"/>
        <v>0.1181834032614025</v>
      </c>
      <c r="E80" s="50">
        <f t="shared" ca="1" si="4"/>
        <v>11.209013240191277</v>
      </c>
      <c r="Z80" s="1">
        <v>53</v>
      </c>
      <c r="AA80" s="1">
        <v>6.8046885132789612</v>
      </c>
    </row>
    <row r="81" spans="1:27" ht="18.75">
      <c r="A81" s="82">
        <v>48</v>
      </c>
      <c r="B81" s="50">
        <f t="shared" ca="1" si="1"/>
        <v>8.6882461625259957</v>
      </c>
      <c r="C81" s="50">
        <f t="shared" ca="1" si="2"/>
        <v>4.4509659594123008E-3</v>
      </c>
      <c r="D81" s="50">
        <f t="shared" ca="1" si="3"/>
        <v>0.11608665637808155</v>
      </c>
      <c r="E81" s="50">
        <f t="shared" ca="1" si="4"/>
        <v>8.6882461625259957</v>
      </c>
      <c r="Z81" s="1">
        <v>54</v>
      </c>
      <c r="AA81" s="1">
        <v>6.1386846899986267</v>
      </c>
    </row>
    <row r="82" spans="1:27" ht="18.75">
      <c r="A82" s="82">
        <v>49</v>
      </c>
      <c r="B82" s="50">
        <f t="shared" ca="1" si="1"/>
        <v>10.373450132250081</v>
      </c>
      <c r="C82" s="50">
        <f t="shared" ca="1" si="2"/>
        <v>9.2064456241852666E-2</v>
      </c>
      <c r="D82" s="50">
        <f t="shared" ca="1" si="3"/>
        <v>0.13523571158673303</v>
      </c>
      <c r="E82" s="50">
        <f t="shared" ca="1" si="4"/>
        <v>10.373450132250081</v>
      </c>
      <c r="Z82" s="1">
        <v>55</v>
      </c>
      <c r="AA82" s="1">
        <v>9.311642587184906</v>
      </c>
    </row>
    <row r="83" spans="1:27" ht="18.75">
      <c r="A83" s="82">
        <v>50</v>
      </c>
      <c r="B83" s="50">
        <f t="shared" ca="1" si="1"/>
        <v>15.36283827771382</v>
      </c>
      <c r="C83" s="50">
        <f t="shared" ca="1" si="2"/>
        <v>4.5444529608794727E-2</v>
      </c>
      <c r="D83" s="50">
        <f t="shared" ca="1" si="3"/>
        <v>3.3411463720126121E-2</v>
      </c>
      <c r="E83" s="50" t="str">
        <f t="shared" ca="1" si="4"/>
        <v/>
      </c>
      <c r="Z83" s="1">
        <v>56</v>
      </c>
      <c r="AA83" s="1">
        <v>7.1912066340446472</v>
      </c>
    </row>
    <row r="84" spans="1:27" ht="18.75">
      <c r="A84" s="82">
        <v>51</v>
      </c>
      <c r="B84" s="50">
        <f t="shared" ca="1" si="1"/>
        <v>14.889745056693329</v>
      </c>
      <c r="C84" s="50">
        <f t="shared" ca="1" si="2"/>
        <v>3.7115329114435172E-2</v>
      </c>
      <c r="D84" s="50">
        <f t="shared" ca="1" si="3"/>
        <v>4.3066427414421862E-2</v>
      </c>
      <c r="E84" s="50">
        <f t="shared" ca="1" si="4"/>
        <v>14.889745056693329</v>
      </c>
      <c r="Z84" s="1">
        <v>57</v>
      </c>
      <c r="AA84" s="1">
        <v>6.5304794907569885</v>
      </c>
    </row>
    <row r="85" spans="1:27" ht="18.75">
      <c r="A85" s="82">
        <v>52</v>
      </c>
      <c r="B85" s="50">
        <f t="shared" ca="1" si="1"/>
        <v>14.887815179513325</v>
      </c>
      <c r="C85" s="50">
        <f t="shared" ca="1" si="2"/>
        <v>7.7544380619112882E-2</v>
      </c>
      <c r="D85" s="50">
        <f t="shared" ca="1" si="3"/>
        <v>4.3105812662993369E-2</v>
      </c>
      <c r="E85" s="50" t="str">
        <f t="shared" ca="1" si="4"/>
        <v/>
      </c>
      <c r="Z85" s="1">
        <v>58</v>
      </c>
      <c r="AA85" s="1">
        <v>9.9037899374961853</v>
      </c>
    </row>
    <row r="86" spans="1:27" ht="18.75">
      <c r="A86" s="82">
        <v>53</v>
      </c>
      <c r="B86" s="50">
        <f t="shared" ca="1" si="1"/>
        <v>15.809084684640837</v>
      </c>
      <c r="C86" s="50">
        <f t="shared" ca="1" si="2"/>
        <v>0.12903525741162439</v>
      </c>
      <c r="D86" s="50">
        <f t="shared" ca="1" si="3"/>
        <v>2.4304394191003331E-2</v>
      </c>
      <c r="E86" s="50" t="str">
        <f t="shared" ca="1" si="4"/>
        <v/>
      </c>
      <c r="Z86" s="1">
        <v>59</v>
      </c>
      <c r="AA86" s="1">
        <v>5.3221014142036438</v>
      </c>
    </row>
    <row r="87" spans="1:27" ht="18.75">
      <c r="A87" s="82">
        <v>54</v>
      </c>
      <c r="B87" s="50">
        <f t="shared" ca="1" si="1"/>
        <v>8.1963982956161274</v>
      </c>
      <c r="C87" s="50">
        <f t="shared" ca="1" si="2"/>
        <v>0.11639320569246436</v>
      </c>
      <c r="D87" s="50">
        <f t="shared" ca="1" si="3"/>
        <v>0.10604894480849239</v>
      </c>
      <c r="E87" s="50" t="str">
        <f t="shared" ca="1" si="4"/>
        <v/>
      </c>
      <c r="Z87" s="1">
        <v>60</v>
      </c>
      <c r="AA87" s="1">
        <v>4.9355832934379578</v>
      </c>
    </row>
    <row r="88" spans="1:27" ht="18.75">
      <c r="A88" s="82">
        <v>55</v>
      </c>
      <c r="B88" s="50">
        <f t="shared" ca="1" si="1"/>
        <v>10.438132253966963</v>
      </c>
      <c r="C88" s="50">
        <f t="shared" ca="1" si="2"/>
        <v>0.10438640546035366</v>
      </c>
      <c r="D88" s="50">
        <f t="shared" ca="1" si="3"/>
        <v>0.13391566828638851</v>
      </c>
      <c r="E88" s="50">
        <f t="shared" ca="1" si="4"/>
        <v>10.438132253966963</v>
      </c>
      <c r="Z88" s="1">
        <v>61</v>
      </c>
      <c r="AA88" s="1">
        <v>7.6262927651405334</v>
      </c>
    </row>
    <row r="89" spans="1:27" ht="18.75">
      <c r="A89" s="82">
        <v>56</v>
      </c>
      <c r="B89" s="50">
        <f t="shared" ca="1" si="1"/>
        <v>3.5787039080107199</v>
      </c>
      <c r="C89" s="50">
        <f t="shared" ca="1" si="2"/>
        <v>2.7239826276965307E-2</v>
      </c>
      <c r="D89" s="50">
        <f t="shared" ca="1" si="3"/>
        <v>1.1810283836953468E-2</v>
      </c>
      <c r="E89" s="50" t="str">
        <f t="shared" ca="1" si="4"/>
        <v/>
      </c>
      <c r="Z89" s="1">
        <v>62</v>
      </c>
      <c r="AA89" s="1">
        <v>14.479946076869965</v>
      </c>
    </row>
    <row r="90" spans="1:27" ht="18.75">
      <c r="A90" s="82">
        <v>57</v>
      </c>
      <c r="B90" s="50">
        <f t="shared" ca="1" si="1"/>
        <v>11.985448795919829</v>
      </c>
      <c r="C90" s="50">
        <f t="shared" ca="1" si="2"/>
        <v>5.8229305235756278E-2</v>
      </c>
      <c r="D90" s="50">
        <f t="shared" ca="1" si="3"/>
        <v>0.10233777967510552</v>
      </c>
      <c r="E90" s="50">
        <f t="shared" ca="1" si="4"/>
        <v>11.985448795919829</v>
      </c>
      <c r="Z90" s="1">
        <v>63</v>
      </c>
      <c r="AA90" s="1">
        <v>13.378600418567657</v>
      </c>
    </row>
    <row r="91" spans="1:27" ht="18.75">
      <c r="A91" s="82">
        <v>58</v>
      </c>
      <c r="B91" s="50">
        <f t="shared" ca="1" si="1"/>
        <v>3.5061646750044999</v>
      </c>
      <c r="C91" s="50">
        <f t="shared" ca="1" si="2"/>
        <v>1.3108792504464489E-2</v>
      </c>
      <c r="D91" s="50">
        <f t="shared" ca="1" si="3"/>
        <v>1.0329891326622447E-2</v>
      </c>
      <c r="E91" s="50" t="str">
        <f t="shared" ca="1" si="4"/>
        <v/>
      </c>
      <c r="Z91" s="1">
        <v>64</v>
      </c>
      <c r="AA91" s="1">
        <v>5.4724251627922058</v>
      </c>
    </row>
    <row r="92" spans="1:27" ht="18.75">
      <c r="A92" s="82">
        <v>59</v>
      </c>
      <c r="B92" s="50">
        <f t="shared" ca="1" si="1"/>
        <v>16.526259122306378</v>
      </c>
      <c r="C92" s="50">
        <f t="shared" ca="1" si="2"/>
        <v>6.2361044825881784E-2</v>
      </c>
      <c r="D92" s="50">
        <f t="shared" ca="1" si="3"/>
        <v>9.6681811774208589E-3</v>
      </c>
      <c r="E92" s="50" t="str">
        <f t="shared" ca="1" si="4"/>
        <v/>
      </c>
      <c r="Z92" s="1">
        <v>65</v>
      </c>
      <c r="AA92" s="1">
        <v>8.7221060395240784</v>
      </c>
    </row>
    <row r="93" spans="1:27" ht="18.75">
      <c r="A93" s="82">
        <v>60</v>
      </c>
      <c r="B93" s="50">
        <f t="shared" ca="1" si="1"/>
        <v>4.5193087464283561</v>
      </c>
      <c r="C93" s="50">
        <f t="shared" ca="1" si="2"/>
        <v>0.10143393973007969</v>
      </c>
      <c r="D93" s="50">
        <f t="shared" ca="1" si="3"/>
        <v>3.1006300947517471E-2</v>
      </c>
      <c r="E93" s="50" t="str">
        <f t="shared" ca="1" si="4"/>
        <v/>
      </c>
      <c r="Z93" s="1">
        <v>66</v>
      </c>
      <c r="AA93" s="1">
        <v>8.0561022162437439</v>
      </c>
    </row>
    <row r="94" spans="1:27" ht="18.75">
      <c r="A94" s="82">
        <v>61</v>
      </c>
      <c r="B94" s="50">
        <f t="shared" ca="1" si="1"/>
        <v>7.6726677093860776</v>
      </c>
      <c r="C94" s="50">
        <f t="shared" ca="1" si="2"/>
        <v>3.9755444470018803E-2</v>
      </c>
      <c r="D94" s="50">
        <f t="shared" ca="1" si="3"/>
        <v>9.5360565497675048E-2</v>
      </c>
      <c r="E94" s="50">
        <f t="shared" ca="1" si="4"/>
        <v>7.6726677093860776</v>
      </c>
      <c r="Z94" s="1">
        <v>67</v>
      </c>
      <c r="AA94" s="1">
        <v>7.0437493920326233</v>
      </c>
    </row>
    <row r="95" spans="1:27" ht="18.75">
      <c r="A95" s="82">
        <v>62</v>
      </c>
      <c r="B95" s="50">
        <f t="shared" ca="1" si="1"/>
        <v>4.0531338784372313</v>
      </c>
      <c r="C95" s="50">
        <f t="shared" ca="1" si="2"/>
        <v>0.11743012186915751</v>
      </c>
      <c r="D95" s="50">
        <f t="shared" ca="1" si="3"/>
        <v>2.1492528131372066E-2</v>
      </c>
      <c r="E95" s="50" t="str">
        <f t="shared" ca="1" si="4"/>
        <v/>
      </c>
      <c r="Z95" s="1">
        <v>68</v>
      </c>
      <c r="AA95" s="1">
        <v>10.543574273586273</v>
      </c>
    </row>
    <row r="96" spans="1:27" ht="18.75">
      <c r="A96" s="82">
        <v>63</v>
      </c>
      <c r="B96" s="50">
        <f t="shared" ca="1" si="1"/>
        <v>11.113663657201398</v>
      </c>
      <c r="C96" s="50">
        <f t="shared" ca="1" si="2"/>
        <v>7.5187101474957316E-2</v>
      </c>
      <c r="D96" s="50">
        <f t="shared" ca="1" si="3"/>
        <v>0.12012931311833881</v>
      </c>
      <c r="E96" s="50">
        <f t="shared" ca="1" si="4"/>
        <v>11.113663657201398</v>
      </c>
      <c r="Z96" s="1">
        <v>69</v>
      </c>
      <c r="AA96" s="1">
        <v>13.513769447803497</v>
      </c>
    </row>
    <row r="97" spans="1:27" ht="18.75">
      <c r="A97" s="82">
        <v>64</v>
      </c>
      <c r="B97" s="50">
        <f t="shared" ca="1" si="1"/>
        <v>7.9193334497704218</v>
      </c>
      <c r="C97" s="50">
        <f t="shared" ca="1" si="2"/>
        <v>1.0726371832000314E-2</v>
      </c>
      <c r="D97" s="50">
        <f t="shared" ca="1" si="3"/>
        <v>0.10039456019939637</v>
      </c>
      <c r="E97" s="50">
        <f t="shared" ca="1" si="4"/>
        <v>7.9193334497704218</v>
      </c>
      <c r="Z97" s="1">
        <v>70</v>
      </c>
      <c r="AA97" s="1">
        <v>12.568279922008514</v>
      </c>
    </row>
    <row r="98" spans="1:27" ht="18.75">
      <c r="A98" s="82">
        <v>65</v>
      </c>
      <c r="B98" s="50">
        <f t="shared" ca="1" si="1"/>
        <v>3.9956072805901464</v>
      </c>
      <c r="C98" s="50">
        <f t="shared" ca="1" si="2"/>
        <v>6.4138095605569587E-2</v>
      </c>
      <c r="D98" s="50">
        <f t="shared" ca="1" si="3"/>
        <v>2.031851593041115E-2</v>
      </c>
      <c r="E98" s="50" t="str">
        <f t="shared" ca="1" si="4"/>
        <v/>
      </c>
      <c r="Z98" s="1">
        <v>71</v>
      </c>
      <c r="AA98" s="1">
        <v>8.8250485062599182</v>
      </c>
    </row>
    <row r="99" spans="1:27" ht="18.75">
      <c r="A99" s="82">
        <v>66</v>
      </c>
      <c r="B99" s="50">
        <f t="shared" ref="B99:B133" ca="1" si="5">$G$31+($G$32-$G$31)*RAND()</f>
        <v>5.4273695076592645</v>
      </c>
      <c r="C99" s="50">
        <f t="shared" ref="C99:C133" ca="1" si="6">$I$32*RAND()</f>
        <v>3.1449535442726155E-2</v>
      </c>
      <c r="D99" s="50">
        <f t="shared" ref="D99:D100" ca="1" si="7">IF(B99&lt;10,(B99-3)/49,(17-B99)/49)</f>
        <v>4.9538153217536011E-2</v>
      </c>
      <c r="E99" s="50">
        <f t="shared" ref="E99:E100" ca="1" si="8">IF(C99&lt;D99,B99,"")</f>
        <v>5.4273695076592645</v>
      </c>
      <c r="Z99" s="1">
        <v>72</v>
      </c>
      <c r="AA99" s="1">
        <v>5.9551482796669006</v>
      </c>
    </row>
    <row r="100" spans="1:27" ht="18.75">
      <c r="A100" s="82">
        <v>67</v>
      </c>
      <c r="B100" s="50">
        <f t="shared" ca="1" si="5"/>
        <v>16.746913330518382</v>
      </c>
      <c r="C100" s="50">
        <f t="shared" ca="1" si="6"/>
        <v>5.8276064988467775E-2</v>
      </c>
      <c r="D100" s="50">
        <f t="shared" ca="1" si="7"/>
        <v>5.1650340710534346E-3</v>
      </c>
      <c r="E100" s="50" t="str">
        <f t="shared" ca="1" si="8"/>
        <v/>
      </c>
      <c r="Z100" s="1">
        <v>73</v>
      </c>
      <c r="AA100" s="1">
        <v>7.1960086226463318</v>
      </c>
    </row>
    <row r="101" spans="1:27" ht="18.75">
      <c r="A101" s="82">
        <v>68</v>
      </c>
      <c r="B101" s="50">
        <f t="shared" ca="1" si="5"/>
        <v>16.766411874036301</v>
      </c>
      <c r="C101" s="50">
        <f t="shared" ca="1" si="6"/>
        <v>3.9031867965927038E-2</v>
      </c>
      <c r="D101" s="50">
        <f t="shared" ref="D101:D133" ca="1" si="9">IF(B101&lt;10,(B101-3)/49,(17-B101)/49)</f>
        <v>4.7671046115040647E-3</v>
      </c>
      <c r="E101" s="50" t="str">
        <f t="shared" ref="E101:E133" ca="1" si="10">IF(C101&lt;D101,B101,"")</f>
        <v/>
      </c>
      <c r="Z101" s="1">
        <v>74</v>
      </c>
      <c r="AA101" s="1">
        <v>8.6894047856330872</v>
      </c>
    </row>
    <row r="102" spans="1:27" ht="18.75">
      <c r="A102" s="82">
        <v>69</v>
      </c>
      <c r="B102" s="50">
        <f t="shared" ca="1" si="5"/>
        <v>7.785012874821815</v>
      </c>
      <c r="C102" s="50">
        <f t="shared" ca="1" si="6"/>
        <v>1.6959248079701363E-2</v>
      </c>
      <c r="D102" s="50">
        <f t="shared" ca="1" si="9"/>
        <v>9.7653323975955414E-2</v>
      </c>
      <c r="E102" s="50">
        <f t="shared" ca="1" si="10"/>
        <v>7.785012874821815</v>
      </c>
      <c r="Z102" s="1">
        <v>75</v>
      </c>
      <c r="AA102" s="1">
        <v>9.188487708568573</v>
      </c>
    </row>
    <row r="103" spans="1:27" ht="18.75">
      <c r="A103" s="82">
        <v>70</v>
      </c>
      <c r="B103" s="50">
        <f t="shared" ca="1" si="5"/>
        <v>14.967264239332572</v>
      </c>
      <c r="C103" s="50">
        <f t="shared" ca="1" si="6"/>
        <v>9.5149646257376014E-2</v>
      </c>
      <c r="D103" s="50">
        <f t="shared" ca="1" si="9"/>
        <v>4.1484403278927107E-2</v>
      </c>
      <c r="E103" s="50" t="str">
        <f t="shared" ca="1" si="10"/>
        <v/>
      </c>
      <c r="Z103" s="1">
        <v>76</v>
      </c>
      <c r="AA103" s="1">
        <v>6.9220553040504456</v>
      </c>
    </row>
    <row r="104" spans="1:27" ht="18.75">
      <c r="A104" s="82">
        <v>71</v>
      </c>
      <c r="B104" s="50">
        <f t="shared" ca="1" si="5"/>
        <v>8.2356568731393303</v>
      </c>
      <c r="C104" s="50">
        <f t="shared" ca="1" si="6"/>
        <v>4.8713641483605061E-2</v>
      </c>
      <c r="D104" s="50">
        <f t="shared" ca="1" si="9"/>
        <v>0.1068501402681496</v>
      </c>
      <c r="E104" s="50">
        <f t="shared" ca="1" si="10"/>
        <v>8.2356568731393303</v>
      </c>
      <c r="Z104" s="1">
        <v>77</v>
      </c>
      <c r="AA104" s="1">
        <v>11.772164762020111</v>
      </c>
    </row>
    <row r="105" spans="1:27" ht="18.75">
      <c r="A105" s="82">
        <v>72</v>
      </c>
      <c r="B105" s="50">
        <f t="shared" ca="1" si="5"/>
        <v>16.409541793001381</v>
      </c>
      <c r="C105" s="50">
        <f t="shared" ca="1" si="6"/>
        <v>0.13633414429879129</v>
      </c>
      <c r="D105" s="50">
        <f t="shared" ca="1" si="9"/>
        <v>1.2050167489767736E-2</v>
      </c>
      <c r="E105" s="50" t="str">
        <f t="shared" ca="1" si="10"/>
        <v/>
      </c>
      <c r="Z105" s="1">
        <v>78</v>
      </c>
      <c r="AA105" s="1">
        <v>13.691043078899384</v>
      </c>
    </row>
    <row r="106" spans="1:27" ht="18.75">
      <c r="A106" s="82">
        <v>73</v>
      </c>
      <c r="B106" s="50">
        <f t="shared" ca="1" si="5"/>
        <v>6.7895844426283567</v>
      </c>
      <c r="C106" s="50">
        <f t="shared" ca="1" si="6"/>
        <v>9.463988984875088E-2</v>
      </c>
      <c r="D106" s="50">
        <f t="shared" ca="1" si="9"/>
        <v>7.7338458012823602E-2</v>
      </c>
      <c r="E106" s="50" t="str">
        <f t="shared" ca="1" si="10"/>
        <v/>
      </c>
      <c r="Z106" s="1">
        <v>79</v>
      </c>
      <c r="AA106" s="1">
        <v>8.7757501006126404</v>
      </c>
    </row>
    <row r="107" spans="1:27" ht="18.75">
      <c r="A107" s="82">
        <v>74</v>
      </c>
      <c r="B107" s="50">
        <f t="shared" ca="1" si="5"/>
        <v>10.397181654287136</v>
      </c>
      <c r="C107" s="50">
        <f t="shared" ca="1" si="6"/>
        <v>5.4585523405356967E-2</v>
      </c>
      <c r="D107" s="50">
        <f t="shared" ca="1" si="9"/>
        <v>0.13475139481046661</v>
      </c>
      <c r="E107" s="50">
        <f t="shared" ca="1" si="10"/>
        <v>10.397181654287136</v>
      </c>
      <c r="Z107" s="1">
        <v>80</v>
      </c>
      <c r="AA107" s="1">
        <v>11.713718712329865</v>
      </c>
    </row>
    <row r="108" spans="1:27" ht="18.75">
      <c r="A108" s="82">
        <v>75</v>
      </c>
      <c r="B108" s="50">
        <f t="shared" ca="1" si="5"/>
        <v>4.2202101058971317</v>
      </c>
      <c r="C108" s="50">
        <f t="shared" ca="1" si="6"/>
        <v>7.4785109481620028E-5</v>
      </c>
      <c r="D108" s="50">
        <f t="shared" ca="1" si="9"/>
        <v>2.4902247059125138E-2</v>
      </c>
      <c r="E108" s="50">
        <f t="shared" ca="1" si="10"/>
        <v>4.2202101058971317</v>
      </c>
      <c r="Z108" s="1">
        <v>81</v>
      </c>
      <c r="AA108" s="1">
        <v>10.768229186534882</v>
      </c>
    </row>
    <row r="109" spans="1:27" ht="18.75">
      <c r="A109" s="82">
        <v>76</v>
      </c>
      <c r="B109" s="50">
        <f t="shared" ca="1" si="5"/>
        <v>9.4009175354398984</v>
      </c>
      <c r="C109" s="50">
        <f t="shared" ca="1" si="6"/>
        <v>2.8188170068246476E-2</v>
      </c>
      <c r="D109" s="50">
        <f t="shared" ca="1" si="9"/>
        <v>0.13063097011101835</v>
      </c>
      <c r="E109" s="50">
        <f t="shared" ca="1" si="10"/>
        <v>9.4009175354398984</v>
      </c>
      <c r="Z109" s="1">
        <v>82</v>
      </c>
      <c r="AA109" s="1">
        <v>10.112085044384003</v>
      </c>
    </row>
    <row r="110" spans="1:27" ht="18.75">
      <c r="A110" s="82">
        <v>77</v>
      </c>
      <c r="B110" s="50">
        <f t="shared" ca="1" si="5"/>
        <v>16.081977346856807</v>
      </c>
      <c r="C110" s="50">
        <f t="shared" ca="1" si="6"/>
        <v>1.0860104837655917E-2</v>
      </c>
      <c r="D110" s="50">
        <f t="shared" ca="1" si="9"/>
        <v>1.8735156186595783E-2</v>
      </c>
      <c r="E110" s="50">
        <f t="shared" ca="1" si="10"/>
        <v>16.081977346856807</v>
      </c>
      <c r="Z110" s="1">
        <v>83</v>
      </c>
      <c r="AA110" s="1">
        <v>11.471991956233978</v>
      </c>
    </row>
    <row r="111" spans="1:27" ht="18.75">
      <c r="A111" s="82">
        <v>78</v>
      </c>
      <c r="B111" s="50">
        <f t="shared" ca="1" si="5"/>
        <v>16.501817542260262</v>
      </c>
      <c r="C111" s="50">
        <f t="shared" ca="1" si="6"/>
        <v>5.0592042655342465E-2</v>
      </c>
      <c r="D111" s="50">
        <f t="shared" ca="1" si="9"/>
        <v>1.0166988933464032E-2</v>
      </c>
      <c r="E111" s="50" t="str">
        <f t="shared" ca="1" si="10"/>
        <v/>
      </c>
      <c r="Z111" s="1">
        <v>84</v>
      </c>
      <c r="AA111" s="1">
        <v>10.929617702960968</v>
      </c>
    </row>
    <row r="112" spans="1:27" ht="18.75">
      <c r="A112" s="82">
        <v>79</v>
      </c>
      <c r="B112" s="50">
        <f t="shared" ca="1" si="5"/>
        <v>9.8545324499867561</v>
      </c>
      <c r="C112" s="50">
        <f t="shared" ca="1" si="6"/>
        <v>0.11553931925285589</v>
      </c>
      <c r="D112" s="50">
        <f t="shared" ca="1" si="9"/>
        <v>0.13988841734666849</v>
      </c>
      <c r="E112" s="50">
        <f t="shared" ca="1" si="10"/>
        <v>9.8545324499867561</v>
      </c>
      <c r="Z112" s="1">
        <v>85</v>
      </c>
      <c r="AA112" s="1">
        <v>6.5037853121757507</v>
      </c>
    </row>
    <row r="113" spans="1:27" ht="18.75">
      <c r="A113" s="82">
        <v>80</v>
      </c>
      <c r="B113" s="50">
        <f t="shared" ca="1" si="5"/>
        <v>15.323205555200428</v>
      </c>
      <c r="C113" s="50">
        <f t="shared" ca="1" si="6"/>
        <v>5.1224975732416703E-2</v>
      </c>
      <c r="D113" s="50">
        <f t="shared" ca="1" si="9"/>
        <v>3.4220294791828011E-2</v>
      </c>
      <c r="E113" s="50" t="str">
        <f t="shared" ca="1" si="10"/>
        <v/>
      </c>
      <c r="Z113" s="1">
        <v>86</v>
      </c>
      <c r="AA113" s="1">
        <v>13.233809053897858</v>
      </c>
    </row>
    <row r="114" spans="1:27" ht="18.75">
      <c r="A114" s="82">
        <v>81</v>
      </c>
      <c r="B114" s="50">
        <f t="shared" ca="1" si="5"/>
        <v>8.7574259222629429</v>
      </c>
      <c r="C114" s="50">
        <f t="shared" ca="1" si="6"/>
        <v>3.9231500942565917E-2</v>
      </c>
      <c r="D114" s="50">
        <f t="shared" ca="1" si="9"/>
        <v>0.11749848820944782</v>
      </c>
      <c r="E114" s="50">
        <f t="shared" ca="1" si="10"/>
        <v>8.7574259222629429</v>
      </c>
      <c r="Z114" s="1">
        <v>87</v>
      </c>
      <c r="AA114" s="1">
        <v>12.377312362194061</v>
      </c>
    </row>
    <row r="115" spans="1:27" ht="18.75">
      <c r="A115" s="82">
        <v>82</v>
      </c>
      <c r="B115" s="50">
        <f t="shared" ca="1" si="5"/>
        <v>14.730361381564208</v>
      </c>
      <c r="C115" s="50">
        <f t="shared" ca="1" si="6"/>
        <v>6.5296127194254511E-2</v>
      </c>
      <c r="D115" s="50">
        <f t="shared" ca="1" si="9"/>
        <v>4.6319155478281471E-2</v>
      </c>
      <c r="E115" s="50" t="str">
        <f t="shared" ca="1" si="10"/>
        <v/>
      </c>
      <c r="Z115" s="1">
        <v>88</v>
      </c>
      <c r="AA115" s="1">
        <v>12.240938246250153</v>
      </c>
    </row>
    <row r="116" spans="1:27" ht="18.75">
      <c r="A116" s="82">
        <v>83</v>
      </c>
      <c r="B116" s="50">
        <f t="shared" ca="1" si="5"/>
        <v>13.108574123660222</v>
      </c>
      <c r="C116" s="50">
        <f t="shared" ca="1" si="6"/>
        <v>5.9059465521028517E-2</v>
      </c>
      <c r="D116" s="50">
        <f t="shared" ca="1" si="9"/>
        <v>7.9416854619179134E-2</v>
      </c>
      <c r="E116" s="50">
        <f t="shared" ca="1" si="10"/>
        <v>13.108574123660222</v>
      </c>
      <c r="Z116" s="1">
        <v>89</v>
      </c>
      <c r="AA116" s="1">
        <v>7.5356201529502869</v>
      </c>
    </row>
    <row r="117" spans="1:27" ht="18.75">
      <c r="A117" s="82">
        <v>84</v>
      </c>
      <c r="B117" s="50">
        <f t="shared" ca="1" si="5"/>
        <v>12.413050131499654</v>
      </c>
      <c r="C117" s="50">
        <f t="shared" ca="1" si="6"/>
        <v>0.11595393241570855</v>
      </c>
      <c r="D117" s="50">
        <f t="shared" ca="1" si="9"/>
        <v>9.3611221806129505E-2</v>
      </c>
      <c r="E117" s="50" t="str">
        <f t="shared" ca="1" si="10"/>
        <v/>
      </c>
      <c r="Z117" s="1">
        <v>90</v>
      </c>
      <c r="AA117" s="1">
        <v>11.193692982196808</v>
      </c>
    </row>
    <row r="118" spans="1:27" ht="18.75">
      <c r="A118" s="82">
        <v>85</v>
      </c>
      <c r="B118" s="50">
        <f t="shared" ca="1" si="5"/>
        <v>12.252653865258106</v>
      </c>
      <c r="C118" s="50">
        <f t="shared" ca="1" si="6"/>
        <v>0.12242681105198112</v>
      </c>
      <c r="D118" s="50">
        <f t="shared" ca="1" si="9"/>
        <v>9.688461499473254E-2</v>
      </c>
      <c r="E118" s="50" t="str">
        <f t="shared" ca="1" si="10"/>
        <v/>
      </c>
      <c r="Z118" s="1">
        <v>91</v>
      </c>
      <c r="AA118" s="1">
        <v>9.3527427315711975</v>
      </c>
    </row>
    <row r="119" spans="1:27" ht="18.75">
      <c r="A119" s="82">
        <v>86</v>
      </c>
      <c r="B119" s="50">
        <f t="shared" ca="1" si="5"/>
        <v>4.9863367528855917</v>
      </c>
      <c r="C119" s="50">
        <f t="shared" ca="1" si="6"/>
        <v>8.906955605567024E-2</v>
      </c>
      <c r="D119" s="50">
        <f t="shared" ca="1" si="9"/>
        <v>4.0537484752767181E-2</v>
      </c>
      <c r="E119" s="50" t="str">
        <f t="shared" ca="1" si="10"/>
        <v/>
      </c>
      <c r="Z119" s="1">
        <v>92</v>
      </c>
      <c r="AA119" s="1">
        <v>9.9408184885978699</v>
      </c>
    </row>
    <row r="120" spans="1:27" ht="18.75">
      <c r="A120" s="82">
        <v>87</v>
      </c>
      <c r="B120" s="50">
        <f t="shared" ca="1" si="5"/>
        <v>13.816261750338583</v>
      </c>
      <c r="C120" s="50">
        <f t="shared" ca="1" si="6"/>
        <v>3.5369086094856624E-2</v>
      </c>
      <c r="D120" s="50">
        <f t="shared" ca="1" si="9"/>
        <v>6.4974249993090136E-2</v>
      </c>
      <c r="E120" s="50">
        <f t="shared" ca="1" si="10"/>
        <v>13.816261750338583</v>
      </c>
      <c r="Z120" s="1">
        <v>93</v>
      </c>
      <c r="AA120" s="1">
        <v>10.59575754404068</v>
      </c>
    </row>
    <row r="121" spans="1:27" ht="18.75">
      <c r="A121" s="82">
        <v>88</v>
      </c>
      <c r="B121" s="50">
        <f t="shared" ca="1" si="5"/>
        <v>14.299345769292353</v>
      </c>
      <c r="C121" s="50">
        <f t="shared" ca="1" si="6"/>
        <v>9.5286813510548199E-2</v>
      </c>
      <c r="D121" s="50">
        <f t="shared" ca="1" si="9"/>
        <v>5.5115392463421363E-2</v>
      </c>
      <c r="E121" s="50" t="str">
        <f t="shared" ca="1" si="10"/>
        <v/>
      </c>
      <c r="Z121" s="1">
        <v>94</v>
      </c>
      <c r="AA121" s="1">
        <v>4.4458670020103455</v>
      </c>
    </row>
    <row r="122" spans="1:27" ht="18.75">
      <c r="A122" s="82">
        <v>89</v>
      </c>
      <c r="B122" s="50">
        <f t="shared" ca="1" si="5"/>
        <v>14.596813557070153</v>
      </c>
      <c r="C122" s="50">
        <f t="shared" ca="1" si="6"/>
        <v>3.1911223577846225E-2</v>
      </c>
      <c r="D122" s="50">
        <f t="shared" ca="1" si="9"/>
        <v>4.9044621284282601E-2</v>
      </c>
      <c r="E122" s="50">
        <f t="shared" ca="1" si="10"/>
        <v>14.596813557070153</v>
      </c>
      <c r="Z122" s="1">
        <v>95</v>
      </c>
      <c r="AA122" s="1">
        <v>9.4196060299873352</v>
      </c>
    </row>
    <row r="123" spans="1:27" ht="18.75">
      <c r="A123" s="82">
        <v>90</v>
      </c>
      <c r="B123" s="50">
        <f t="shared" ca="1" si="5"/>
        <v>5.6415808509187766</v>
      </c>
      <c r="C123" s="50">
        <f t="shared" ca="1" si="6"/>
        <v>0.10189430119115851</v>
      </c>
      <c r="D123" s="50">
        <f t="shared" ca="1" si="9"/>
        <v>5.3909813284056668E-2</v>
      </c>
      <c r="E123" s="50" t="str">
        <f t="shared" ca="1" si="10"/>
        <v/>
      </c>
      <c r="Z123" s="1">
        <v>96</v>
      </c>
      <c r="AA123" s="1">
        <v>10.477660357952118</v>
      </c>
    </row>
    <row r="124" spans="1:27" ht="18.75">
      <c r="A124" s="82">
        <v>91</v>
      </c>
      <c r="B124" s="50">
        <f t="shared" ca="1" si="5"/>
        <v>10.44271325364876</v>
      </c>
      <c r="C124" s="50">
        <f t="shared" ca="1" si="6"/>
        <v>3.248317454793221E-2</v>
      </c>
      <c r="D124" s="50">
        <f t="shared" ca="1" si="9"/>
        <v>0.13382217849696407</v>
      </c>
      <c r="E124" s="50">
        <f t="shared" ca="1" si="10"/>
        <v>10.44271325364876</v>
      </c>
      <c r="Z124" s="1">
        <v>97</v>
      </c>
      <c r="AA124" s="1">
        <v>12.891531646251678</v>
      </c>
    </row>
    <row r="125" spans="1:27" ht="18.75">
      <c r="A125" s="82">
        <v>92</v>
      </c>
      <c r="B125" s="50">
        <f t="shared" ca="1" si="5"/>
        <v>14.424497138503121</v>
      </c>
      <c r="C125" s="50">
        <f t="shared" ca="1" si="6"/>
        <v>4.4717768975407399E-2</v>
      </c>
      <c r="D125" s="50">
        <f t="shared" ca="1" si="9"/>
        <v>5.2561282887691414E-2</v>
      </c>
      <c r="E125" s="50">
        <f t="shared" ca="1" si="10"/>
        <v>14.424497138503121</v>
      </c>
      <c r="Z125" s="1">
        <v>98</v>
      </c>
      <c r="AA125" s="1">
        <v>6.5857849717140198</v>
      </c>
    </row>
    <row r="126" spans="1:27" ht="18.75">
      <c r="A126" s="82">
        <v>93</v>
      </c>
      <c r="B126" s="50">
        <f t="shared" ca="1" si="5"/>
        <v>15.004261012561999</v>
      </c>
      <c r="C126" s="50">
        <f t="shared" ca="1" si="6"/>
        <v>5.3880414056897551E-2</v>
      </c>
      <c r="D126" s="50">
        <f t="shared" ca="1" si="9"/>
        <v>4.0729367090571449E-2</v>
      </c>
      <c r="E126" s="50" t="str">
        <f t="shared" ca="1" si="10"/>
        <v/>
      </c>
      <c r="Z126" s="1">
        <v>99</v>
      </c>
      <c r="AA126" s="1">
        <v>7.3965801596641541</v>
      </c>
    </row>
    <row r="127" spans="1:27" ht="18.75">
      <c r="A127" s="82">
        <v>94</v>
      </c>
      <c r="B127" s="50">
        <f t="shared" ca="1" si="5"/>
        <v>16.668944250065575</v>
      </c>
      <c r="C127" s="50">
        <f t="shared" ca="1" si="6"/>
        <v>9.2417040143524878E-3</v>
      </c>
      <c r="D127" s="50">
        <f t="shared" ca="1" si="9"/>
        <v>6.7562397945800995E-3</v>
      </c>
      <c r="E127" s="50" t="str">
        <f t="shared" ca="1" si="10"/>
        <v/>
      </c>
      <c r="Z127" s="1">
        <v>100</v>
      </c>
      <c r="AA127" s="1">
        <v>5.409633457660675</v>
      </c>
    </row>
    <row r="128" spans="1:27" ht="18.75">
      <c r="A128" s="82">
        <v>95</v>
      </c>
      <c r="B128" s="50">
        <f t="shared" ca="1" si="5"/>
        <v>13.503013771464451</v>
      </c>
      <c r="C128" s="50">
        <f t="shared" ca="1" si="6"/>
        <v>0.13535527865811162</v>
      </c>
      <c r="D128" s="50">
        <f t="shared" ca="1" si="9"/>
        <v>7.1367065888480602E-2</v>
      </c>
      <c r="E128" s="50" t="str">
        <f t="shared" ca="1" si="10"/>
        <v/>
      </c>
      <c r="Z128" s="1">
        <v>101</v>
      </c>
      <c r="AA128" s="1">
        <v>9.0525699257850647</v>
      </c>
    </row>
    <row r="129" spans="1:27" ht="18.75">
      <c r="A129" s="82">
        <v>96</v>
      </c>
      <c r="B129" s="50">
        <f t="shared" ca="1" si="5"/>
        <v>7.7842319773126629</v>
      </c>
      <c r="C129" s="50">
        <f t="shared" ca="1" si="6"/>
        <v>3.7833160108482505E-2</v>
      </c>
      <c r="D129" s="50">
        <f t="shared" ca="1" si="9"/>
        <v>9.763738729209516E-2</v>
      </c>
      <c r="E129" s="50">
        <f t="shared" ca="1" si="10"/>
        <v>7.7842319773126629</v>
      </c>
      <c r="Z129" s="1">
        <v>102</v>
      </c>
      <c r="AA129" s="1">
        <v>10.177487552165985</v>
      </c>
    </row>
    <row r="130" spans="1:27" ht="18.75">
      <c r="A130" s="82">
        <v>97</v>
      </c>
      <c r="B130" s="50">
        <f t="shared" ca="1" si="5"/>
        <v>5.5964459872282841</v>
      </c>
      <c r="C130" s="50">
        <f t="shared" ca="1" si="6"/>
        <v>0.10860755400759756</v>
      </c>
      <c r="D130" s="50">
        <f t="shared" ca="1" si="9"/>
        <v>5.2988693616903761E-2</v>
      </c>
      <c r="E130" s="50" t="str">
        <f t="shared" ca="1" si="10"/>
        <v/>
      </c>
      <c r="Z130" s="1">
        <v>103</v>
      </c>
      <c r="AA130" s="1">
        <v>5.907511293888092</v>
      </c>
    </row>
    <row r="131" spans="1:27" ht="18.75">
      <c r="A131" s="82">
        <v>98</v>
      </c>
      <c r="B131" s="50">
        <f t="shared" ca="1" si="5"/>
        <v>15.082012746970276</v>
      </c>
      <c r="C131" s="50">
        <f t="shared" ca="1" si="6"/>
        <v>0.14015563532583161</v>
      </c>
      <c r="D131" s="50">
        <f t="shared" ca="1" si="9"/>
        <v>3.9142597000606599E-2</v>
      </c>
      <c r="E131" s="50" t="str">
        <f t="shared" ca="1" si="10"/>
        <v/>
      </c>
      <c r="Z131" s="1">
        <v>104</v>
      </c>
      <c r="AA131" s="1">
        <v>8.7218503355979919</v>
      </c>
    </row>
    <row r="132" spans="1:27" ht="18.75">
      <c r="A132" s="82">
        <v>99</v>
      </c>
      <c r="B132" s="50">
        <f t="shared" ca="1" si="5"/>
        <v>3.9723039214118048</v>
      </c>
      <c r="C132" s="50">
        <f t="shared" ca="1" si="6"/>
        <v>8.3311830178029886E-2</v>
      </c>
      <c r="D132" s="50">
        <f t="shared" ca="1" si="9"/>
        <v>1.9842937171669486E-2</v>
      </c>
      <c r="E132" s="50" t="str">
        <f t="shared" ca="1" si="10"/>
        <v/>
      </c>
      <c r="Z132" s="1">
        <v>105</v>
      </c>
      <c r="AA132" s="1">
        <v>11.659818947315216</v>
      </c>
    </row>
    <row r="133" spans="1:27" ht="18.75">
      <c r="A133" s="82">
        <v>100</v>
      </c>
      <c r="B133" s="50">
        <f t="shared" ca="1" si="5"/>
        <v>9.394037151927856</v>
      </c>
      <c r="C133" s="50">
        <f t="shared" ca="1" si="6"/>
        <v>0.1330611494812613</v>
      </c>
      <c r="D133" s="50">
        <f t="shared" ca="1" si="9"/>
        <v>0.13049055412097665</v>
      </c>
      <c r="E133" s="50" t="str">
        <f t="shared" ca="1" si="10"/>
        <v/>
      </c>
      <c r="Z133" s="1">
        <v>106</v>
      </c>
      <c r="AA133" s="1">
        <v>10.523836553096771</v>
      </c>
    </row>
    <row r="134" spans="1:27" ht="18.75">
      <c r="D134" s="50" t="s">
        <v>218</v>
      </c>
      <c r="E134" s="50">
        <f ca="1">MIN(E34:E133)</f>
        <v>4.0026705125684918</v>
      </c>
      <c r="Z134" s="1">
        <v>107</v>
      </c>
      <c r="AA134" s="1">
        <v>13.454118311405182</v>
      </c>
    </row>
    <row r="135" spans="1:27" ht="18.75">
      <c r="D135" s="50" t="s">
        <v>226</v>
      </c>
      <c r="E135" s="50">
        <f ca="1">MAX(E34:E133)</f>
        <v>16.081977346856807</v>
      </c>
      <c r="Z135" s="1">
        <v>108</v>
      </c>
      <c r="AA135" s="1">
        <v>9.307771623134613</v>
      </c>
    </row>
    <row r="136" spans="1:27" ht="18.75">
      <c r="D136" s="50" t="s">
        <v>62</v>
      </c>
      <c r="E136" s="50">
        <f>INT(SQRT(A133)+1)</f>
        <v>11</v>
      </c>
      <c r="Z136" s="1">
        <v>109</v>
      </c>
      <c r="AA136" s="1">
        <v>8.8919118046760559</v>
      </c>
    </row>
    <row r="137" spans="1:27" ht="18.75">
      <c r="D137" s="50" t="s">
        <v>103</v>
      </c>
      <c r="E137" s="50">
        <f ca="1">(E135-E134)/(E136-1)</f>
        <v>1.2079306834288315</v>
      </c>
      <c r="Z137" s="1">
        <v>110</v>
      </c>
      <c r="AA137" s="1">
        <v>11.795243680477142</v>
      </c>
    </row>
    <row r="138" spans="1:27" ht="18.75">
      <c r="E138" s="50" t="s">
        <v>229</v>
      </c>
      <c r="Z138" s="1">
        <v>111</v>
      </c>
      <c r="AA138" s="1">
        <v>11.151606738567352</v>
      </c>
    </row>
    <row r="139" spans="1:27" ht="18.75">
      <c r="E139" s="50">
        <f ca="1">$E$134</f>
        <v>4.0026705125684918</v>
      </c>
      <c r="F139" s="50">
        <f t="array" aca="1" ref="F139:F149" ca="1">FREQUENCY(E34:E133,E139:E149)</f>
        <v>1</v>
      </c>
      <c r="Z139" s="1">
        <v>112</v>
      </c>
      <c r="AA139" s="1">
        <v>12.879992187023163</v>
      </c>
    </row>
    <row r="140" spans="1:27" ht="18.75">
      <c r="E140" s="50">
        <f ca="1">E139+$E$137</f>
        <v>5.2106011959973237</v>
      </c>
      <c r="F140" s="50">
        <f ca="1"/>
        <v>3</v>
      </c>
      <c r="Z140" s="1">
        <v>113</v>
      </c>
      <c r="AA140" s="1">
        <v>12.058132231235504</v>
      </c>
    </row>
    <row r="141" spans="1:27" ht="18.75">
      <c r="E141" s="50">
        <f t="shared" ref="E141:E149" ca="1" si="11">E140+$E$137</f>
        <v>6.4185318794261548</v>
      </c>
      <c r="F141" s="50">
        <f ca="1"/>
        <v>4</v>
      </c>
      <c r="Z141" s="1">
        <v>114</v>
      </c>
      <c r="AA141" s="1">
        <v>4.4314426779747009</v>
      </c>
    </row>
    <row r="142" spans="1:27" ht="18.75">
      <c r="E142" s="50">
        <f t="shared" ca="1" si="11"/>
        <v>7.6264625628549858</v>
      </c>
      <c r="F142" s="50">
        <f ca="1"/>
        <v>2</v>
      </c>
      <c r="Z142" s="1">
        <v>115</v>
      </c>
      <c r="AA142" s="1">
        <v>10.881980717182159</v>
      </c>
    </row>
    <row r="143" spans="1:27" ht="18.75">
      <c r="E143" s="50">
        <f t="shared" ca="1" si="11"/>
        <v>8.8343932462838168</v>
      </c>
      <c r="F143" s="50">
        <f ca="1"/>
        <v>7</v>
      </c>
      <c r="Z143" s="1">
        <v>116</v>
      </c>
      <c r="AA143" s="1">
        <v>9.0410304665565491</v>
      </c>
    </row>
    <row r="144" spans="1:27" ht="18.75">
      <c r="E144" s="50">
        <f t="shared" ca="1" si="11"/>
        <v>10.042323929712648</v>
      </c>
      <c r="F144" s="50">
        <f ca="1"/>
        <v>5</v>
      </c>
      <c r="Z144" s="1">
        <v>117</v>
      </c>
      <c r="AA144" s="1">
        <v>10.37857049703598</v>
      </c>
    </row>
    <row r="145" spans="5:27" ht="18.75">
      <c r="E145" s="50">
        <f t="shared" ca="1" si="11"/>
        <v>11.250254613141479</v>
      </c>
      <c r="F145" s="50">
        <f ca="1"/>
        <v>14</v>
      </c>
      <c r="Z145" s="1">
        <v>118</v>
      </c>
      <c r="AA145" s="1">
        <v>8.9436203837394714</v>
      </c>
    </row>
    <row r="146" spans="5:27" ht="18.75">
      <c r="E146" s="50">
        <f t="shared" ca="1" si="11"/>
        <v>12.45818529657031</v>
      </c>
      <c r="F146" s="50">
        <f ca="1"/>
        <v>6</v>
      </c>
      <c r="Z146" s="1">
        <v>119</v>
      </c>
      <c r="AA146" s="1">
        <v>6.677187979221344</v>
      </c>
    </row>
    <row r="147" spans="5:27" ht="18.75">
      <c r="E147" s="50">
        <f t="shared" ca="1" si="11"/>
        <v>13.666115979999141</v>
      </c>
      <c r="F147" s="50">
        <f ca="1"/>
        <v>2</v>
      </c>
      <c r="Z147" s="1">
        <v>120</v>
      </c>
      <c r="AA147" s="1">
        <v>11.52729743719101</v>
      </c>
    </row>
    <row r="148" spans="5:27" ht="18.75">
      <c r="E148" s="50">
        <f t="shared" ca="1" si="11"/>
        <v>14.874046663427972</v>
      </c>
      <c r="F148" s="50">
        <f ca="1"/>
        <v>6</v>
      </c>
      <c r="Z148" s="1">
        <v>121</v>
      </c>
      <c r="AA148" s="1">
        <v>8.4224079251289368</v>
      </c>
    </row>
    <row r="149" spans="5:27" ht="18.75">
      <c r="E149" s="50">
        <f t="shared" ca="1" si="11"/>
        <v>16.081977346856803</v>
      </c>
      <c r="F149" s="50">
        <f ca="1"/>
        <v>1</v>
      </c>
      <c r="Z149" s="1">
        <v>122</v>
      </c>
      <c r="AA149" s="1">
        <v>6.559090793132782</v>
      </c>
    </row>
    <row r="150" spans="5:27" ht="18.75">
      <c r="E150" s="50"/>
      <c r="Z150" s="1">
        <v>123</v>
      </c>
      <c r="AA150" s="1">
        <v>10.694372713565826</v>
      </c>
    </row>
    <row r="151" spans="5:27">
      <c r="Z151" s="1">
        <v>124</v>
      </c>
      <c r="AA151" s="1">
        <v>8.4856205582618713</v>
      </c>
    </row>
    <row r="152" spans="5:27">
      <c r="Z152" s="1">
        <v>125</v>
      </c>
      <c r="AA152" s="1">
        <v>11.858931005001068</v>
      </c>
    </row>
    <row r="153" spans="5:27">
      <c r="Z153" s="1">
        <v>126</v>
      </c>
      <c r="AA153" s="1">
        <v>8.2616960406303406</v>
      </c>
    </row>
    <row r="154" spans="5:27">
      <c r="Z154" s="1">
        <v>127</v>
      </c>
      <c r="AA154" s="1">
        <v>13.660917222499847</v>
      </c>
    </row>
    <row r="155" spans="5:27">
      <c r="Z155" s="1">
        <v>128</v>
      </c>
      <c r="AA155" s="1">
        <v>12.59179812669754</v>
      </c>
    </row>
    <row r="156" spans="5:27">
      <c r="Z156" s="1">
        <v>129</v>
      </c>
      <c r="AA156" s="1">
        <v>10.839840710163116</v>
      </c>
    </row>
    <row r="157" spans="5:27">
      <c r="Z157" s="1">
        <v>130</v>
      </c>
      <c r="AA157" s="1">
        <v>12.583380877971649</v>
      </c>
    </row>
    <row r="158" spans="5:27">
      <c r="Z158" s="1">
        <v>131</v>
      </c>
      <c r="AA158" s="1">
        <v>6.2331377863883972</v>
      </c>
    </row>
    <row r="159" spans="5:27">
      <c r="Z159" s="1">
        <v>132</v>
      </c>
      <c r="AA159" s="1">
        <v>10.187786519527435</v>
      </c>
    </row>
    <row r="160" spans="5:27">
      <c r="Z160" s="1">
        <v>133</v>
      </c>
      <c r="AA160" s="1">
        <v>11.122211277484894</v>
      </c>
    </row>
    <row r="161" spans="26:27">
      <c r="Z161" s="1">
        <v>134</v>
      </c>
      <c r="AA161" s="1">
        <v>6.7755120396614075</v>
      </c>
    </row>
    <row r="162" spans="26:27">
      <c r="Z162" s="1">
        <v>135</v>
      </c>
      <c r="AA162" s="1">
        <v>9.8693367838859558</v>
      </c>
    </row>
    <row r="163" spans="26:27">
      <c r="Z163" s="1">
        <v>136</v>
      </c>
      <c r="AA163" s="1">
        <v>13.119017660617828</v>
      </c>
    </row>
    <row r="164" spans="26:27">
      <c r="Z164" s="1">
        <v>137</v>
      </c>
      <c r="AA164" s="1">
        <v>12.453013837337494</v>
      </c>
    </row>
    <row r="165" spans="26:27">
      <c r="Z165" s="1">
        <v>138</v>
      </c>
      <c r="AA165" s="1">
        <v>11.910639584064484</v>
      </c>
    </row>
    <row r="166" spans="26:27">
      <c r="Z166" s="1">
        <v>139</v>
      </c>
      <c r="AA166" s="1">
        <v>7.4848071932792664</v>
      </c>
    </row>
    <row r="167" spans="26:27">
      <c r="Z167" s="1">
        <v>140</v>
      </c>
      <c r="AA167" s="1">
        <v>9.3842034935951233</v>
      </c>
    </row>
    <row r="168" spans="26:27">
      <c r="Z168" s="1">
        <v>141</v>
      </c>
      <c r="AA168" s="1">
        <v>5.4108031392097473</v>
      </c>
    </row>
    <row r="169" spans="26:27">
      <c r="Z169" s="1">
        <v>142</v>
      </c>
      <c r="AA169" s="1">
        <v>7.6091671586036682</v>
      </c>
    </row>
    <row r="170" spans="26:27">
      <c r="Z170" s="1">
        <v>143</v>
      </c>
      <c r="AA170" s="1">
        <v>8.3877357840538025</v>
      </c>
    </row>
    <row r="171" spans="26:27">
      <c r="Z171" s="1">
        <v>144</v>
      </c>
      <c r="AA171" s="1">
        <v>9.322160542011261</v>
      </c>
    </row>
    <row r="172" spans="26:27">
      <c r="Z172" s="1">
        <v>145</v>
      </c>
      <c r="AA172" s="1">
        <v>9.472484290599823</v>
      </c>
    </row>
    <row r="173" spans="26:27">
      <c r="Z173" s="1">
        <v>146</v>
      </c>
      <c r="AA173" s="1">
        <v>7.2060518860816956</v>
      </c>
    </row>
    <row r="174" spans="26:27">
      <c r="Z174" s="1">
        <v>147</v>
      </c>
      <c r="AA174" s="1">
        <v>12.023934781551361</v>
      </c>
    </row>
    <row r="175" spans="26:27">
      <c r="Z175" s="1">
        <v>148</v>
      </c>
      <c r="AA175" s="1">
        <v>5.9976738095283508</v>
      </c>
    </row>
    <row r="176" spans="26:27">
      <c r="Z176" s="1">
        <v>149</v>
      </c>
      <c r="AA176" s="1">
        <v>7.0879546999931335</v>
      </c>
    </row>
    <row r="177" spans="26:27">
      <c r="Z177" s="1">
        <v>150</v>
      </c>
      <c r="AA177" s="1">
        <v>13.17266172170639</v>
      </c>
    </row>
    <row r="178" spans="26:27">
      <c r="Z178" s="1">
        <v>151</v>
      </c>
      <c r="AA178" s="1">
        <v>8.6799660325050354</v>
      </c>
    </row>
    <row r="179" spans="26:27">
      <c r="Z179" s="1">
        <v>152</v>
      </c>
      <c r="AA179" s="1">
        <v>6.2800443768501282</v>
      </c>
    </row>
    <row r="180" spans="26:27">
      <c r="Z180" s="1">
        <v>153</v>
      </c>
      <c r="AA180" s="1">
        <v>9.9552074074745178</v>
      </c>
    </row>
    <row r="181" spans="26:27">
      <c r="Z181" s="1">
        <v>154</v>
      </c>
      <c r="AA181" s="1">
        <v>5.808860719203949</v>
      </c>
    </row>
    <row r="182" spans="26:27">
      <c r="Z182" s="1">
        <v>155</v>
      </c>
      <c r="AA182" s="1">
        <v>12.786143600940704</v>
      </c>
    </row>
    <row r="183" spans="26:27">
      <c r="Z183" s="1">
        <v>156</v>
      </c>
      <c r="AA183" s="1">
        <v>4.8799683451652527</v>
      </c>
    </row>
    <row r="184" spans="26:27">
      <c r="Z184" s="1">
        <v>157</v>
      </c>
      <c r="AA184" s="1">
        <v>11.179926931858063</v>
      </c>
    </row>
    <row r="185" spans="26:27">
      <c r="Z185" s="1">
        <v>158</v>
      </c>
      <c r="AA185" s="1">
        <v>10.513923108577728</v>
      </c>
    </row>
    <row r="186" spans="26:27">
      <c r="Z186" s="1">
        <v>159</v>
      </c>
      <c r="AA186" s="1">
        <v>9.971548855304718</v>
      </c>
    </row>
    <row r="187" spans="26:27">
      <c r="Z187" s="1">
        <v>160</v>
      </c>
      <c r="AA187" s="1">
        <v>5.5457164645195007</v>
      </c>
    </row>
    <row r="188" spans="26:27">
      <c r="Z188" s="1">
        <v>161</v>
      </c>
      <c r="AA188" s="1">
        <v>11.630423486232758</v>
      </c>
    </row>
    <row r="189" spans="26:27">
      <c r="Z189" s="1">
        <v>162</v>
      </c>
      <c r="AA189" s="1">
        <v>12.104729354381561</v>
      </c>
    </row>
    <row r="190" spans="26:27">
      <c r="Z190" s="1">
        <v>163</v>
      </c>
      <c r="AA190" s="1">
        <v>5.7989826798439026</v>
      </c>
    </row>
    <row r="191" spans="26:27">
      <c r="Z191" s="1">
        <v>164</v>
      </c>
      <c r="AA191" s="1">
        <v>6.5775513052940369</v>
      </c>
    </row>
    <row r="192" spans="26:27">
      <c r="Z192" s="1">
        <v>165</v>
      </c>
      <c r="AA192" s="1">
        <v>8.4964296221733093</v>
      </c>
    </row>
    <row r="193" spans="26:27">
      <c r="Z193" s="1">
        <v>166</v>
      </c>
      <c r="AA193" s="1">
        <v>8.2657676339149475</v>
      </c>
    </row>
    <row r="194" spans="26:27">
      <c r="Z194" s="1">
        <v>167</v>
      </c>
      <c r="AA194" s="1">
        <v>9.9051602482795715</v>
      </c>
    </row>
    <row r="195" spans="26:27">
      <c r="Z195" s="1">
        <v>168</v>
      </c>
      <c r="AA195" s="1">
        <v>9.5087824463844299</v>
      </c>
    </row>
    <row r="196" spans="26:27">
      <c r="Z196" s="1">
        <v>169</v>
      </c>
      <c r="AA196" s="1">
        <v>8.8427786231040955</v>
      </c>
    </row>
    <row r="197" spans="26:27">
      <c r="Z197" s="1">
        <v>170</v>
      </c>
      <c r="AA197" s="1">
        <v>9.0181167721748352</v>
      </c>
    </row>
    <row r="198" spans="26:27">
      <c r="Z198" s="1">
        <v>171</v>
      </c>
      <c r="AA198" s="1">
        <v>11.362477242946625</v>
      </c>
    </row>
    <row r="199" spans="26:27">
      <c r="Z199" s="1">
        <v>172</v>
      </c>
      <c r="AA199" s="1">
        <v>11.804556548595428</v>
      </c>
    </row>
    <row r="200" spans="26:27">
      <c r="Z200" s="1">
        <v>173</v>
      </c>
      <c r="AA200" s="1">
        <v>12.078509867191315</v>
      </c>
    </row>
    <row r="201" spans="26:27">
      <c r="Z201" s="1">
        <v>174</v>
      </c>
      <c r="AA201" s="1">
        <v>8.1051095128059387</v>
      </c>
    </row>
    <row r="202" spans="26:27">
      <c r="Z202" s="1">
        <v>175</v>
      </c>
      <c r="AA202" s="1">
        <v>11.198934257030487</v>
      </c>
    </row>
    <row r="203" spans="26:27">
      <c r="Z203" s="1">
        <v>176</v>
      </c>
      <c r="AA203" s="1">
        <v>7.0427278876304626</v>
      </c>
    </row>
    <row r="204" spans="26:27">
      <c r="Z204" s="1">
        <v>177</v>
      </c>
      <c r="AA204" s="1">
        <v>12.016466915607452</v>
      </c>
    </row>
    <row r="205" spans="26:27">
      <c r="Z205" s="1">
        <v>178</v>
      </c>
      <c r="AA205" s="1">
        <v>13.106747806072235</v>
      </c>
    </row>
    <row r="206" spans="26:27">
      <c r="Z206" s="1">
        <v>179</v>
      </c>
      <c r="AA206" s="1">
        <v>14.320658266544342</v>
      </c>
    </row>
    <row r="207" spans="26:27">
      <c r="Z207" s="1">
        <v>180</v>
      </c>
      <c r="AA207" s="1">
        <v>11.618884027004242</v>
      </c>
    </row>
    <row r="208" spans="26:27">
      <c r="Z208" s="1">
        <v>181</v>
      </c>
      <c r="AA208" s="1">
        <v>9.0729659199714661</v>
      </c>
    </row>
    <row r="209" spans="26:27">
      <c r="Z209" s="1">
        <v>182</v>
      </c>
      <c r="AA209" s="1">
        <v>8.6224693655967712</v>
      </c>
    </row>
    <row r="210" spans="26:27">
      <c r="Z210" s="1">
        <v>183</v>
      </c>
      <c r="AA210" s="1">
        <v>11.681657373905182</v>
      </c>
    </row>
    <row r="211" spans="26:27">
      <c r="Z211" s="1">
        <v>184</v>
      </c>
      <c r="AA211" s="1">
        <v>7.535310685634613</v>
      </c>
    </row>
    <row r="212" spans="26:27">
      <c r="Z212" s="1">
        <v>185</v>
      </c>
      <c r="AA212" s="1">
        <v>10.003300726413727</v>
      </c>
    </row>
    <row r="213" spans="26:27">
      <c r="Z213" s="1">
        <v>186</v>
      </c>
      <c r="AA213" s="1">
        <v>9.3372969031333923</v>
      </c>
    </row>
    <row r="214" spans="26:27">
      <c r="Z214" s="1">
        <v>187</v>
      </c>
      <c r="AA214" s="1">
        <v>11.74852067232132</v>
      </c>
    </row>
    <row r="215" spans="26:27">
      <c r="Z215" s="1">
        <v>188</v>
      </c>
      <c r="AA215" s="1">
        <v>7.3226882815361023</v>
      </c>
    </row>
    <row r="216" spans="26:27">
      <c r="Z216" s="1">
        <v>189</v>
      </c>
      <c r="AA216" s="1">
        <v>9.6001854538917542</v>
      </c>
    </row>
    <row r="217" spans="26:27">
      <c r="Z217" s="1">
        <v>190</v>
      </c>
      <c r="AA217" s="1">
        <v>6.8192780613899231</v>
      </c>
    </row>
    <row r="218" spans="26:27">
      <c r="Z218" s="1">
        <v>191</v>
      </c>
      <c r="AA218" s="1">
        <v>4.348147451877594</v>
      </c>
    </row>
    <row r="219" spans="26:27">
      <c r="Z219" s="1">
        <v>192</v>
      </c>
      <c r="AA219" s="1">
        <v>14.68214362859726</v>
      </c>
    </row>
    <row r="220" spans="26:27">
      <c r="Z220" s="1">
        <v>193</v>
      </c>
      <c r="AA220" s="1">
        <v>6.0611408352851868</v>
      </c>
    </row>
    <row r="221" spans="26:27">
      <c r="Z221" s="1">
        <v>194</v>
      </c>
      <c r="AA221" s="1">
        <v>10.799890577793121</v>
      </c>
    </row>
    <row r="222" spans="26:27">
      <c r="Z222" s="1">
        <v>195</v>
      </c>
      <c r="AA222" s="1">
        <v>8.6893143057823181</v>
      </c>
    </row>
    <row r="223" spans="26:27">
      <c r="Z223" s="1">
        <v>196</v>
      </c>
      <c r="AA223" s="1">
        <v>9.6237390637397766</v>
      </c>
    </row>
    <row r="224" spans="26:27">
      <c r="Z224" s="1">
        <v>197</v>
      </c>
      <c r="AA224" s="1">
        <v>10.491300523281097</v>
      </c>
    </row>
    <row r="225" spans="26:28">
      <c r="Z225" s="1">
        <v>198</v>
      </c>
      <c r="AA225" s="1">
        <v>8.3708645701408386</v>
      </c>
    </row>
    <row r="226" spans="26:28">
      <c r="Z226" s="1">
        <v>199</v>
      </c>
      <c r="AA226" s="1">
        <v>11.620545446872711</v>
      </c>
    </row>
    <row r="227" spans="26:28">
      <c r="Z227" s="1">
        <v>200</v>
      </c>
      <c r="AA227" s="1">
        <v>6.5147596001625061</v>
      </c>
    </row>
    <row r="228" spans="26:28" ht="18.75">
      <c r="Z228" s="50" t="s">
        <v>317</v>
      </c>
      <c r="AA228" s="50">
        <f>AVERAGE(AA28:AA227)</f>
        <v>9.4988552200794221</v>
      </c>
    </row>
    <row r="229" spans="26:28" ht="18.75">
      <c r="Z229" s="50" t="s">
        <v>318</v>
      </c>
      <c r="AA229" s="50">
        <f>_xlfn.VAR.S(AA28:AA227)</f>
        <v>6.1570669988437139</v>
      </c>
    </row>
    <row r="230" spans="26:28" ht="18.75">
      <c r="Z230" s="50" t="s">
        <v>218</v>
      </c>
      <c r="AA230" s="50">
        <f>MIN(AA128:AA227)</f>
        <v>4.348147451877594</v>
      </c>
    </row>
    <row r="231" spans="26:28" ht="18.75">
      <c r="Z231" s="50" t="s">
        <v>226</v>
      </c>
      <c r="AA231" s="50">
        <f>MAX(AA128:AA227)</f>
        <v>14.68214362859726</v>
      </c>
    </row>
    <row r="232" spans="26:28" ht="18.75">
      <c r="Z232" s="50" t="s">
        <v>62</v>
      </c>
      <c r="AA232" s="50">
        <f>INT(SQRT(Z227)+1)</f>
        <v>15</v>
      </c>
    </row>
    <row r="233" spans="26:28" ht="18.75">
      <c r="Z233" s="50" t="s">
        <v>103</v>
      </c>
      <c r="AA233" s="50">
        <f>(AA231-AA230)/(AA232-1)</f>
        <v>0.73814258405140465</v>
      </c>
    </row>
    <row r="234" spans="26:28" ht="18.75">
      <c r="AA234" s="50" t="s">
        <v>229</v>
      </c>
      <c r="AB234" t="s">
        <v>319</v>
      </c>
    </row>
    <row r="235" spans="26:28" ht="18.75">
      <c r="AA235" s="50">
        <f>$AA$230</f>
        <v>4.348147451877594</v>
      </c>
      <c r="AB235" s="50">
        <f t="array" ref="AB235:AB250">FREQUENCY(AA28:AA227,AA236:AA249)</f>
        <v>6</v>
      </c>
    </row>
    <row r="236" spans="26:28" ht="18.75">
      <c r="AA236" s="50">
        <f t="shared" ref="AA236:AA249" si="12">AA235+$AA$233</f>
        <v>5.0862900359289984</v>
      </c>
      <c r="AB236" s="50">
        <v>9</v>
      </c>
    </row>
    <row r="237" spans="26:28" ht="18.75">
      <c r="AA237" s="50">
        <f t="shared" si="12"/>
        <v>5.8244326199804028</v>
      </c>
      <c r="AB237" s="50">
        <v>15</v>
      </c>
    </row>
    <row r="238" spans="26:28" ht="18.75">
      <c r="AA238" s="50">
        <f t="shared" si="12"/>
        <v>6.5625752040318073</v>
      </c>
      <c r="AB238" s="50">
        <v>15</v>
      </c>
    </row>
    <row r="239" spans="26:28" ht="18.75">
      <c r="AA239" s="50">
        <f t="shared" si="12"/>
        <v>7.3007177880832117</v>
      </c>
      <c r="AB239" s="50">
        <v>12</v>
      </c>
    </row>
    <row r="240" spans="26:28" ht="18.75">
      <c r="AA240" s="50">
        <f t="shared" si="12"/>
        <v>8.0388603721346161</v>
      </c>
      <c r="AB240" s="50">
        <v>19</v>
      </c>
    </row>
    <row r="241" spans="27:28" ht="18.75">
      <c r="AA241" s="50">
        <f t="shared" si="12"/>
        <v>8.7770029561860206</v>
      </c>
      <c r="AB241" s="50">
        <v>29</v>
      </c>
    </row>
    <row r="242" spans="27:28" ht="18.75">
      <c r="AA242" s="50">
        <f t="shared" si="12"/>
        <v>9.515145540237425</v>
      </c>
      <c r="AB242" s="50">
        <v>16</v>
      </c>
    </row>
    <row r="243" spans="27:28" ht="18.75">
      <c r="AA243" s="50">
        <f t="shared" si="12"/>
        <v>10.253288124288829</v>
      </c>
      <c r="AB243" s="50">
        <v>20</v>
      </c>
    </row>
    <row r="244" spans="27:28" ht="18.75">
      <c r="AA244" s="50">
        <f t="shared" si="12"/>
        <v>10.991430708340234</v>
      </c>
      <c r="AB244" s="50">
        <v>15</v>
      </c>
    </row>
    <row r="245" spans="27:28" ht="18.75">
      <c r="AA245" s="50">
        <f t="shared" si="12"/>
        <v>11.729573292391638</v>
      </c>
      <c r="AB245" s="50">
        <v>18</v>
      </c>
    </row>
    <row r="246" spans="27:28" ht="18.75">
      <c r="AA246" s="50">
        <f t="shared" si="12"/>
        <v>12.467715876443043</v>
      </c>
      <c r="AB246" s="50">
        <v>12</v>
      </c>
    </row>
    <row r="247" spans="27:28" ht="18.75">
      <c r="AA247" s="50">
        <f t="shared" si="12"/>
        <v>13.205858460494447</v>
      </c>
      <c r="AB247" s="50">
        <v>8</v>
      </c>
    </row>
    <row r="248" spans="27:28" ht="18.75">
      <c r="AA248" s="50">
        <f t="shared" si="12"/>
        <v>13.944001044545852</v>
      </c>
      <c r="AB248" s="50">
        <v>4</v>
      </c>
    </row>
    <row r="249" spans="27:28" ht="18.75">
      <c r="AA249" s="50">
        <f t="shared" si="12"/>
        <v>14.682143628597256</v>
      </c>
      <c r="AB249" s="50">
        <v>2</v>
      </c>
    </row>
    <row r="250" spans="27:28" ht="18.75">
      <c r="AA250" s="50"/>
      <c r="AB250" s="50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controls>
    <control shapeId="20485" r:id="rId4" name="CommandButton3"/>
    <control shapeId="20484" r:id="rId5" name="CommandButton2"/>
    <control shapeId="20481" r:id="rId6" name="CommandButton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/>
  <dimension ref="A1:AD467"/>
  <sheetViews>
    <sheetView topLeftCell="A440" workbookViewId="0">
      <selection activeCell="D443" sqref="D443"/>
    </sheetView>
  </sheetViews>
  <sheetFormatPr defaultRowHeight="15"/>
  <sheetData>
    <row r="1" spans="1:30" ht="15.75" customHeight="1">
      <c r="B1" s="86" t="s">
        <v>236</v>
      </c>
    </row>
    <row r="2" spans="1:30" ht="18.75">
      <c r="A2" s="44" t="s">
        <v>239</v>
      </c>
    </row>
    <row r="3" spans="1:30">
      <c r="R3">
        <v>1</v>
      </c>
      <c r="S3">
        <v>2</v>
      </c>
      <c r="T3">
        <v>3</v>
      </c>
      <c r="U3">
        <v>4</v>
      </c>
      <c r="V3">
        <v>5</v>
      </c>
      <c r="W3">
        <v>6</v>
      </c>
      <c r="X3">
        <v>7</v>
      </c>
      <c r="Y3">
        <v>8</v>
      </c>
      <c r="Z3">
        <v>9</v>
      </c>
      <c r="AA3">
        <v>10</v>
      </c>
      <c r="AB3">
        <v>11</v>
      </c>
      <c r="AC3">
        <v>12</v>
      </c>
    </row>
    <row r="4" spans="1:30">
      <c r="A4" s="62" t="s">
        <v>3</v>
      </c>
      <c r="B4" s="1">
        <v>1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  <c r="I4" s="1">
        <v>8</v>
      </c>
      <c r="J4" s="1">
        <v>9</v>
      </c>
      <c r="K4" s="1">
        <v>10</v>
      </c>
      <c r="L4" s="1">
        <v>11</v>
      </c>
      <c r="M4" s="1">
        <v>12</v>
      </c>
      <c r="N4" s="62" t="s">
        <v>207</v>
      </c>
      <c r="R4">
        <f ca="1">RAND()</f>
        <v>0.75216014301397838</v>
      </c>
      <c r="S4">
        <f t="shared" ref="S4:AC14" ca="1" si="0">RAND()</f>
        <v>0.2428456518997264</v>
      </c>
      <c r="T4">
        <f t="shared" ca="1" si="0"/>
        <v>0.71467819717463743</v>
      </c>
      <c r="U4">
        <f t="shared" ca="1" si="0"/>
        <v>0.59821677634882264</v>
      </c>
      <c r="V4">
        <f t="shared" ca="1" si="0"/>
        <v>0.18224874188440876</v>
      </c>
      <c r="W4">
        <f t="shared" ca="1" si="0"/>
        <v>0.6174226407066401</v>
      </c>
      <c r="X4">
        <f t="shared" ca="1" si="0"/>
        <v>0.97441869407193993</v>
      </c>
      <c r="Y4">
        <f t="shared" ca="1" si="0"/>
        <v>0.76341086764936739</v>
      </c>
      <c r="Z4">
        <f t="shared" ca="1" si="0"/>
        <v>8.2903737306028846E-2</v>
      </c>
      <c r="AA4">
        <f t="shared" ca="1" si="0"/>
        <v>0.30309291435116248</v>
      </c>
      <c r="AB4">
        <f t="shared" ca="1" si="0"/>
        <v>0.98416484920911795</v>
      </c>
      <c r="AC4">
        <f t="shared" ca="1" si="0"/>
        <v>0.15020856334751986</v>
      </c>
      <c r="AD4">
        <f ca="1">SUM(R4:AC4)-6</f>
        <v>0.36577177696334928</v>
      </c>
    </row>
    <row r="5" spans="1:30">
      <c r="A5" s="1">
        <v>1</v>
      </c>
      <c r="B5" s="96">
        <f ca="1">RAND()</f>
        <v>0.58903139951821482</v>
      </c>
      <c r="C5" s="97">
        <f t="shared" ref="C5:M20" ca="1" si="1">RAND()</f>
        <v>0.17274807012900206</v>
      </c>
      <c r="D5" s="97">
        <f t="shared" ca="1" si="1"/>
        <v>0.40181038178403305</v>
      </c>
      <c r="E5" s="97">
        <f t="shared" ca="1" si="1"/>
        <v>0.25812844294696813</v>
      </c>
      <c r="F5" s="97">
        <f t="shared" ca="1" si="1"/>
        <v>0.58374952433664951</v>
      </c>
      <c r="G5" s="97">
        <f t="shared" ca="1" si="1"/>
        <v>7.768728312179829E-2</v>
      </c>
      <c r="H5" s="97">
        <f t="shared" ca="1" si="1"/>
        <v>0.22553000162675074</v>
      </c>
      <c r="I5" s="97">
        <f t="shared" ca="1" si="1"/>
        <v>0.58956960034902095</v>
      </c>
      <c r="J5" s="97">
        <f t="shared" ca="1" si="1"/>
        <v>3.0067317898789803E-2</v>
      </c>
      <c r="K5" s="97">
        <f t="shared" ca="1" si="1"/>
        <v>0.50919783655161055</v>
      </c>
      <c r="L5" s="97">
        <f t="shared" ca="1" si="1"/>
        <v>0.13790555982893782</v>
      </c>
      <c r="M5" s="97">
        <f t="shared" ca="1" si="1"/>
        <v>0.84468012584396934</v>
      </c>
      <c r="N5" s="62">
        <f ca="1">SUM(B5:M5)-6</f>
        <v>-1.5798944560642552</v>
      </c>
      <c r="R5">
        <f t="shared" ref="R5:R14" ca="1" si="2">RAND()</f>
        <v>0.76656448639362473</v>
      </c>
      <c r="S5">
        <f t="shared" ca="1" si="0"/>
        <v>0.20642623388018699</v>
      </c>
      <c r="T5">
        <f t="shared" ca="1" si="0"/>
        <v>0.96528844327507635</v>
      </c>
      <c r="U5">
        <f t="shared" ca="1" si="0"/>
        <v>0.42369410064113122</v>
      </c>
      <c r="V5">
        <f t="shared" ca="1" si="0"/>
        <v>0.38253968162855734</v>
      </c>
      <c r="W5">
        <f t="shared" ca="1" si="0"/>
        <v>0.87083341292942373</v>
      </c>
      <c r="X5">
        <f t="shared" ca="1" si="0"/>
        <v>0.41758348955750435</v>
      </c>
      <c r="Y5">
        <f t="shared" ca="1" si="0"/>
        <v>0.29186460635414857</v>
      </c>
      <c r="Z5">
        <f t="shared" ca="1" si="0"/>
        <v>8.0011120115574208E-2</v>
      </c>
      <c r="AA5">
        <f t="shared" ca="1" si="0"/>
        <v>0.48961903143923369</v>
      </c>
      <c r="AB5">
        <f t="shared" ca="1" si="0"/>
        <v>2.6015234516454822E-2</v>
      </c>
      <c r="AC5">
        <f t="shared" ca="1" si="0"/>
        <v>0.19936937003079613</v>
      </c>
      <c r="AD5">
        <f t="shared" ref="AD5:AD14" ca="1" si="3">SUM(R5:AC5)-6</f>
        <v>-0.88019078923828786</v>
      </c>
    </row>
    <row r="6" spans="1:30">
      <c r="A6" s="1">
        <v>2</v>
      </c>
      <c r="B6" s="93">
        <f t="shared" ref="B6:M37" ca="1" si="4">RAND()</f>
        <v>0.10801374463573499</v>
      </c>
      <c r="C6" s="62">
        <f t="shared" ca="1" si="1"/>
        <v>0.16269523642167627</v>
      </c>
      <c r="D6" s="62">
        <f t="shared" ca="1" si="1"/>
        <v>0.41246426988822549</v>
      </c>
      <c r="E6" s="62">
        <f t="shared" ca="1" si="1"/>
        <v>0.57328813250569732</v>
      </c>
      <c r="F6" s="62">
        <f t="shared" ca="1" si="1"/>
        <v>0.48750864726211818</v>
      </c>
      <c r="G6" s="62">
        <f t="shared" ca="1" si="1"/>
        <v>0.33118511143495066</v>
      </c>
      <c r="H6" s="62">
        <f t="shared" ca="1" si="1"/>
        <v>0.41679709412142607</v>
      </c>
      <c r="I6" s="62">
        <f t="shared" ca="1" si="1"/>
        <v>0.55843693723184362</v>
      </c>
      <c r="J6" s="62">
        <f t="shared" ca="1" si="1"/>
        <v>0.69231016327656381</v>
      </c>
      <c r="K6" s="62">
        <f t="shared" ca="1" si="1"/>
        <v>1.463350386224338E-2</v>
      </c>
      <c r="L6" s="62">
        <f t="shared" ca="1" si="1"/>
        <v>0.26068288651871274</v>
      </c>
      <c r="M6" s="62">
        <f t="shared" ca="1" si="1"/>
        <v>0.85024197976248139</v>
      </c>
      <c r="N6" s="62">
        <f t="shared" ref="N6:N69" ca="1" si="5">SUM(B6:M6)-6</f>
        <v>-1.1317422930783261</v>
      </c>
      <c r="R6">
        <f t="shared" ca="1" si="2"/>
        <v>0.12999807792520901</v>
      </c>
      <c r="S6">
        <f t="shared" ca="1" si="0"/>
        <v>0.30550080455927509</v>
      </c>
      <c r="T6">
        <f t="shared" ca="1" si="0"/>
        <v>0.98453426447200432</v>
      </c>
      <c r="U6">
        <f t="shared" ca="1" si="0"/>
        <v>3.4260750546712959E-3</v>
      </c>
      <c r="V6">
        <f t="shared" ca="1" si="0"/>
        <v>0.11228083208983364</v>
      </c>
      <c r="W6">
        <f t="shared" ca="1" si="0"/>
        <v>0.66905602595622593</v>
      </c>
      <c r="X6">
        <f t="shared" ca="1" si="0"/>
        <v>0.74411728287619838</v>
      </c>
      <c r="Y6">
        <f t="shared" ca="1" si="0"/>
        <v>0.65524607979577532</v>
      </c>
      <c r="Z6">
        <f t="shared" ca="1" si="0"/>
        <v>0.24854972094392824</v>
      </c>
      <c r="AA6">
        <f t="shared" ca="1" si="0"/>
        <v>0.54387456011275503</v>
      </c>
      <c r="AB6">
        <f t="shared" ca="1" si="0"/>
        <v>0.16711786910336723</v>
      </c>
      <c r="AC6">
        <f t="shared" ca="1" si="0"/>
        <v>0.25787111246881711</v>
      </c>
      <c r="AD6">
        <f t="shared" ca="1" si="3"/>
        <v>-1.1784272946419394</v>
      </c>
    </row>
    <row r="7" spans="1:30">
      <c r="A7" s="1">
        <v>3</v>
      </c>
      <c r="B7" s="93">
        <f t="shared" ca="1" si="4"/>
        <v>0.486009891388683</v>
      </c>
      <c r="C7" s="62">
        <f t="shared" ca="1" si="1"/>
        <v>7.1153895461132821E-2</v>
      </c>
      <c r="D7" s="62">
        <f t="shared" ca="1" si="1"/>
        <v>0.98327071481611661</v>
      </c>
      <c r="E7" s="62">
        <f t="shared" ca="1" si="1"/>
        <v>0.31946557631362871</v>
      </c>
      <c r="F7" s="62">
        <f t="shared" ca="1" si="1"/>
        <v>0.47762552434703465</v>
      </c>
      <c r="G7" s="62">
        <f t="shared" ca="1" si="1"/>
        <v>0.5428264777271079</v>
      </c>
      <c r="H7" s="62">
        <f t="shared" ca="1" si="1"/>
        <v>0.10628082467820921</v>
      </c>
      <c r="I7" s="62">
        <f t="shared" ca="1" si="1"/>
        <v>0.21948149607774448</v>
      </c>
      <c r="J7" s="62">
        <f t="shared" ca="1" si="1"/>
        <v>0.4760707643147164</v>
      </c>
      <c r="K7" s="62">
        <f t="shared" ca="1" si="1"/>
        <v>3.9477607225117062E-2</v>
      </c>
      <c r="L7" s="62">
        <f t="shared" ca="1" si="1"/>
        <v>0.68037608662541871</v>
      </c>
      <c r="M7" s="62">
        <f t="shared" ca="1" si="1"/>
        <v>0.52381113686947334</v>
      </c>
      <c r="N7" s="62">
        <f t="shared" ca="1" si="5"/>
        <v>-1.0741500041556167</v>
      </c>
      <c r="R7">
        <f t="shared" ca="1" si="2"/>
        <v>0.24284335915728317</v>
      </c>
      <c r="S7">
        <f t="shared" ca="1" si="0"/>
        <v>0.85415657351446916</v>
      </c>
      <c r="T7">
        <f t="shared" ca="1" si="0"/>
        <v>0.57712260597193676</v>
      </c>
      <c r="U7">
        <f t="shared" ca="1" si="0"/>
        <v>0.11775998799123188</v>
      </c>
      <c r="V7">
        <f t="shared" ca="1" si="0"/>
        <v>0.7403349719831871</v>
      </c>
      <c r="W7">
        <f t="shared" ca="1" si="0"/>
        <v>0.42262291543682728</v>
      </c>
      <c r="X7">
        <f t="shared" ca="1" si="0"/>
        <v>0.34763434513130687</v>
      </c>
      <c r="Y7">
        <f t="shared" ca="1" si="0"/>
        <v>0.61080313381255036</v>
      </c>
      <c r="Z7">
        <f t="shared" ca="1" si="0"/>
        <v>0.36215670930425881</v>
      </c>
      <c r="AA7">
        <f t="shared" ca="1" si="0"/>
        <v>0.70686292190605382</v>
      </c>
      <c r="AB7">
        <f t="shared" ca="1" si="0"/>
        <v>0.84989012175665302</v>
      </c>
      <c r="AC7">
        <f t="shared" ca="1" si="0"/>
        <v>0.73606847805535502</v>
      </c>
      <c r="AD7">
        <f t="shared" ca="1" si="3"/>
        <v>0.56825612402111236</v>
      </c>
    </row>
    <row r="8" spans="1:30">
      <c r="A8" s="1">
        <v>4</v>
      </c>
      <c r="B8" s="93">
        <f t="shared" ca="1" si="4"/>
        <v>0.44658989445792496</v>
      </c>
      <c r="C8" s="62">
        <f t="shared" ca="1" si="1"/>
        <v>0.58126063470056355</v>
      </c>
      <c r="D8" s="62">
        <f t="shared" ca="1" si="1"/>
        <v>0.18914073279337362</v>
      </c>
      <c r="E8" s="62">
        <f t="shared" ca="1" si="1"/>
        <v>9.1847547058257817E-2</v>
      </c>
      <c r="F8" s="62">
        <f t="shared" ca="1" si="1"/>
        <v>0.57494557585031281</v>
      </c>
      <c r="G8" s="62">
        <f t="shared" ca="1" si="1"/>
        <v>0.47428136846679592</v>
      </c>
      <c r="H8" s="62">
        <f t="shared" ca="1" si="1"/>
        <v>0.50484606690285738</v>
      </c>
      <c r="I8" s="62">
        <f t="shared" ca="1" si="1"/>
        <v>0.75143335772371289</v>
      </c>
      <c r="J8" s="62">
        <f t="shared" ca="1" si="1"/>
        <v>0.93939720070118593</v>
      </c>
      <c r="K8" s="62">
        <f t="shared" ca="1" si="1"/>
        <v>0.16357886245470254</v>
      </c>
      <c r="L8" s="62">
        <f t="shared" ca="1" si="1"/>
        <v>0.27239604633474035</v>
      </c>
      <c r="M8" s="62">
        <f t="shared" ca="1" si="1"/>
        <v>4.352288816138028E-2</v>
      </c>
      <c r="N8" s="62">
        <f t="shared" ca="1" si="5"/>
        <v>-0.96675982439419261</v>
      </c>
      <c r="R8">
        <f t="shared" ca="1" si="2"/>
        <v>0.35153811305992932</v>
      </c>
      <c r="S8">
        <f t="shared" ca="1" si="0"/>
        <v>0.23337248430275537</v>
      </c>
      <c r="T8">
        <f t="shared" ca="1" si="0"/>
        <v>0.20453033971209611</v>
      </c>
      <c r="U8">
        <f t="shared" ca="1" si="0"/>
        <v>0.24871732735853147</v>
      </c>
      <c r="V8">
        <f t="shared" ca="1" si="0"/>
        <v>8.0535695573166644E-2</v>
      </c>
      <c r="W8">
        <f t="shared" ca="1" si="0"/>
        <v>0.93744759311157555</v>
      </c>
      <c r="X8">
        <f t="shared" ca="1" si="0"/>
        <v>0.69107565446738151</v>
      </c>
      <c r="Y8">
        <f t="shared" ca="1" si="0"/>
        <v>0.47493396012066835</v>
      </c>
      <c r="Z8">
        <f t="shared" ca="1" si="0"/>
        <v>0.38416616455109853</v>
      </c>
      <c r="AA8">
        <f t="shared" ca="1" si="0"/>
        <v>0.18309827956002245</v>
      </c>
      <c r="AB8">
        <f t="shared" ca="1" si="0"/>
        <v>7.2113653141291367E-2</v>
      </c>
      <c r="AC8">
        <f t="shared" ca="1" si="0"/>
        <v>0.6916512459277353</v>
      </c>
      <c r="AD8">
        <f t="shared" ca="1" si="3"/>
        <v>-1.4468194891137482</v>
      </c>
    </row>
    <row r="9" spans="1:30">
      <c r="A9" s="1">
        <v>5</v>
      </c>
      <c r="B9" s="93">
        <f t="shared" ca="1" si="4"/>
        <v>0.30867467127228765</v>
      </c>
      <c r="C9" s="62">
        <f t="shared" ca="1" si="1"/>
        <v>0.89317526018310645</v>
      </c>
      <c r="D9" s="62">
        <f t="shared" ca="1" si="1"/>
        <v>0.47221775389568799</v>
      </c>
      <c r="E9" s="62">
        <f t="shared" ca="1" si="1"/>
        <v>0.60643727170044803</v>
      </c>
      <c r="F9" s="62">
        <f t="shared" ca="1" si="1"/>
        <v>8.1455834110074399E-2</v>
      </c>
      <c r="G9" s="62">
        <f t="shared" ca="1" si="1"/>
        <v>0.81994701514660484</v>
      </c>
      <c r="H9" s="62">
        <f t="shared" ca="1" si="1"/>
        <v>0.2076475036955352</v>
      </c>
      <c r="I9" s="62">
        <f t="shared" ca="1" si="1"/>
        <v>0.48350812216409378</v>
      </c>
      <c r="J9" s="62">
        <f t="shared" ca="1" si="1"/>
        <v>0.60360984745160651</v>
      </c>
      <c r="K9" s="62">
        <f t="shared" ca="1" si="1"/>
        <v>0.48673534479711833</v>
      </c>
      <c r="L9" s="62">
        <f t="shared" ca="1" si="1"/>
        <v>0.61874022062402378</v>
      </c>
      <c r="M9" s="62">
        <f t="shared" ca="1" si="1"/>
        <v>0.22673518547653426</v>
      </c>
      <c r="N9" s="62">
        <f t="shared" ca="1" si="5"/>
        <v>-0.19111596948287879</v>
      </c>
      <c r="R9">
        <f t="shared" ca="1" si="2"/>
        <v>0.6582382658800725</v>
      </c>
      <c r="S9">
        <f t="shared" ca="1" si="0"/>
        <v>0.72591250383194539</v>
      </c>
      <c r="T9">
        <f t="shared" ca="1" si="0"/>
        <v>0.36893292685606482</v>
      </c>
      <c r="U9">
        <f t="shared" ca="1" si="0"/>
        <v>0.14301816171201764</v>
      </c>
      <c r="V9">
        <f t="shared" ca="1" si="0"/>
        <v>0.47905333584895304</v>
      </c>
      <c r="W9">
        <f t="shared" ca="1" si="0"/>
        <v>0.65847953365763012</v>
      </c>
      <c r="X9">
        <f t="shared" ca="1" si="0"/>
        <v>0.66839213905265327</v>
      </c>
      <c r="Y9">
        <f t="shared" ca="1" si="0"/>
        <v>8.1668968214822613E-2</v>
      </c>
      <c r="Z9">
        <f t="shared" ca="1" si="0"/>
        <v>0.85410689496332726</v>
      </c>
      <c r="AA9">
        <f t="shared" ca="1" si="0"/>
        <v>0.4836901609072628</v>
      </c>
      <c r="AB9">
        <f t="shared" ca="1" si="0"/>
        <v>0.99667729211307288</v>
      </c>
      <c r="AC9">
        <f t="shared" ca="1" si="0"/>
        <v>0.99357623665416472</v>
      </c>
      <c r="AD9">
        <f t="shared" ca="1" si="3"/>
        <v>1.1117464196919871</v>
      </c>
    </row>
    <row r="10" spans="1:30">
      <c r="A10" s="1">
        <v>6</v>
      </c>
      <c r="B10" s="89">
        <f t="shared" ca="1" si="4"/>
        <v>0.55684819468220725</v>
      </c>
      <c r="C10" s="16">
        <f t="shared" ca="1" si="1"/>
        <v>0.35739984230233812</v>
      </c>
      <c r="D10" s="16">
        <f t="shared" ca="1" si="1"/>
        <v>0.19542928362245116</v>
      </c>
      <c r="E10" s="16">
        <f t="shared" ca="1" si="1"/>
        <v>9.1734553337206703E-2</v>
      </c>
      <c r="F10" s="16">
        <f t="shared" ca="1" si="1"/>
        <v>0.45839946000610632</v>
      </c>
      <c r="G10" s="16">
        <f t="shared" ca="1" si="1"/>
        <v>0.70795651706085505</v>
      </c>
      <c r="H10" s="16">
        <f t="shared" ca="1" si="1"/>
        <v>0.81245645940139233</v>
      </c>
      <c r="I10" s="16">
        <f t="shared" ca="1" si="1"/>
        <v>0.33576126984185617</v>
      </c>
      <c r="J10" s="16">
        <f t="shared" ca="1" si="1"/>
        <v>0.96236929097750634</v>
      </c>
      <c r="K10" s="16">
        <f t="shared" ca="1" si="1"/>
        <v>0.1010065131306801</v>
      </c>
      <c r="L10" s="16">
        <f t="shared" ca="1" si="1"/>
        <v>0.40738500657706211</v>
      </c>
      <c r="M10" s="16">
        <f t="shared" ca="1" si="1"/>
        <v>0.54472524695255053</v>
      </c>
      <c r="N10" s="16">
        <f t="shared" ca="1" si="5"/>
        <v>-0.46852836210778737</v>
      </c>
      <c r="R10">
        <f t="shared" ca="1" si="2"/>
        <v>6.8438653092260715E-2</v>
      </c>
      <c r="S10">
        <f t="shared" ca="1" si="0"/>
        <v>0.51077060062817159</v>
      </c>
      <c r="T10">
        <f t="shared" ca="1" si="0"/>
        <v>0.85939124960243496</v>
      </c>
      <c r="U10">
        <f t="shared" ca="1" si="0"/>
        <v>0.90439010246482998</v>
      </c>
      <c r="V10">
        <f t="shared" ca="1" si="0"/>
        <v>0.26210655618401635</v>
      </c>
      <c r="W10">
        <f t="shared" ca="1" si="0"/>
        <v>0.16290360278439531</v>
      </c>
      <c r="X10">
        <f t="shared" ca="1" si="0"/>
        <v>0.62975356642176106</v>
      </c>
      <c r="Y10">
        <f t="shared" ca="1" si="0"/>
        <v>0.32437361476182192</v>
      </c>
      <c r="Z10">
        <f t="shared" ca="1" si="0"/>
        <v>0.44349095106280245</v>
      </c>
      <c r="AA10">
        <f t="shared" ca="1" si="0"/>
        <v>0.77100500466972122</v>
      </c>
      <c r="AB10">
        <f t="shared" ca="1" si="0"/>
        <v>0.40760278851974885</v>
      </c>
      <c r="AC10">
        <f t="shared" ca="1" si="0"/>
        <v>0.53963069524215279</v>
      </c>
      <c r="AD10">
        <f t="shared" ca="1" si="3"/>
        <v>-0.11614261456588348</v>
      </c>
    </row>
    <row r="11" spans="1:30">
      <c r="A11" s="1">
        <v>7</v>
      </c>
      <c r="B11" s="89">
        <f t="shared" ca="1" si="4"/>
        <v>0.77742482152744685</v>
      </c>
      <c r="C11" s="16">
        <f t="shared" ca="1" si="1"/>
        <v>0.42268998034138239</v>
      </c>
      <c r="D11" s="16">
        <f t="shared" ca="1" si="1"/>
        <v>0.64660423340221462</v>
      </c>
      <c r="E11" s="16">
        <f t="shared" ca="1" si="1"/>
        <v>1.504038451195111E-2</v>
      </c>
      <c r="F11" s="16">
        <f t="shared" ca="1" si="1"/>
        <v>0.13728881939465021</v>
      </c>
      <c r="G11" s="16">
        <f t="shared" ca="1" si="1"/>
        <v>0.15606040040826041</v>
      </c>
      <c r="H11" s="16">
        <f t="shared" ca="1" si="1"/>
        <v>0.84261489894819874</v>
      </c>
      <c r="I11" s="16">
        <f t="shared" ca="1" si="1"/>
        <v>0.16257286511193492</v>
      </c>
      <c r="J11" s="16">
        <f t="shared" ca="1" si="1"/>
        <v>0.40340549871350717</v>
      </c>
      <c r="K11" s="16">
        <f t="shared" ca="1" si="1"/>
        <v>0.77105529838848574</v>
      </c>
      <c r="L11" s="16">
        <f t="shared" ca="1" si="1"/>
        <v>0.11849143702934062</v>
      </c>
      <c r="M11" s="16">
        <f t="shared" ca="1" si="1"/>
        <v>0.44975107535709324</v>
      </c>
      <c r="N11" s="16">
        <f t="shared" ca="1" si="5"/>
        <v>-1.0970002868655344</v>
      </c>
      <c r="R11">
        <f t="shared" ca="1" si="2"/>
        <v>0.45568077257530071</v>
      </c>
      <c r="S11">
        <f t="shared" ca="1" si="0"/>
        <v>0.86130023184909144</v>
      </c>
      <c r="T11">
        <f t="shared" ca="1" si="0"/>
        <v>0.77172583891049129</v>
      </c>
      <c r="U11">
        <f t="shared" ca="1" si="0"/>
        <v>0.82195067143902367</v>
      </c>
      <c r="V11">
        <f t="shared" ca="1" si="0"/>
        <v>0.51839026903045493</v>
      </c>
      <c r="W11">
        <f t="shared" ca="1" si="0"/>
        <v>0.64136281491336611</v>
      </c>
      <c r="X11">
        <f t="shared" ca="1" si="0"/>
        <v>0.23675507726855383</v>
      </c>
      <c r="Y11">
        <f t="shared" ca="1" si="0"/>
        <v>0.22970939297453929</v>
      </c>
      <c r="Z11">
        <f t="shared" ca="1" si="0"/>
        <v>0.90596935520345956</v>
      </c>
      <c r="AA11">
        <f t="shared" ca="1" si="0"/>
        <v>0.61638318889058663</v>
      </c>
      <c r="AB11">
        <f t="shared" ca="1" si="0"/>
        <v>0.98299465755407489</v>
      </c>
      <c r="AC11">
        <f t="shared" ca="1" si="0"/>
        <v>0.50602849496775515</v>
      </c>
      <c r="AD11">
        <f t="shared" ca="1" si="3"/>
        <v>1.5482507655766975</v>
      </c>
    </row>
    <row r="12" spans="1:30">
      <c r="A12" s="1">
        <v>8</v>
      </c>
      <c r="B12" s="89">
        <f t="shared" ca="1" si="4"/>
        <v>0.39764754146034686</v>
      </c>
      <c r="C12" s="16">
        <f t="shared" ca="1" si="1"/>
        <v>0.68330528366285392</v>
      </c>
      <c r="D12" s="16">
        <f t="shared" ca="1" si="1"/>
        <v>0.97757109373956652</v>
      </c>
      <c r="E12" s="16">
        <f t="shared" ca="1" si="1"/>
        <v>0.29960146328718373</v>
      </c>
      <c r="F12" s="16">
        <f t="shared" ca="1" si="1"/>
        <v>0.95458200707442398</v>
      </c>
      <c r="G12" s="16">
        <f t="shared" ca="1" si="1"/>
        <v>7.2521914589531278E-2</v>
      </c>
      <c r="H12" s="16">
        <f t="shared" ca="1" si="1"/>
        <v>0.35094773806075641</v>
      </c>
      <c r="I12" s="16">
        <f t="shared" ca="1" si="1"/>
        <v>0.3945795743103746</v>
      </c>
      <c r="J12" s="16">
        <f t="shared" ca="1" si="1"/>
        <v>0.56608636407219048</v>
      </c>
      <c r="K12" s="16">
        <f t="shared" ca="1" si="1"/>
        <v>0.97608011864562449</v>
      </c>
      <c r="L12" s="16">
        <f t="shared" ca="1" si="1"/>
        <v>0.17390528921999282</v>
      </c>
      <c r="M12" s="16">
        <f t="shared" ca="1" si="1"/>
        <v>0.71965208028278393</v>
      </c>
      <c r="N12" s="16">
        <f t="shared" ca="1" si="5"/>
        <v>0.56648046840562838</v>
      </c>
      <c r="R12">
        <f t="shared" ca="1" si="2"/>
        <v>0.53865135713565326</v>
      </c>
      <c r="S12">
        <f t="shared" ca="1" si="0"/>
        <v>0.42166749085586686</v>
      </c>
      <c r="T12">
        <f t="shared" ca="1" si="0"/>
        <v>3.6438839749158847E-2</v>
      </c>
      <c r="U12">
        <f t="shared" ca="1" si="0"/>
        <v>0.90437344972610489</v>
      </c>
      <c r="V12">
        <f t="shared" ca="1" si="0"/>
        <v>0.46288869464481319</v>
      </c>
      <c r="W12">
        <f t="shared" ca="1" si="0"/>
        <v>9.679186170845111E-2</v>
      </c>
      <c r="X12">
        <f t="shared" ca="1" si="0"/>
        <v>0.23555401444996171</v>
      </c>
      <c r="Y12">
        <f t="shared" ca="1" si="0"/>
        <v>0.90399929206288698</v>
      </c>
      <c r="Z12">
        <f t="shared" ca="1" si="0"/>
        <v>1.48938289678755E-2</v>
      </c>
      <c r="AA12">
        <f t="shared" ca="1" si="0"/>
        <v>0.72983605889259984</v>
      </c>
      <c r="AB12">
        <f t="shared" ca="1" si="0"/>
        <v>0.10629527784524595</v>
      </c>
      <c r="AC12">
        <f t="shared" ca="1" si="0"/>
        <v>0.36323691463847485</v>
      </c>
      <c r="AD12">
        <f t="shared" ca="1" si="3"/>
        <v>-1.1853729193229068</v>
      </c>
    </row>
    <row r="13" spans="1:30">
      <c r="A13" s="1">
        <v>9</v>
      </c>
      <c r="B13" s="89">
        <f t="shared" ca="1" si="4"/>
        <v>0.50409256349051135</v>
      </c>
      <c r="C13" s="16">
        <f t="shared" ca="1" si="1"/>
        <v>0.96230997215298952</v>
      </c>
      <c r="D13" s="16">
        <f t="shared" ca="1" si="1"/>
        <v>0.1236143866609174</v>
      </c>
      <c r="E13" s="16">
        <f t="shared" ca="1" si="1"/>
        <v>0.58215255220563211</v>
      </c>
      <c r="F13" s="16">
        <f t="shared" ca="1" si="1"/>
        <v>0.40455780787584139</v>
      </c>
      <c r="G13" s="16">
        <f t="shared" ca="1" si="1"/>
        <v>0.45609160829954232</v>
      </c>
      <c r="H13" s="16">
        <f t="shared" ca="1" si="1"/>
        <v>0.37237102931088462</v>
      </c>
      <c r="I13" s="16">
        <f t="shared" ca="1" si="1"/>
        <v>0.67498996104632547</v>
      </c>
      <c r="J13" s="16">
        <f t="shared" ca="1" si="1"/>
        <v>0.98010802407497088</v>
      </c>
      <c r="K13" s="16">
        <f t="shared" ca="1" si="1"/>
        <v>0.93750187369550009</v>
      </c>
      <c r="L13" s="16">
        <f t="shared" ca="1" si="1"/>
        <v>0.86421695636490159</v>
      </c>
      <c r="M13" s="16">
        <f t="shared" ca="1" si="1"/>
        <v>5.8866496193877182E-2</v>
      </c>
      <c r="N13" s="16">
        <f t="shared" ca="1" si="5"/>
        <v>0.92087323137189347</v>
      </c>
      <c r="R13">
        <f t="shared" ca="1" si="2"/>
        <v>0.65551813603821429</v>
      </c>
      <c r="S13">
        <f t="shared" ca="1" si="0"/>
        <v>2.8142994695148804E-2</v>
      </c>
      <c r="T13">
        <f t="shared" ca="1" si="0"/>
        <v>0.78107655347180138</v>
      </c>
      <c r="U13">
        <f t="shared" ca="1" si="0"/>
        <v>0.58547775608840791</v>
      </c>
      <c r="V13">
        <f t="shared" ca="1" si="0"/>
        <v>0.14593511568634399</v>
      </c>
      <c r="W13">
        <f t="shared" ca="1" si="0"/>
        <v>0.51304249037643768</v>
      </c>
      <c r="X13">
        <f t="shared" ca="1" si="0"/>
        <v>0.7874901002153385</v>
      </c>
      <c r="Y13">
        <f t="shared" ca="1" si="0"/>
        <v>0.84779005362497983</v>
      </c>
      <c r="Z13">
        <f t="shared" ca="1" si="0"/>
        <v>0.9342015029989208</v>
      </c>
      <c r="AA13">
        <f t="shared" ca="1" si="0"/>
        <v>0.28035652038303116</v>
      </c>
      <c r="AB13">
        <f t="shared" ca="1" si="0"/>
        <v>0.67333301572402915</v>
      </c>
      <c r="AC13">
        <f t="shared" ca="1" si="0"/>
        <v>0.83401571767653238</v>
      </c>
      <c r="AD13">
        <f t="shared" ca="1" si="3"/>
        <v>1.0663799569791852</v>
      </c>
    </row>
    <row r="14" spans="1:30">
      <c r="A14" s="1">
        <v>10</v>
      </c>
      <c r="B14" s="89">
        <f t="shared" ca="1" si="4"/>
        <v>0.20886343039334676</v>
      </c>
      <c r="C14" s="16">
        <f t="shared" ca="1" si="1"/>
        <v>0.17836880783171871</v>
      </c>
      <c r="D14" s="16">
        <f t="shared" ca="1" si="1"/>
        <v>0.94318171378935478</v>
      </c>
      <c r="E14" s="16">
        <f t="shared" ca="1" si="1"/>
        <v>0.79861146185820453</v>
      </c>
      <c r="F14" s="16">
        <f t="shared" ca="1" si="1"/>
        <v>0.97151280929454842</v>
      </c>
      <c r="G14" s="16">
        <f t="shared" ca="1" si="1"/>
        <v>0.83748166923562684</v>
      </c>
      <c r="H14" s="16">
        <f t="shared" ca="1" si="1"/>
        <v>0.73421564498895009</v>
      </c>
      <c r="I14" s="16">
        <f t="shared" ca="1" si="1"/>
        <v>0.26205559270263556</v>
      </c>
      <c r="J14" s="16">
        <f t="shared" ca="1" si="1"/>
        <v>0.84346908066992032</v>
      </c>
      <c r="K14" s="16">
        <f t="shared" ca="1" si="1"/>
        <v>0.77698467235801716</v>
      </c>
      <c r="L14" s="16">
        <f t="shared" ca="1" si="1"/>
        <v>0.64910102697260452</v>
      </c>
      <c r="M14" s="16">
        <f t="shared" ca="1" si="1"/>
        <v>0.87008680704710284</v>
      </c>
      <c r="N14" s="16">
        <f t="shared" ca="1" si="5"/>
        <v>2.0739327171420303</v>
      </c>
      <c r="R14">
        <f t="shared" ca="1" si="2"/>
        <v>0.84275493692911763</v>
      </c>
      <c r="S14">
        <f t="shared" ca="1" si="0"/>
        <v>0.46476346495449183</v>
      </c>
      <c r="T14">
        <f t="shared" ca="1" si="0"/>
        <v>0.25810821521597438</v>
      </c>
      <c r="U14">
        <f t="shared" ca="1" si="0"/>
        <v>0.51924714635443614</v>
      </c>
      <c r="V14">
        <f t="shared" ca="1" si="0"/>
        <v>0.71911530621918418</v>
      </c>
      <c r="W14">
        <f t="shared" ca="1" si="0"/>
        <v>0.46880096541658589</v>
      </c>
      <c r="X14">
        <f t="shared" ca="1" si="0"/>
        <v>0.7810789190468721</v>
      </c>
      <c r="Y14">
        <f t="shared" ca="1" si="0"/>
        <v>0.23725937839707001</v>
      </c>
      <c r="Z14">
        <f t="shared" ca="1" si="0"/>
        <v>0.38102694771478518</v>
      </c>
      <c r="AA14">
        <f t="shared" ca="1" si="0"/>
        <v>0.95562528306707151</v>
      </c>
      <c r="AB14">
        <f t="shared" ca="1" si="0"/>
        <v>7.599067405949067E-2</v>
      </c>
      <c r="AC14">
        <f t="shared" ca="1" si="0"/>
        <v>0.38143774251626827</v>
      </c>
      <c r="AD14">
        <f t="shared" ca="1" si="3"/>
        <v>8.5208979891348235E-2</v>
      </c>
    </row>
    <row r="15" spans="1:30">
      <c r="A15" s="1">
        <v>11</v>
      </c>
      <c r="B15" s="89">
        <f t="shared" ca="1" si="4"/>
        <v>0.8589562147473222</v>
      </c>
      <c r="C15" s="16">
        <f t="shared" ca="1" si="1"/>
        <v>0.80805640201029139</v>
      </c>
      <c r="D15" s="16">
        <f t="shared" ca="1" si="1"/>
        <v>0.92579620468674406</v>
      </c>
      <c r="E15" s="16">
        <f t="shared" ca="1" si="1"/>
        <v>0.45682321245288726</v>
      </c>
      <c r="F15" s="16">
        <f t="shared" ca="1" si="1"/>
        <v>6.5584528096763073E-2</v>
      </c>
      <c r="G15" s="16">
        <f t="shared" ca="1" si="1"/>
        <v>0.2821030740679431</v>
      </c>
      <c r="H15" s="16">
        <f t="shared" ca="1" si="1"/>
        <v>0.36773066526147868</v>
      </c>
      <c r="I15" s="16">
        <f t="shared" ca="1" si="1"/>
        <v>0.53545531090457499</v>
      </c>
      <c r="J15" s="16">
        <f t="shared" ca="1" si="1"/>
        <v>0.6062196408754803</v>
      </c>
      <c r="K15" s="16">
        <f t="shared" ca="1" si="1"/>
        <v>1.2722369455397065E-2</v>
      </c>
      <c r="L15" s="16">
        <f t="shared" ca="1" si="1"/>
        <v>0.47302261958578562</v>
      </c>
      <c r="M15" s="16">
        <f t="shared" ca="1" si="1"/>
        <v>0.45305253371922261</v>
      </c>
      <c r="N15" s="16">
        <f t="shared" ca="1" si="5"/>
        <v>-0.15447722413611054</v>
      </c>
    </row>
    <row r="16" spans="1:30">
      <c r="A16" s="1">
        <v>12</v>
      </c>
      <c r="B16" s="89">
        <f t="shared" ca="1" si="4"/>
        <v>0.90672743189816729</v>
      </c>
      <c r="C16" s="16">
        <f t="shared" ca="1" si="1"/>
        <v>0.28252814492386946</v>
      </c>
      <c r="D16" s="16">
        <f t="shared" ca="1" si="1"/>
        <v>0.6967908787171373</v>
      </c>
      <c r="E16" s="16">
        <f t="shared" ca="1" si="1"/>
        <v>0.28019479811703096</v>
      </c>
      <c r="F16" s="16">
        <f t="shared" ca="1" si="1"/>
        <v>0.20296057758664254</v>
      </c>
      <c r="G16" s="16">
        <f t="shared" ca="1" si="1"/>
        <v>0.71290522992374417</v>
      </c>
      <c r="H16" s="16">
        <f t="shared" ca="1" si="1"/>
        <v>0.63405314189394435</v>
      </c>
      <c r="I16" s="16">
        <f t="shared" ca="1" si="1"/>
        <v>0.2601595447270304</v>
      </c>
      <c r="J16" s="16">
        <f t="shared" ca="1" si="1"/>
        <v>0.38302738510362611</v>
      </c>
      <c r="K16" s="16">
        <f t="shared" ca="1" si="1"/>
        <v>0.16350875611501481</v>
      </c>
      <c r="L16" s="16">
        <f t="shared" ca="1" si="1"/>
        <v>0.44988073713107202</v>
      </c>
      <c r="M16" s="16">
        <f t="shared" ca="1" si="1"/>
        <v>0.82566719234908392</v>
      </c>
      <c r="N16" s="16">
        <f t="shared" ca="1" si="5"/>
        <v>-0.20159618151363645</v>
      </c>
    </row>
    <row r="17" spans="1:14">
      <c r="A17" s="1">
        <v>13</v>
      </c>
      <c r="B17" s="89">
        <f t="shared" ca="1" si="4"/>
        <v>0.51134201631472109</v>
      </c>
      <c r="C17" s="16">
        <f t="shared" ca="1" si="1"/>
        <v>0.86551822594475336</v>
      </c>
      <c r="D17" s="16">
        <f t="shared" ca="1" si="1"/>
        <v>0.13025988607130579</v>
      </c>
      <c r="E17" s="16">
        <f t="shared" ca="1" si="1"/>
        <v>0.12295852413698327</v>
      </c>
      <c r="F17" s="16">
        <f t="shared" ca="1" si="1"/>
        <v>0.30134864424702901</v>
      </c>
      <c r="G17" s="16">
        <f t="shared" ca="1" si="1"/>
        <v>0.58214829286508696</v>
      </c>
      <c r="H17" s="16">
        <f t="shared" ca="1" si="1"/>
        <v>0.9176450079796441</v>
      </c>
      <c r="I17" s="16">
        <f t="shared" ca="1" si="1"/>
        <v>1.6330589652701732E-2</v>
      </c>
      <c r="J17" s="16">
        <f t="shared" ca="1" si="1"/>
        <v>0.49408588426334488</v>
      </c>
      <c r="K17" s="16">
        <f t="shared" ca="1" si="1"/>
        <v>0.31677578795868411</v>
      </c>
      <c r="L17" s="16">
        <f t="shared" ca="1" si="1"/>
        <v>0.20589258615230577</v>
      </c>
      <c r="M17" s="16">
        <f t="shared" ca="1" si="1"/>
        <v>7.5602958758279382E-2</v>
      </c>
      <c r="N17" s="16">
        <f t="shared" ca="1" si="5"/>
        <v>-1.460091595655161</v>
      </c>
    </row>
    <row r="18" spans="1:14">
      <c r="A18" s="1">
        <v>14</v>
      </c>
      <c r="B18" s="89">
        <f t="shared" ca="1" si="4"/>
        <v>0.69778714736993241</v>
      </c>
      <c r="C18" s="16">
        <f t="shared" ca="1" si="1"/>
        <v>0.14758773064067121</v>
      </c>
      <c r="D18" s="16">
        <f t="shared" ca="1" si="1"/>
        <v>0.76108166310272996</v>
      </c>
      <c r="E18" s="16">
        <f t="shared" ca="1" si="1"/>
        <v>0.17737904132664117</v>
      </c>
      <c r="F18" s="16">
        <f t="shared" ca="1" si="1"/>
        <v>0.64571432268502371</v>
      </c>
      <c r="G18" s="16">
        <f t="shared" ca="1" si="1"/>
        <v>0.30729932264091286</v>
      </c>
      <c r="H18" s="16">
        <f t="shared" ca="1" si="1"/>
        <v>0.19474931732580547</v>
      </c>
      <c r="I18" s="16">
        <f t="shared" ca="1" si="1"/>
        <v>0.3372867561059405</v>
      </c>
      <c r="J18" s="16">
        <f t="shared" ca="1" si="1"/>
        <v>0.57183058197278358</v>
      </c>
      <c r="K18" s="16">
        <f t="shared" ca="1" si="1"/>
        <v>0.71034769604774972</v>
      </c>
      <c r="L18" s="16">
        <f t="shared" ca="1" si="1"/>
        <v>0.73163322303198353</v>
      </c>
      <c r="M18" s="16">
        <f t="shared" ca="1" si="1"/>
        <v>0.53446591994728987</v>
      </c>
      <c r="N18" s="16">
        <f t="shared" ca="1" si="5"/>
        <v>-0.18283727780253578</v>
      </c>
    </row>
    <row r="19" spans="1:14">
      <c r="A19" s="1">
        <v>15</v>
      </c>
      <c r="B19" s="89">
        <f t="shared" ca="1" si="4"/>
        <v>0.94297278464481682</v>
      </c>
      <c r="C19" s="16">
        <f t="shared" ca="1" si="1"/>
        <v>0.4497276146190512</v>
      </c>
      <c r="D19" s="16">
        <f t="shared" ca="1" si="1"/>
        <v>0.92757953294810158</v>
      </c>
      <c r="E19" s="16">
        <f t="shared" ca="1" si="1"/>
        <v>0.33915839063469688</v>
      </c>
      <c r="F19" s="16">
        <f t="shared" ca="1" si="1"/>
        <v>0.39323960653414725</v>
      </c>
      <c r="G19" s="16">
        <f t="shared" ca="1" si="1"/>
        <v>0.99179369646528226</v>
      </c>
      <c r="H19" s="16">
        <f t="shared" ca="1" si="1"/>
        <v>0.76198381728327735</v>
      </c>
      <c r="I19" s="16">
        <f t="shared" ca="1" si="1"/>
        <v>0.90163047733396851</v>
      </c>
      <c r="J19" s="16">
        <f t="shared" ca="1" si="1"/>
        <v>0.80348924898506779</v>
      </c>
      <c r="K19" s="16">
        <f t="shared" ca="1" si="1"/>
        <v>0.47933813059108221</v>
      </c>
      <c r="L19" s="16">
        <f t="shared" ca="1" si="1"/>
        <v>0.86308263979934297</v>
      </c>
      <c r="M19" s="16">
        <f t="shared" ca="1" si="1"/>
        <v>0.63512678779027198</v>
      </c>
      <c r="N19" s="16">
        <f t="shared" ca="1" si="5"/>
        <v>2.4891227276291072</v>
      </c>
    </row>
    <row r="20" spans="1:14">
      <c r="A20" s="1">
        <v>16</v>
      </c>
      <c r="B20" s="89">
        <f t="shared" ca="1" si="4"/>
        <v>6.4231256969371486E-2</v>
      </c>
      <c r="C20" s="16">
        <f t="shared" ca="1" si="1"/>
        <v>0.92048249355873812</v>
      </c>
      <c r="D20" s="16">
        <f t="shared" ca="1" si="1"/>
        <v>3.2958864590919124E-2</v>
      </c>
      <c r="E20" s="16">
        <f t="shared" ca="1" si="1"/>
        <v>5.0838452218308294E-2</v>
      </c>
      <c r="F20" s="16">
        <f t="shared" ca="1" si="1"/>
        <v>0.36191388869855601</v>
      </c>
      <c r="G20" s="16">
        <f t="shared" ca="1" si="1"/>
        <v>0.59939506750537874</v>
      </c>
      <c r="H20" s="16">
        <f t="shared" ca="1" si="1"/>
        <v>0.32518363509045045</v>
      </c>
      <c r="I20" s="16">
        <f t="shared" ca="1" si="1"/>
        <v>0.71304195954011185</v>
      </c>
      <c r="J20" s="16">
        <f t="shared" ca="1" si="1"/>
        <v>0.97570841745236514</v>
      </c>
      <c r="K20" s="16">
        <f t="shared" ca="1" si="1"/>
        <v>0.68918491880335608</v>
      </c>
      <c r="L20" s="16">
        <f t="shared" ca="1" si="1"/>
        <v>9.0535131672169644E-2</v>
      </c>
      <c r="M20" s="16">
        <f t="shared" ca="1" si="1"/>
        <v>0.9195935047562962</v>
      </c>
      <c r="N20" s="16">
        <f t="shared" ca="1" si="5"/>
        <v>-0.25693240914397819</v>
      </c>
    </row>
    <row r="21" spans="1:14">
      <c r="A21" s="1">
        <v>17</v>
      </c>
      <c r="B21" s="89">
        <f t="shared" ca="1" si="4"/>
        <v>0.57905093917069483</v>
      </c>
      <c r="C21" s="16">
        <f t="shared" ca="1" si="4"/>
        <v>0.7602091556624786</v>
      </c>
      <c r="D21" s="16">
        <f t="shared" ca="1" si="4"/>
        <v>0.3864916128947895</v>
      </c>
      <c r="E21" s="16">
        <f t="shared" ca="1" si="4"/>
        <v>0.2275533427264893</v>
      </c>
      <c r="F21" s="16">
        <f t="shared" ca="1" si="4"/>
        <v>9.3839319277250866E-2</v>
      </c>
      <c r="G21" s="16">
        <f t="shared" ca="1" si="4"/>
        <v>0.12581947044111219</v>
      </c>
      <c r="H21" s="16">
        <f t="shared" ca="1" si="4"/>
        <v>0.22386081122739587</v>
      </c>
      <c r="I21" s="16">
        <f t="shared" ca="1" si="4"/>
        <v>0.43964122932445182</v>
      </c>
      <c r="J21" s="16">
        <f t="shared" ca="1" si="4"/>
        <v>0.21736745192260631</v>
      </c>
      <c r="K21" s="16">
        <f t="shared" ca="1" si="4"/>
        <v>0.28418156968741215</v>
      </c>
      <c r="L21" s="16">
        <f t="shared" ca="1" si="4"/>
        <v>1.4763264188759617E-2</v>
      </c>
      <c r="M21" s="16">
        <f t="shared" ca="1" si="4"/>
        <v>0.86044287397853414</v>
      </c>
      <c r="N21" s="16">
        <f t="shared" ca="1" si="5"/>
        <v>-1.7867789594980241</v>
      </c>
    </row>
    <row r="22" spans="1:14">
      <c r="A22" s="1">
        <v>18</v>
      </c>
      <c r="B22" s="89">
        <f t="shared" ca="1" si="4"/>
        <v>7.0372071185349938E-2</v>
      </c>
      <c r="C22" s="16">
        <f t="shared" ca="1" si="4"/>
        <v>0.54881108282562874</v>
      </c>
      <c r="D22" s="16">
        <f t="shared" ca="1" si="4"/>
        <v>0.29917671843362292</v>
      </c>
      <c r="E22" s="16">
        <f t="shared" ca="1" si="4"/>
        <v>0.67471228198459521</v>
      </c>
      <c r="F22" s="16">
        <f t="shared" ca="1" si="4"/>
        <v>0.78897092599413821</v>
      </c>
      <c r="G22" s="16">
        <f t="shared" ca="1" si="4"/>
        <v>0.16616312266121502</v>
      </c>
      <c r="H22" s="16">
        <f t="shared" ca="1" si="4"/>
        <v>0.40557430866252053</v>
      </c>
      <c r="I22" s="16">
        <f t="shared" ca="1" si="4"/>
        <v>0.26468741133439888</v>
      </c>
      <c r="J22" s="16">
        <f t="shared" ca="1" si="4"/>
        <v>0.82984397174052327</v>
      </c>
      <c r="K22" s="16">
        <f t="shared" ca="1" si="4"/>
        <v>0.60963764752336402</v>
      </c>
      <c r="L22" s="16">
        <f t="shared" ca="1" si="4"/>
        <v>0.3861928765691105</v>
      </c>
      <c r="M22" s="16">
        <f t="shared" ca="1" si="4"/>
        <v>0.54700522021838083</v>
      </c>
      <c r="N22" s="16">
        <f t="shared" ca="1" si="5"/>
        <v>-0.4088523608671526</v>
      </c>
    </row>
    <row r="23" spans="1:14">
      <c r="A23" s="1">
        <v>19</v>
      </c>
      <c r="B23" s="89">
        <f t="shared" ca="1" si="4"/>
        <v>1.9341686263103952E-2</v>
      </c>
      <c r="C23" s="16">
        <f t="shared" ca="1" si="4"/>
        <v>0.48336236437110203</v>
      </c>
      <c r="D23" s="16">
        <f t="shared" ca="1" si="4"/>
        <v>0.46256788815485561</v>
      </c>
      <c r="E23" s="16">
        <f t="shared" ca="1" si="4"/>
        <v>4.0655035700916331E-2</v>
      </c>
      <c r="F23" s="16">
        <f t="shared" ca="1" si="4"/>
        <v>9.6034845305022154E-2</v>
      </c>
      <c r="G23" s="16">
        <f t="shared" ca="1" si="4"/>
        <v>0.8002219552488965</v>
      </c>
      <c r="H23" s="16">
        <f t="shared" ca="1" si="4"/>
        <v>0.83616309387532328</v>
      </c>
      <c r="I23" s="16">
        <f t="shared" ca="1" si="4"/>
        <v>0.26887002228511214</v>
      </c>
      <c r="J23" s="16">
        <f t="shared" ca="1" si="4"/>
        <v>0.63842143645296945</v>
      </c>
      <c r="K23" s="16">
        <f t="shared" ca="1" si="4"/>
        <v>0.81888492796682288</v>
      </c>
      <c r="L23" s="16">
        <f t="shared" ca="1" si="4"/>
        <v>0.13727819809412978</v>
      </c>
      <c r="M23" s="16">
        <f t="shared" ca="1" si="4"/>
        <v>0.33183779597927909</v>
      </c>
      <c r="N23" s="16">
        <f t="shared" ca="1" si="5"/>
        <v>-1.0663607503024668</v>
      </c>
    </row>
    <row r="24" spans="1:14">
      <c r="A24" s="1">
        <v>20</v>
      </c>
      <c r="B24" s="89">
        <f t="shared" ca="1" si="4"/>
        <v>0.65657067858527096</v>
      </c>
      <c r="C24" s="16">
        <f t="shared" ca="1" si="4"/>
        <v>0.51204228206529523</v>
      </c>
      <c r="D24" s="16">
        <f t="shared" ca="1" si="4"/>
        <v>0.78781991419212272</v>
      </c>
      <c r="E24" s="16">
        <f t="shared" ca="1" si="4"/>
        <v>0.22021235116503046</v>
      </c>
      <c r="F24" s="16">
        <f t="shared" ca="1" si="4"/>
        <v>0.15153812650781306</v>
      </c>
      <c r="G24" s="16">
        <f t="shared" ca="1" si="4"/>
        <v>0.71223792075727665</v>
      </c>
      <c r="H24" s="16">
        <f t="shared" ca="1" si="4"/>
        <v>0.61636940343026492</v>
      </c>
      <c r="I24" s="16">
        <f t="shared" ca="1" si="4"/>
        <v>0.58057084813627569</v>
      </c>
      <c r="J24" s="16">
        <f t="shared" ca="1" si="4"/>
        <v>0.15921408946173932</v>
      </c>
      <c r="K24" s="16">
        <f t="shared" ca="1" si="4"/>
        <v>0.77320556231235926</v>
      </c>
      <c r="L24" s="16">
        <f t="shared" ca="1" si="4"/>
        <v>0.23653998638789986</v>
      </c>
      <c r="M24" s="16">
        <f t="shared" ca="1" si="4"/>
        <v>0.69926090653035478</v>
      </c>
      <c r="N24" s="16">
        <f t="shared" ca="1" si="5"/>
        <v>0.10558206953170224</v>
      </c>
    </row>
    <row r="25" spans="1:14">
      <c r="A25" s="1">
        <v>21</v>
      </c>
      <c r="B25" s="89">
        <f t="shared" ca="1" si="4"/>
        <v>0.16863947127326107</v>
      </c>
      <c r="C25" s="16">
        <f t="shared" ca="1" si="4"/>
        <v>0.57386562199514124</v>
      </c>
      <c r="D25" s="16">
        <f t="shared" ca="1" si="4"/>
        <v>0.40466306908125382</v>
      </c>
      <c r="E25" s="16">
        <f t="shared" ca="1" si="4"/>
        <v>0.14645715935411929</v>
      </c>
      <c r="F25" s="16">
        <f t="shared" ca="1" si="4"/>
        <v>0.81251967889615884</v>
      </c>
      <c r="G25" s="16">
        <f t="shared" ca="1" si="4"/>
        <v>0.74378331507916795</v>
      </c>
      <c r="H25" s="16">
        <f t="shared" ca="1" si="4"/>
        <v>0.16115007784378776</v>
      </c>
      <c r="I25" s="16">
        <f t="shared" ca="1" si="4"/>
        <v>0.53134510252920375</v>
      </c>
      <c r="J25" s="16">
        <f t="shared" ca="1" si="4"/>
        <v>0.74488400687522005</v>
      </c>
      <c r="K25" s="16">
        <f t="shared" ca="1" si="4"/>
        <v>0.58840552740441443</v>
      </c>
      <c r="L25" s="16">
        <f t="shared" ca="1" si="4"/>
        <v>0.20749171819259171</v>
      </c>
      <c r="M25" s="16">
        <f t="shared" ca="1" si="4"/>
        <v>0.4921663517815324</v>
      </c>
      <c r="N25" s="16">
        <f t="shared" ca="1" si="5"/>
        <v>-0.42462889969414874</v>
      </c>
    </row>
    <row r="26" spans="1:14">
      <c r="A26" s="1">
        <v>22</v>
      </c>
      <c r="B26" s="89">
        <f t="shared" ca="1" si="4"/>
        <v>0.84336661770077104</v>
      </c>
      <c r="C26" s="16">
        <f t="shared" ca="1" si="4"/>
        <v>8.2090643376536931E-2</v>
      </c>
      <c r="D26" s="16">
        <f t="shared" ca="1" si="4"/>
        <v>0.69945450675879517</v>
      </c>
      <c r="E26" s="16">
        <f t="shared" ca="1" si="4"/>
        <v>0.80383315242378517</v>
      </c>
      <c r="F26" s="16">
        <f t="shared" ca="1" si="4"/>
        <v>0.64520681054257079</v>
      </c>
      <c r="G26" s="16">
        <f t="shared" ca="1" si="4"/>
        <v>0.27179430021184015</v>
      </c>
      <c r="H26" s="16">
        <f t="shared" ca="1" si="4"/>
        <v>0.98686914575032247</v>
      </c>
      <c r="I26" s="16">
        <f t="shared" ca="1" si="4"/>
        <v>0.87363222276301578</v>
      </c>
      <c r="J26" s="16">
        <f t="shared" ca="1" si="4"/>
        <v>0.76267829072785798</v>
      </c>
      <c r="K26" s="16">
        <f t="shared" ca="1" si="4"/>
        <v>0.41150663603255788</v>
      </c>
      <c r="L26" s="16">
        <f t="shared" ca="1" si="4"/>
        <v>0.68243815466780511</v>
      </c>
      <c r="M26" s="16">
        <f t="shared" ca="1" si="4"/>
        <v>0.76411042250426409</v>
      </c>
      <c r="N26" s="16">
        <f t="shared" ca="1" si="5"/>
        <v>1.8269809034601225</v>
      </c>
    </row>
    <row r="27" spans="1:14">
      <c r="A27" s="1">
        <v>23</v>
      </c>
      <c r="B27" s="89">
        <f t="shared" ca="1" si="4"/>
        <v>0.4104151708208017</v>
      </c>
      <c r="C27" s="16">
        <f t="shared" ca="1" si="4"/>
        <v>0.13982938296497682</v>
      </c>
      <c r="D27" s="16">
        <f t="shared" ca="1" si="4"/>
        <v>0.18612980709928806</v>
      </c>
      <c r="E27" s="16">
        <f t="shared" ca="1" si="4"/>
        <v>0.12602780389861223</v>
      </c>
      <c r="F27" s="16">
        <f t="shared" ca="1" si="4"/>
        <v>0.32315468850272744</v>
      </c>
      <c r="G27" s="16">
        <f t="shared" ca="1" si="4"/>
        <v>0.89757197121464039</v>
      </c>
      <c r="H27" s="16">
        <f t="shared" ca="1" si="4"/>
        <v>0.8689794123355119</v>
      </c>
      <c r="I27" s="16">
        <f t="shared" ca="1" si="4"/>
        <v>0.59014262162306341</v>
      </c>
      <c r="J27" s="16">
        <f t="shared" ca="1" si="4"/>
        <v>6.736379803202297E-3</v>
      </c>
      <c r="K27" s="16">
        <f t="shared" ca="1" si="4"/>
        <v>0.79542208144988114</v>
      </c>
      <c r="L27" s="16">
        <f t="shared" ca="1" si="4"/>
        <v>0.14648414458905279</v>
      </c>
      <c r="M27" s="16">
        <f t="shared" ca="1" si="4"/>
        <v>0.73680804776420339</v>
      </c>
      <c r="N27" s="16">
        <f t="shared" ca="1" si="5"/>
        <v>-0.7722984879340391</v>
      </c>
    </row>
    <row r="28" spans="1:14">
      <c r="A28" s="1">
        <v>24</v>
      </c>
      <c r="B28" s="89">
        <f t="shared" ca="1" si="4"/>
        <v>0.64301271615955424</v>
      </c>
      <c r="C28" s="16">
        <f t="shared" ca="1" si="4"/>
        <v>4.381742960950441E-2</v>
      </c>
      <c r="D28" s="16">
        <f t="shared" ca="1" si="4"/>
        <v>0.95074198487466699</v>
      </c>
      <c r="E28" s="16">
        <f t="shared" ca="1" si="4"/>
        <v>0.35288722502846404</v>
      </c>
      <c r="F28" s="16">
        <f t="shared" ca="1" si="4"/>
        <v>0.60790505096198633</v>
      </c>
      <c r="G28" s="16">
        <f t="shared" ca="1" si="4"/>
        <v>0.99373496233237302</v>
      </c>
      <c r="H28" s="16">
        <f t="shared" ca="1" si="4"/>
        <v>0.95206996979379532</v>
      </c>
      <c r="I28" s="16">
        <f t="shared" ca="1" si="4"/>
        <v>0.35765445227496095</v>
      </c>
      <c r="J28" s="16">
        <f t="shared" ca="1" si="4"/>
        <v>5.6592748484849409E-2</v>
      </c>
      <c r="K28" s="16">
        <f t="shared" ca="1" si="4"/>
        <v>0.78610168768056443</v>
      </c>
      <c r="L28" s="16">
        <f t="shared" ca="1" si="4"/>
        <v>0.50759894463050426</v>
      </c>
      <c r="M28" s="16">
        <f t="shared" ca="1" si="4"/>
        <v>0.96699384206409711</v>
      </c>
      <c r="N28" s="16">
        <f t="shared" ca="1" si="5"/>
        <v>1.2191110138953203</v>
      </c>
    </row>
    <row r="29" spans="1:14">
      <c r="A29" s="1">
        <v>25</v>
      </c>
      <c r="B29" s="89">
        <f t="shared" ca="1" si="4"/>
        <v>0.39778020410011639</v>
      </c>
      <c r="C29" s="16">
        <f t="shared" ca="1" si="4"/>
        <v>0.49546601408992252</v>
      </c>
      <c r="D29" s="16">
        <f t="shared" ca="1" si="4"/>
        <v>8.6071710846985283E-2</v>
      </c>
      <c r="E29" s="16">
        <f t="shared" ca="1" si="4"/>
        <v>0.80807317646034704</v>
      </c>
      <c r="F29" s="16">
        <f t="shared" ca="1" si="4"/>
        <v>0.56785034487787911</v>
      </c>
      <c r="G29" s="16">
        <f t="shared" ca="1" si="4"/>
        <v>0.92409182142720692</v>
      </c>
      <c r="H29" s="16">
        <f t="shared" ca="1" si="4"/>
        <v>0.30035821997258805</v>
      </c>
      <c r="I29" s="16">
        <f t="shared" ca="1" si="4"/>
        <v>0.40961607752775686</v>
      </c>
      <c r="J29" s="16">
        <f t="shared" ca="1" si="4"/>
        <v>5.1916561680818596E-2</v>
      </c>
      <c r="K29" s="16">
        <f t="shared" ca="1" si="4"/>
        <v>0.32919956987910393</v>
      </c>
      <c r="L29" s="16">
        <f t="shared" ca="1" si="4"/>
        <v>0.34688884689385646</v>
      </c>
      <c r="M29" s="16">
        <f t="shared" ca="1" si="4"/>
        <v>0.81993222002851329</v>
      </c>
      <c r="N29" s="16">
        <f t="shared" ca="1" si="5"/>
        <v>-0.46275523221490644</v>
      </c>
    </row>
    <row r="30" spans="1:14">
      <c r="A30" s="1">
        <v>26</v>
      </c>
      <c r="B30" s="89">
        <f t="shared" ca="1" si="4"/>
        <v>0.14865690057599501</v>
      </c>
      <c r="C30" s="16">
        <f t="shared" ca="1" si="4"/>
        <v>0.64447396953061298</v>
      </c>
      <c r="D30" s="16">
        <f t="shared" ca="1" si="4"/>
        <v>0.99927809343678664</v>
      </c>
      <c r="E30" s="16">
        <f t="shared" ca="1" si="4"/>
        <v>0.39224718295613603</v>
      </c>
      <c r="F30" s="16">
        <f t="shared" ca="1" si="4"/>
        <v>0.15958088753916333</v>
      </c>
      <c r="G30" s="16">
        <f t="shared" ca="1" si="4"/>
        <v>0.85987630206709498</v>
      </c>
      <c r="H30" s="16">
        <f t="shared" ca="1" si="4"/>
        <v>0.51266034970956209</v>
      </c>
      <c r="I30" s="16">
        <f t="shared" ca="1" si="4"/>
        <v>0.49397573998870481</v>
      </c>
      <c r="J30" s="16">
        <f t="shared" ca="1" si="4"/>
        <v>0.97991194970876894</v>
      </c>
      <c r="K30" s="16">
        <f t="shared" ca="1" si="4"/>
        <v>0.42752027387572067</v>
      </c>
      <c r="L30" s="16">
        <f t="shared" ca="1" si="4"/>
        <v>0.11254609586607645</v>
      </c>
      <c r="M30" s="16">
        <f t="shared" ca="1" si="4"/>
        <v>0.37811494024548864</v>
      </c>
      <c r="N30" s="16">
        <f t="shared" ca="1" si="5"/>
        <v>0.108842685500111</v>
      </c>
    </row>
    <row r="31" spans="1:14">
      <c r="A31" s="1">
        <v>27</v>
      </c>
      <c r="B31" s="89">
        <f t="shared" ca="1" si="4"/>
        <v>0.50276931480731424</v>
      </c>
      <c r="C31" s="16">
        <f t="shared" ca="1" si="4"/>
        <v>0.84508826549635341</v>
      </c>
      <c r="D31" s="16">
        <f t="shared" ca="1" si="4"/>
        <v>0.69418114641428019</v>
      </c>
      <c r="E31" s="16">
        <f t="shared" ca="1" si="4"/>
        <v>0.94325583655926826</v>
      </c>
      <c r="F31" s="16">
        <f t="shared" ca="1" si="4"/>
        <v>0.34016676919732225</v>
      </c>
      <c r="G31" s="16">
        <f t="shared" ca="1" si="4"/>
        <v>8.5726803075619529E-2</v>
      </c>
      <c r="H31" s="16">
        <f t="shared" ca="1" si="4"/>
        <v>0.77465300963131334</v>
      </c>
      <c r="I31" s="16">
        <f t="shared" ca="1" si="4"/>
        <v>0.89861194661277288</v>
      </c>
      <c r="J31" s="16">
        <f t="shared" ca="1" si="4"/>
        <v>0.73324748541623208</v>
      </c>
      <c r="K31" s="16">
        <f t="shared" ca="1" si="4"/>
        <v>8.2262444893173914E-2</v>
      </c>
      <c r="L31" s="16">
        <f t="shared" ca="1" si="4"/>
        <v>0.22189119781370259</v>
      </c>
      <c r="M31" s="16">
        <f t="shared" ca="1" si="4"/>
        <v>0.27179312401407696</v>
      </c>
      <c r="N31" s="16">
        <f t="shared" ca="1" si="5"/>
        <v>0.39364734393142964</v>
      </c>
    </row>
    <row r="32" spans="1:14">
      <c r="A32" s="1">
        <v>28</v>
      </c>
      <c r="B32" s="89">
        <f t="shared" ca="1" si="4"/>
        <v>0.67876734593177801</v>
      </c>
      <c r="C32" s="16">
        <f t="shared" ca="1" si="4"/>
        <v>0.9566871582289187</v>
      </c>
      <c r="D32" s="16">
        <f t="shared" ca="1" si="4"/>
        <v>0.80431335500442724</v>
      </c>
      <c r="E32" s="16">
        <f t="shared" ca="1" si="4"/>
        <v>3.4496957984791354E-2</v>
      </c>
      <c r="F32" s="16">
        <f t="shared" ca="1" si="4"/>
        <v>0.43831027078356977</v>
      </c>
      <c r="G32" s="16">
        <f t="shared" ca="1" si="4"/>
        <v>0.5483388522332211</v>
      </c>
      <c r="H32" s="16">
        <f t="shared" ca="1" si="4"/>
        <v>0.96532328517894084</v>
      </c>
      <c r="I32" s="16">
        <f t="shared" ca="1" si="4"/>
        <v>0.37804121394112489</v>
      </c>
      <c r="J32" s="16">
        <f t="shared" ca="1" si="4"/>
        <v>0.27001281370977548</v>
      </c>
      <c r="K32" s="16">
        <f t="shared" ca="1" si="4"/>
        <v>0.76201831948824283</v>
      </c>
      <c r="L32" s="16">
        <f t="shared" ca="1" si="4"/>
        <v>0.51351187038335588</v>
      </c>
      <c r="M32" s="16">
        <f t="shared" ca="1" si="4"/>
        <v>1.2453816072979018E-2</v>
      </c>
      <c r="N32" s="16">
        <f t="shared" ca="1" si="5"/>
        <v>0.36227525894112489</v>
      </c>
    </row>
    <row r="33" spans="1:14">
      <c r="A33" s="1">
        <v>29</v>
      </c>
      <c r="B33" s="89">
        <f t="shared" ca="1" si="4"/>
        <v>0.91602401636460851</v>
      </c>
      <c r="C33" s="16">
        <f t="shared" ca="1" si="4"/>
        <v>0.20383000428326525</v>
      </c>
      <c r="D33" s="16">
        <f t="shared" ca="1" si="4"/>
        <v>0.12993252914440689</v>
      </c>
      <c r="E33" s="16">
        <f t="shared" ca="1" si="4"/>
        <v>0.45411222559809494</v>
      </c>
      <c r="F33" s="16">
        <f t="shared" ca="1" si="4"/>
        <v>0.21843318797228384</v>
      </c>
      <c r="G33" s="16">
        <f t="shared" ca="1" si="4"/>
        <v>4.7866528915232465E-3</v>
      </c>
      <c r="H33" s="16">
        <f t="shared" ca="1" si="4"/>
        <v>0.46953859972926804</v>
      </c>
      <c r="I33" s="16">
        <f t="shared" ca="1" si="4"/>
        <v>0.50132429361737962</v>
      </c>
      <c r="J33" s="16">
        <f t="shared" ca="1" si="4"/>
        <v>0.31161602335299499</v>
      </c>
      <c r="K33" s="16">
        <f t="shared" ca="1" si="4"/>
        <v>0.34483830371985125</v>
      </c>
      <c r="L33" s="16">
        <f t="shared" ca="1" si="4"/>
        <v>0.59808141957883021</v>
      </c>
      <c r="M33" s="16">
        <f t="shared" ca="1" si="4"/>
        <v>0.19044722222118482</v>
      </c>
      <c r="N33" s="16">
        <f t="shared" ca="1" si="5"/>
        <v>-1.6570355215263088</v>
      </c>
    </row>
    <row r="34" spans="1:14">
      <c r="A34" s="1">
        <v>30</v>
      </c>
      <c r="B34" s="89">
        <f t="shared" ca="1" si="4"/>
        <v>0.24707846656455779</v>
      </c>
      <c r="C34" s="16">
        <f t="shared" ca="1" si="4"/>
        <v>0.92854379711538737</v>
      </c>
      <c r="D34" s="16">
        <f t="shared" ca="1" si="4"/>
        <v>0.6614395924716483</v>
      </c>
      <c r="E34" s="16">
        <f t="shared" ca="1" si="4"/>
        <v>1.7443576122413873E-2</v>
      </c>
      <c r="F34" s="16">
        <f t="shared" ca="1" si="4"/>
        <v>0.72377984735737755</v>
      </c>
      <c r="G34" s="16">
        <f t="shared" ca="1" si="4"/>
        <v>0.35003714510426676</v>
      </c>
      <c r="H34" s="16">
        <f t="shared" ca="1" si="4"/>
        <v>0.87992919976450268</v>
      </c>
      <c r="I34" s="16">
        <f t="shared" ca="1" si="4"/>
        <v>0.1672047996331214</v>
      </c>
      <c r="J34" s="16">
        <f t="shared" ca="1" si="4"/>
        <v>0.53324073364640245</v>
      </c>
      <c r="K34" s="16">
        <f t="shared" ca="1" si="4"/>
        <v>0.38757751809905816</v>
      </c>
      <c r="L34" s="16">
        <f t="shared" ca="1" si="4"/>
        <v>0.91773019078121632</v>
      </c>
      <c r="M34" s="16">
        <f t="shared" ca="1" si="4"/>
        <v>1.3876281544246361E-2</v>
      </c>
      <c r="N34" s="16">
        <f t="shared" ca="1" si="5"/>
        <v>-0.17211885179580122</v>
      </c>
    </row>
    <row r="35" spans="1:14">
      <c r="A35" s="1">
        <v>31</v>
      </c>
      <c r="B35" s="89">
        <f t="shared" ca="1" si="4"/>
        <v>0.3808852494566477</v>
      </c>
      <c r="C35" s="16">
        <f t="shared" ca="1" si="4"/>
        <v>0.13340642191245267</v>
      </c>
      <c r="D35" s="16">
        <f t="shared" ca="1" si="4"/>
        <v>0.35955137818260074</v>
      </c>
      <c r="E35" s="16">
        <f t="shared" ca="1" si="4"/>
        <v>0.49402278998957105</v>
      </c>
      <c r="F35" s="16">
        <f t="shared" ca="1" si="4"/>
        <v>0.22865492270001919</v>
      </c>
      <c r="G35" s="16">
        <f t="shared" ca="1" si="4"/>
        <v>0.54919096437429293</v>
      </c>
      <c r="H35" s="16">
        <f t="shared" ca="1" si="4"/>
        <v>8.2015227602483254E-2</v>
      </c>
      <c r="I35" s="16">
        <f t="shared" ca="1" si="4"/>
        <v>0.24242542946815804</v>
      </c>
      <c r="J35" s="16">
        <f t="shared" ca="1" si="4"/>
        <v>0.96697540441054031</v>
      </c>
      <c r="K35" s="16">
        <f t="shared" ca="1" si="4"/>
        <v>0.48098505208895581</v>
      </c>
      <c r="L35" s="16">
        <f t="shared" ca="1" si="4"/>
        <v>0.87528494980115035</v>
      </c>
      <c r="M35" s="16">
        <f t="shared" ca="1" si="4"/>
        <v>0.51441991035281731</v>
      </c>
      <c r="N35" s="16">
        <f t="shared" ca="1" si="5"/>
        <v>-0.69218229966031064</v>
      </c>
    </row>
    <row r="36" spans="1:14">
      <c r="A36" s="1">
        <v>32</v>
      </c>
      <c r="B36" s="89">
        <f t="shared" ca="1" si="4"/>
        <v>0.42819059282184879</v>
      </c>
      <c r="C36" s="16">
        <f t="shared" ca="1" si="4"/>
        <v>4.912102741812463E-2</v>
      </c>
      <c r="D36" s="16">
        <f t="shared" ca="1" si="4"/>
        <v>0.12795232273334278</v>
      </c>
      <c r="E36" s="16">
        <f t="shared" ca="1" si="4"/>
        <v>0.57832556217563269</v>
      </c>
      <c r="F36" s="16">
        <f t="shared" ca="1" si="4"/>
        <v>0.37137991489236732</v>
      </c>
      <c r="G36" s="16">
        <f t="shared" ca="1" si="4"/>
        <v>0.18712970604387724</v>
      </c>
      <c r="H36" s="16">
        <f t="shared" ca="1" si="4"/>
        <v>0.30927714377406956</v>
      </c>
      <c r="I36" s="16">
        <f t="shared" ca="1" si="4"/>
        <v>0.85518420552181285</v>
      </c>
      <c r="J36" s="16">
        <f t="shared" ca="1" si="4"/>
        <v>0.6025481233031329</v>
      </c>
      <c r="K36" s="16">
        <f t="shared" ca="1" si="4"/>
        <v>0.1273337227982394</v>
      </c>
      <c r="L36" s="16">
        <f t="shared" ca="1" si="4"/>
        <v>0.88339390103088977</v>
      </c>
      <c r="M36" s="16">
        <f t="shared" ca="1" si="4"/>
        <v>0.3571534127396836</v>
      </c>
      <c r="N36" s="16">
        <f t="shared" ca="1" si="5"/>
        <v>-1.1230103647469782</v>
      </c>
    </row>
    <row r="37" spans="1:14">
      <c r="A37" s="1">
        <v>33</v>
      </c>
      <c r="B37" s="89">
        <f t="shared" ca="1" si="4"/>
        <v>0.916749745810155</v>
      </c>
      <c r="C37" s="16">
        <f t="shared" ca="1" si="4"/>
        <v>0.76219549693507416</v>
      </c>
      <c r="D37" s="16">
        <f t="shared" ca="1" si="4"/>
        <v>0.75612186527232339</v>
      </c>
      <c r="E37" s="16">
        <f t="shared" ca="1" si="4"/>
        <v>0.92524153180160007</v>
      </c>
      <c r="F37" s="16">
        <f t="shared" ca="1" si="4"/>
        <v>0.8120585737538919</v>
      </c>
      <c r="G37" s="16">
        <f t="shared" ca="1" si="4"/>
        <v>0.66032705746008014</v>
      </c>
      <c r="H37" s="16">
        <f t="shared" ca="1" si="4"/>
        <v>0.7828241251581769</v>
      </c>
      <c r="I37" s="16">
        <f t="shared" ca="1" si="4"/>
        <v>0.17222377491930274</v>
      </c>
      <c r="J37" s="16">
        <f t="shared" ca="1" si="4"/>
        <v>0.96833399202718651</v>
      </c>
      <c r="K37" s="16">
        <f t="shared" ca="1" si="4"/>
        <v>6.4380451327918919E-3</v>
      </c>
      <c r="L37" s="16">
        <f t="shared" ca="1" si="4"/>
        <v>0.99182711566381365</v>
      </c>
      <c r="M37" s="16">
        <f t="shared" ca="1" si="4"/>
        <v>0.56650625251684961</v>
      </c>
      <c r="N37" s="16">
        <f t="shared" ca="1" si="5"/>
        <v>2.3208475764512446</v>
      </c>
    </row>
    <row r="38" spans="1:14">
      <c r="A38" s="1">
        <v>34</v>
      </c>
      <c r="B38" s="89">
        <f t="shared" ref="B38:M59" ca="1" si="6">RAND()</f>
        <v>0.99546276851344051</v>
      </c>
      <c r="C38" s="16">
        <f t="shared" ca="1" si="6"/>
        <v>0.31075535699345425</v>
      </c>
      <c r="D38" s="16">
        <f t="shared" ca="1" si="6"/>
        <v>0.2547109108514638</v>
      </c>
      <c r="E38" s="16">
        <f t="shared" ca="1" si="6"/>
        <v>0.13847826140147923</v>
      </c>
      <c r="F38" s="16">
        <f t="shared" ca="1" si="6"/>
        <v>0.56658410478411625</v>
      </c>
      <c r="G38" s="16">
        <f t="shared" ca="1" si="6"/>
        <v>0.22213230535672768</v>
      </c>
      <c r="H38" s="16">
        <f t="shared" ca="1" si="6"/>
        <v>0.78596407670748736</v>
      </c>
      <c r="I38" s="16">
        <f t="shared" ca="1" si="6"/>
        <v>0.17083008735541494</v>
      </c>
      <c r="J38" s="16">
        <f t="shared" ca="1" si="6"/>
        <v>0.32460672289504444</v>
      </c>
      <c r="K38" s="16">
        <f t="shared" ca="1" si="6"/>
        <v>0.57148890007802922</v>
      </c>
      <c r="L38" s="16">
        <f t="shared" ca="1" si="6"/>
        <v>0.54161955242453352</v>
      </c>
      <c r="M38" s="16">
        <f t="shared" ca="1" si="6"/>
        <v>0.9257730697465727</v>
      </c>
      <c r="N38" s="16">
        <f t="shared" ca="1" si="5"/>
        <v>-0.19159388289223589</v>
      </c>
    </row>
    <row r="39" spans="1:14">
      <c r="A39" s="1">
        <v>35</v>
      </c>
      <c r="B39" s="89">
        <f t="shared" ca="1" si="6"/>
        <v>0.1942605809810849</v>
      </c>
      <c r="C39" s="16">
        <f t="shared" ca="1" si="6"/>
        <v>0.69805522545935772</v>
      </c>
      <c r="D39" s="16">
        <f t="shared" ca="1" si="6"/>
        <v>0.66727154898342023</v>
      </c>
      <c r="E39" s="16">
        <f t="shared" ca="1" si="6"/>
        <v>0.99399619034483155</v>
      </c>
      <c r="F39" s="16">
        <f t="shared" ca="1" si="6"/>
        <v>0.41605596053142979</v>
      </c>
      <c r="G39" s="16">
        <f t="shared" ca="1" si="6"/>
        <v>0.83522877501159787</v>
      </c>
      <c r="H39" s="16">
        <f t="shared" ca="1" si="6"/>
        <v>0.80929001953407464</v>
      </c>
      <c r="I39" s="16">
        <f t="shared" ca="1" si="6"/>
        <v>0.1903614778652758</v>
      </c>
      <c r="J39" s="16">
        <f t="shared" ca="1" si="6"/>
        <v>0.76379868665008299</v>
      </c>
      <c r="K39" s="16">
        <f t="shared" ca="1" si="6"/>
        <v>0.75237695329497734</v>
      </c>
      <c r="L39" s="16">
        <f t="shared" ca="1" si="6"/>
        <v>0.76421324578905936</v>
      </c>
      <c r="M39" s="16">
        <f t="shared" ca="1" si="6"/>
        <v>0.66242037624540595</v>
      </c>
      <c r="N39" s="16">
        <f t="shared" ca="1" si="5"/>
        <v>1.7473290406905981</v>
      </c>
    </row>
    <row r="40" spans="1:14">
      <c r="A40" s="1">
        <v>36</v>
      </c>
      <c r="B40" s="89">
        <f t="shared" ca="1" si="6"/>
        <v>0.85803720781997317</v>
      </c>
      <c r="C40" s="16">
        <f t="shared" ca="1" si="6"/>
        <v>0.77813774846001671</v>
      </c>
      <c r="D40" s="16">
        <f t="shared" ca="1" si="6"/>
        <v>0.30314148646003503</v>
      </c>
      <c r="E40" s="16">
        <f t="shared" ca="1" si="6"/>
        <v>0.7332143778285598</v>
      </c>
      <c r="F40" s="16">
        <f t="shared" ca="1" si="6"/>
        <v>0.99036507010997799</v>
      </c>
      <c r="G40" s="16">
        <f t="shared" ca="1" si="6"/>
        <v>0.89310909461498178</v>
      </c>
      <c r="H40" s="16">
        <f t="shared" ca="1" si="6"/>
        <v>0.47996539485363887</v>
      </c>
      <c r="I40" s="16">
        <f t="shared" ca="1" si="6"/>
        <v>0.79535599391908463</v>
      </c>
      <c r="J40" s="16">
        <f t="shared" ca="1" si="6"/>
        <v>0.5927991995261106</v>
      </c>
      <c r="K40" s="16">
        <f t="shared" ca="1" si="6"/>
        <v>0.25212805949145167</v>
      </c>
      <c r="L40" s="16">
        <f t="shared" ca="1" si="6"/>
        <v>0.49882983431838013</v>
      </c>
      <c r="M40" s="16">
        <f t="shared" ca="1" si="6"/>
        <v>0.4970848770415599</v>
      </c>
      <c r="N40" s="16">
        <f t="shared" ca="1" si="5"/>
        <v>1.6721683444437705</v>
      </c>
    </row>
    <row r="41" spans="1:14">
      <c r="A41" s="1">
        <v>37</v>
      </c>
      <c r="B41" s="89">
        <f t="shared" ca="1" si="6"/>
        <v>0.74586902434657576</v>
      </c>
      <c r="C41" s="16">
        <f t="shared" ca="1" si="6"/>
        <v>3.308817284406107E-2</v>
      </c>
      <c r="D41" s="16">
        <f t="shared" ca="1" si="6"/>
        <v>6.5185367767472302E-2</v>
      </c>
      <c r="E41" s="16">
        <f t="shared" ca="1" si="6"/>
        <v>0.3712441424125954</v>
      </c>
      <c r="F41" s="16">
        <f t="shared" ca="1" si="6"/>
        <v>0.5859783626748547</v>
      </c>
      <c r="G41" s="16">
        <f t="shared" ca="1" si="6"/>
        <v>0.89296035896635395</v>
      </c>
      <c r="H41" s="16">
        <f t="shared" ca="1" si="6"/>
        <v>8.0876577987212706E-2</v>
      </c>
      <c r="I41" s="16">
        <f t="shared" ca="1" si="6"/>
        <v>0.39340341369327714</v>
      </c>
      <c r="J41" s="16">
        <f t="shared" ca="1" si="6"/>
        <v>0.81230969874335646</v>
      </c>
      <c r="K41" s="16">
        <f t="shared" ca="1" si="6"/>
        <v>0.41786597376375401</v>
      </c>
      <c r="L41" s="16">
        <f t="shared" ca="1" si="6"/>
        <v>0.69097095282327636</v>
      </c>
      <c r="M41" s="16">
        <f t="shared" ca="1" si="6"/>
        <v>0.98721675469052039</v>
      </c>
      <c r="N41" s="16">
        <f t="shared" ca="1" si="5"/>
        <v>7.6968800713309804E-2</v>
      </c>
    </row>
    <row r="42" spans="1:14">
      <c r="A42" s="1">
        <v>38</v>
      </c>
      <c r="B42" s="89">
        <f t="shared" ca="1" si="6"/>
        <v>0.70376318225209022</v>
      </c>
      <c r="C42" s="16">
        <f t="shared" ca="1" si="6"/>
        <v>0.97227755409247774</v>
      </c>
      <c r="D42" s="16">
        <f t="shared" ca="1" si="6"/>
        <v>0.28793763852084053</v>
      </c>
      <c r="E42" s="16">
        <f t="shared" ca="1" si="6"/>
        <v>0.76341381204171377</v>
      </c>
      <c r="F42" s="16">
        <f t="shared" ca="1" si="6"/>
        <v>0.30299178639166557</v>
      </c>
      <c r="G42" s="16">
        <f t="shared" ca="1" si="6"/>
        <v>0.26851779408022591</v>
      </c>
      <c r="H42" s="16">
        <f t="shared" ca="1" si="6"/>
        <v>0.74453485519742912</v>
      </c>
      <c r="I42" s="16">
        <f t="shared" ca="1" si="6"/>
        <v>0.53087780275821772</v>
      </c>
      <c r="J42" s="16">
        <f t="shared" ca="1" si="6"/>
        <v>7.2378392478405829E-2</v>
      </c>
      <c r="K42" s="16">
        <f t="shared" ca="1" si="6"/>
        <v>0.52097311980008243</v>
      </c>
      <c r="L42" s="16">
        <f t="shared" ca="1" si="6"/>
        <v>0.65264938068218559</v>
      </c>
      <c r="M42" s="16">
        <f t="shared" ca="1" si="6"/>
        <v>0.30769245442714732</v>
      </c>
      <c r="N42" s="16">
        <f t="shared" ca="1" si="5"/>
        <v>0.12800777272248176</v>
      </c>
    </row>
    <row r="43" spans="1:14">
      <c r="A43" s="1">
        <v>39</v>
      </c>
      <c r="B43" s="89">
        <f t="shared" ca="1" si="6"/>
        <v>0.42214814934975209</v>
      </c>
      <c r="C43" s="16">
        <f t="shared" ca="1" si="6"/>
        <v>0.28071082958041238</v>
      </c>
      <c r="D43" s="16">
        <f t="shared" ca="1" si="6"/>
        <v>0.74473288913465341</v>
      </c>
      <c r="E43" s="16">
        <f t="shared" ca="1" si="6"/>
        <v>0.77372406474747368</v>
      </c>
      <c r="F43" s="16">
        <f t="shared" ca="1" si="6"/>
        <v>0.80922515315413923</v>
      </c>
      <c r="G43" s="16">
        <f t="shared" ca="1" si="6"/>
        <v>0.7511455823442712</v>
      </c>
      <c r="H43" s="16">
        <f t="shared" ca="1" si="6"/>
        <v>0.90092240208626873</v>
      </c>
      <c r="I43" s="16">
        <f t="shared" ca="1" si="6"/>
        <v>0.46795938169032314</v>
      </c>
      <c r="J43" s="16">
        <f t="shared" ca="1" si="6"/>
        <v>0.92334255267218346</v>
      </c>
      <c r="K43" s="16">
        <f t="shared" ca="1" si="6"/>
        <v>0.85434972848517576</v>
      </c>
      <c r="L43" s="16">
        <f t="shared" ca="1" si="6"/>
        <v>0.92745177837173998</v>
      </c>
      <c r="M43" s="16">
        <f t="shared" ca="1" si="6"/>
        <v>0.41974743784677737</v>
      </c>
      <c r="N43" s="16">
        <f t="shared" ca="1" si="5"/>
        <v>2.2754599494631709</v>
      </c>
    </row>
    <row r="44" spans="1:14">
      <c r="A44" s="1">
        <v>40</v>
      </c>
      <c r="B44" s="89">
        <f t="shared" ca="1" si="6"/>
        <v>0.18641791679783903</v>
      </c>
      <c r="C44" s="16">
        <f t="shared" ca="1" si="6"/>
        <v>4.5039843974245208E-2</v>
      </c>
      <c r="D44" s="16">
        <f t="shared" ca="1" si="6"/>
        <v>0.4597022168209306</v>
      </c>
      <c r="E44" s="16">
        <f t="shared" ca="1" si="6"/>
        <v>1.5524034969178757E-2</v>
      </c>
      <c r="F44" s="16">
        <f t="shared" ca="1" si="6"/>
        <v>0.24246729823770519</v>
      </c>
      <c r="G44" s="16">
        <f t="shared" ca="1" si="6"/>
        <v>0.36078471132320233</v>
      </c>
      <c r="H44" s="16">
        <f t="shared" ca="1" si="6"/>
        <v>0.68064584369957459</v>
      </c>
      <c r="I44" s="16">
        <f t="shared" ca="1" si="6"/>
        <v>0.64403072889696755</v>
      </c>
      <c r="J44" s="16">
        <f t="shared" ca="1" si="6"/>
        <v>0.18213952950999368</v>
      </c>
      <c r="K44" s="16">
        <f t="shared" ca="1" si="6"/>
        <v>0.65209531462182291</v>
      </c>
      <c r="L44" s="16">
        <f t="shared" ca="1" si="6"/>
        <v>0.80819472993243391</v>
      </c>
      <c r="M44" s="16">
        <f t="shared" ca="1" si="6"/>
        <v>0.51779140466868956</v>
      </c>
      <c r="N44" s="16">
        <f t="shared" ca="1" si="5"/>
        <v>-1.2051664265474171</v>
      </c>
    </row>
    <row r="45" spans="1:14">
      <c r="A45" s="1">
        <v>41</v>
      </c>
      <c r="B45" s="89">
        <f t="shared" ca="1" si="6"/>
        <v>0.80084549522579551</v>
      </c>
      <c r="C45" s="16">
        <f t="shared" ca="1" si="6"/>
        <v>0.95946295079026123</v>
      </c>
      <c r="D45" s="16">
        <f t="shared" ca="1" si="6"/>
        <v>0.55680318732252831</v>
      </c>
      <c r="E45" s="16">
        <f t="shared" ca="1" si="6"/>
        <v>0.23496837566204132</v>
      </c>
      <c r="F45" s="16">
        <f t="shared" ca="1" si="6"/>
        <v>0.45624531986633254</v>
      </c>
      <c r="G45" s="16">
        <f t="shared" ca="1" si="6"/>
        <v>0.56231327539984211</v>
      </c>
      <c r="H45" s="16">
        <f t="shared" ca="1" si="6"/>
        <v>0.658097624772918</v>
      </c>
      <c r="I45" s="16">
        <f t="shared" ca="1" si="6"/>
        <v>0.82021823001513816</v>
      </c>
      <c r="J45" s="16">
        <f t="shared" ca="1" si="6"/>
        <v>0.66677976028265373</v>
      </c>
      <c r="K45" s="16">
        <f t="shared" ca="1" si="6"/>
        <v>0.7792100410203604</v>
      </c>
      <c r="L45" s="16">
        <f t="shared" ca="1" si="6"/>
        <v>0.9107200665158095</v>
      </c>
      <c r="M45" s="16">
        <f t="shared" ca="1" si="6"/>
        <v>0.59629774881787867</v>
      </c>
      <c r="N45" s="16">
        <f t="shared" ca="1" si="5"/>
        <v>2.0019620756915586</v>
      </c>
    </row>
    <row r="46" spans="1:14">
      <c r="A46" s="1">
        <v>42</v>
      </c>
      <c r="B46" s="89">
        <f t="shared" ca="1" si="6"/>
        <v>0.40621571526751765</v>
      </c>
      <c r="C46" s="16">
        <f t="shared" ca="1" si="6"/>
        <v>0.75962336552645304</v>
      </c>
      <c r="D46" s="16">
        <f t="shared" ca="1" si="6"/>
        <v>0.11336960067087798</v>
      </c>
      <c r="E46" s="16">
        <f t="shared" ca="1" si="6"/>
        <v>8.8808198074856737E-3</v>
      </c>
      <c r="F46" s="16">
        <f t="shared" ca="1" si="6"/>
        <v>0.38471194517381768</v>
      </c>
      <c r="G46" s="16">
        <f t="shared" ca="1" si="6"/>
        <v>0.72129138850817398</v>
      </c>
      <c r="H46" s="16">
        <f t="shared" ca="1" si="6"/>
        <v>0.46302600294954521</v>
      </c>
      <c r="I46" s="16">
        <f t="shared" ca="1" si="6"/>
        <v>0.72496619677528873</v>
      </c>
      <c r="J46" s="16">
        <f t="shared" ca="1" si="6"/>
        <v>0.84735305682205286</v>
      </c>
      <c r="K46" s="16">
        <f t="shared" ca="1" si="6"/>
        <v>0.31686175786979853</v>
      </c>
      <c r="L46" s="16">
        <f t="shared" ca="1" si="6"/>
        <v>0.3576237311075694</v>
      </c>
      <c r="M46" s="16">
        <f t="shared" ca="1" si="6"/>
        <v>0.55416362697966459</v>
      </c>
      <c r="N46" s="16">
        <f t="shared" ca="1" si="5"/>
        <v>-0.34191279254175466</v>
      </c>
    </row>
    <row r="47" spans="1:14">
      <c r="A47" s="1">
        <v>43</v>
      </c>
      <c r="B47" s="89">
        <f t="shared" ca="1" si="6"/>
        <v>0.94128384142568611</v>
      </c>
      <c r="C47" s="16">
        <f t="shared" ca="1" si="6"/>
        <v>0.84234527201141152</v>
      </c>
      <c r="D47" s="16">
        <f t="shared" ca="1" si="6"/>
        <v>0.75266705766541087</v>
      </c>
      <c r="E47" s="16">
        <f t="shared" ca="1" si="6"/>
        <v>2.4512978812879727E-2</v>
      </c>
      <c r="F47" s="16">
        <f t="shared" ca="1" si="6"/>
        <v>0.53935208246277822</v>
      </c>
      <c r="G47" s="16">
        <f t="shared" ca="1" si="6"/>
        <v>0.56569235060336975</v>
      </c>
      <c r="H47" s="16">
        <f t="shared" ca="1" si="6"/>
        <v>0.17804609442330377</v>
      </c>
      <c r="I47" s="16">
        <f t="shared" ca="1" si="6"/>
        <v>0.75262022002340601</v>
      </c>
      <c r="J47" s="16">
        <f t="shared" ca="1" si="6"/>
        <v>0.70808986539559715</v>
      </c>
      <c r="K47" s="16">
        <f t="shared" ca="1" si="6"/>
        <v>0.88039516120001959</v>
      </c>
      <c r="L47" s="16">
        <f t="shared" ca="1" si="6"/>
        <v>0.24591238511144486</v>
      </c>
      <c r="M47" s="16">
        <f t="shared" ca="1" si="6"/>
        <v>3.5405782150688125E-2</v>
      </c>
      <c r="N47" s="16">
        <f t="shared" ca="1" si="5"/>
        <v>0.46632309128599569</v>
      </c>
    </row>
    <row r="48" spans="1:14">
      <c r="A48" s="1">
        <v>44</v>
      </c>
      <c r="B48" s="89">
        <f t="shared" ca="1" si="6"/>
        <v>0.2849160225302656</v>
      </c>
      <c r="C48" s="16">
        <f t="shared" ca="1" si="6"/>
        <v>0.25170883072877026</v>
      </c>
      <c r="D48" s="16">
        <f t="shared" ca="1" si="6"/>
        <v>0.14318433058485969</v>
      </c>
      <c r="E48" s="16">
        <f t="shared" ca="1" si="6"/>
        <v>0.16851706302009095</v>
      </c>
      <c r="F48" s="16">
        <f t="shared" ca="1" si="6"/>
        <v>0.89292011502237667</v>
      </c>
      <c r="G48" s="16">
        <f t="shared" ca="1" si="6"/>
        <v>0.16584558333251742</v>
      </c>
      <c r="H48" s="16">
        <f t="shared" ca="1" si="6"/>
        <v>0.19593553745969405</v>
      </c>
      <c r="I48" s="16">
        <f t="shared" ca="1" si="6"/>
        <v>0.47608683794005113</v>
      </c>
      <c r="J48" s="16">
        <f t="shared" ca="1" si="6"/>
        <v>0.63088599034115944</v>
      </c>
      <c r="K48" s="16">
        <f t="shared" ca="1" si="6"/>
        <v>0.64632629458597668</v>
      </c>
      <c r="L48" s="16">
        <f t="shared" ca="1" si="6"/>
        <v>0.14851934912720344</v>
      </c>
      <c r="M48" s="16">
        <f t="shared" ca="1" si="6"/>
        <v>0.69802634289433141</v>
      </c>
      <c r="N48" s="16">
        <f t="shared" ca="1" si="5"/>
        <v>-1.2971277024327037</v>
      </c>
    </row>
    <row r="49" spans="1:14">
      <c r="A49" s="1">
        <v>45</v>
      </c>
      <c r="B49" s="89">
        <f t="shared" ca="1" si="6"/>
        <v>0.24291703436400902</v>
      </c>
      <c r="C49" s="16">
        <f t="shared" ca="1" si="6"/>
        <v>0.5221097631218905</v>
      </c>
      <c r="D49" s="16">
        <f t="shared" ca="1" si="6"/>
        <v>0.67630058389157455</v>
      </c>
      <c r="E49" s="16">
        <f t="shared" ca="1" si="6"/>
        <v>0.48358962773350811</v>
      </c>
      <c r="F49" s="16">
        <f t="shared" ca="1" si="6"/>
        <v>0.41986111930679293</v>
      </c>
      <c r="G49" s="16">
        <f t="shared" ca="1" si="6"/>
        <v>0.66708732828582384</v>
      </c>
      <c r="H49" s="16">
        <f t="shared" ca="1" si="6"/>
        <v>0.92571099440716842</v>
      </c>
      <c r="I49" s="16">
        <f t="shared" ca="1" si="6"/>
        <v>6.5718047773399846E-2</v>
      </c>
      <c r="J49" s="16">
        <f t="shared" ca="1" si="6"/>
        <v>0.48100366553412433</v>
      </c>
      <c r="K49" s="16">
        <f t="shared" ca="1" si="6"/>
        <v>0.94961354252800056</v>
      </c>
      <c r="L49" s="16">
        <f t="shared" ca="1" si="6"/>
        <v>0.37202003507757953</v>
      </c>
      <c r="M49" s="16">
        <f t="shared" ca="1" si="6"/>
        <v>0.74890560624629554</v>
      </c>
      <c r="N49" s="16">
        <f t="shared" ca="1" si="5"/>
        <v>0.55483734827016651</v>
      </c>
    </row>
    <row r="50" spans="1:14">
      <c r="A50" s="1">
        <v>46</v>
      </c>
      <c r="B50" s="89">
        <f t="shared" ca="1" si="6"/>
        <v>0.50804604986094226</v>
      </c>
      <c r="C50" s="16">
        <f t="shared" ca="1" si="6"/>
        <v>0.73138417117301291</v>
      </c>
      <c r="D50" s="16">
        <f t="shared" ca="1" si="6"/>
        <v>2.7079082468904225E-2</v>
      </c>
      <c r="E50" s="16">
        <f t="shared" ca="1" si="6"/>
        <v>4.0047206878571551E-2</v>
      </c>
      <c r="F50" s="16">
        <f t="shared" ca="1" si="6"/>
        <v>0.52850197747146499</v>
      </c>
      <c r="G50" s="16">
        <f t="shared" ca="1" si="6"/>
        <v>0.71534288003195012</v>
      </c>
      <c r="H50" s="16">
        <f t="shared" ca="1" si="6"/>
        <v>0.27037797933537533</v>
      </c>
      <c r="I50" s="16">
        <f t="shared" ca="1" si="6"/>
        <v>0.92147479881901373</v>
      </c>
      <c r="J50" s="16">
        <f t="shared" ca="1" si="6"/>
        <v>0.94838394965384487</v>
      </c>
      <c r="K50" s="16">
        <f t="shared" ca="1" si="6"/>
        <v>0.99881536144098626</v>
      </c>
      <c r="L50" s="16">
        <f t="shared" ca="1" si="6"/>
        <v>0.51758633156999867</v>
      </c>
      <c r="M50" s="16">
        <f t="shared" ca="1" si="6"/>
        <v>0.22336929242748305</v>
      </c>
      <c r="N50" s="16">
        <f t="shared" ca="1" si="5"/>
        <v>0.43040908113154774</v>
      </c>
    </row>
    <row r="51" spans="1:14">
      <c r="A51" s="1">
        <v>47</v>
      </c>
      <c r="B51" s="89">
        <f t="shared" ca="1" si="6"/>
        <v>0.78524565125077661</v>
      </c>
      <c r="C51" s="16">
        <f t="shared" ca="1" si="6"/>
        <v>0.9339354977239438</v>
      </c>
      <c r="D51" s="16">
        <f t="shared" ca="1" si="6"/>
        <v>0.34782607246743602</v>
      </c>
      <c r="E51" s="16">
        <f t="shared" ca="1" si="6"/>
        <v>0.46839226190511796</v>
      </c>
      <c r="F51" s="16">
        <f t="shared" ca="1" si="6"/>
        <v>0.16343561549516039</v>
      </c>
      <c r="G51" s="16">
        <f t="shared" ca="1" si="6"/>
        <v>0.65023586718266047</v>
      </c>
      <c r="H51" s="16">
        <f t="shared" ca="1" si="6"/>
        <v>0.39830263677383382</v>
      </c>
      <c r="I51" s="16">
        <f t="shared" ca="1" si="6"/>
        <v>0.70631468257806196</v>
      </c>
      <c r="J51" s="16">
        <f t="shared" ca="1" si="6"/>
        <v>0.59020662230798493</v>
      </c>
      <c r="K51" s="16">
        <f t="shared" ca="1" si="6"/>
        <v>0.69723546854460672</v>
      </c>
      <c r="L51" s="16">
        <f t="shared" ca="1" si="6"/>
        <v>0.84608035518824565</v>
      </c>
      <c r="M51" s="16">
        <f t="shared" ca="1" si="6"/>
        <v>0.73827906220061124</v>
      </c>
      <c r="N51" s="16">
        <f t="shared" ca="1" si="5"/>
        <v>1.3254897936184395</v>
      </c>
    </row>
    <row r="52" spans="1:14">
      <c r="A52" s="1">
        <v>48</v>
      </c>
      <c r="B52" s="89">
        <f t="shared" ca="1" si="6"/>
        <v>0.82547106770454115</v>
      </c>
      <c r="C52" s="16">
        <f t="shared" ca="1" si="6"/>
        <v>0.58174480443407628</v>
      </c>
      <c r="D52" s="16">
        <f t="shared" ca="1" si="6"/>
        <v>0.3748784289847622</v>
      </c>
      <c r="E52" s="16">
        <f t="shared" ca="1" si="6"/>
        <v>3.8111737714114469E-2</v>
      </c>
      <c r="F52" s="16">
        <f t="shared" ca="1" si="6"/>
        <v>0.4668447950762582</v>
      </c>
      <c r="G52" s="16">
        <f t="shared" ca="1" si="6"/>
        <v>0.393980591751248</v>
      </c>
      <c r="H52" s="16">
        <f t="shared" ca="1" si="6"/>
        <v>0.53974650164701377</v>
      </c>
      <c r="I52" s="16">
        <f t="shared" ca="1" si="6"/>
        <v>0.95641498029197303</v>
      </c>
      <c r="J52" s="16">
        <f t="shared" ca="1" si="6"/>
        <v>0.6402049929543514</v>
      </c>
      <c r="K52" s="16">
        <f t="shared" ca="1" si="6"/>
        <v>0.8791979483852459</v>
      </c>
      <c r="L52" s="16">
        <f t="shared" ca="1" si="6"/>
        <v>0.98357686842534431</v>
      </c>
      <c r="M52" s="16">
        <f t="shared" ca="1" si="6"/>
        <v>2.1911300675465428E-2</v>
      </c>
      <c r="N52" s="16">
        <f t="shared" ca="1" si="5"/>
        <v>0.70208401804439369</v>
      </c>
    </row>
    <row r="53" spans="1:14">
      <c r="A53" s="1">
        <v>49</v>
      </c>
      <c r="B53" s="89">
        <f t="shared" ca="1" si="6"/>
        <v>0.63700309956218826</v>
      </c>
      <c r="C53" s="16">
        <f t="shared" ca="1" si="6"/>
        <v>0.53818341226990363</v>
      </c>
      <c r="D53" s="16">
        <f t="shared" ca="1" si="6"/>
        <v>0.88190009015948001</v>
      </c>
      <c r="E53" s="16">
        <f t="shared" ca="1" si="6"/>
        <v>0.87936873401021298</v>
      </c>
      <c r="F53" s="16">
        <f t="shared" ca="1" si="6"/>
        <v>0.61902552181086357</v>
      </c>
      <c r="G53" s="16">
        <f t="shared" ca="1" si="6"/>
        <v>0.9395352677690374</v>
      </c>
      <c r="H53" s="16">
        <f t="shared" ca="1" si="6"/>
        <v>0.77038021828712666</v>
      </c>
      <c r="I53" s="16">
        <f t="shared" ca="1" si="6"/>
        <v>0.42053631415487214</v>
      </c>
      <c r="J53" s="16">
        <f t="shared" ca="1" si="6"/>
        <v>0.38657481811491401</v>
      </c>
      <c r="K53" s="16">
        <f t="shared" ca="1" si="6"/>
        <v>0.55031632966750843</v>
      </c>
      <c r="L53" s="16">
        <f t="shared" ca="1" si="6"/>
        <v>0.68277092027202535</v>
      </c>
      <c r="M53" s="16">
        <f t="shared" ca="1" si="6"/>
        <v>0.13615901547722209</v>
      </c>
      <c r="N53" s="16">
        <f t="shared" ca="1" si="5"/>
        <v>1.4417537415553543</v>
      </c>
    </row>
    <row r="54" spans="1:14">
      <c r="A54" s="1">
        <v>50</v>
      </c>
      <c r="B54" s="89">
        <f t="shared" ca="1" si="6"/>
        <v>0.15898791781984634</v>
      </c>
      <c r="C54" s="16">
        <f t="shared" ca="1" si="6"/>
        <v>0.54911293534490557</v>
      </c>
      <c r="D54" s="16">
        <f t="shared" ca="1" si="6"/>
        <v>0.20254232318178689</v>
      </c>
      <c r="E54" s="16">
        <f t="shared" ca="1" si="6"/>
        <v>0.34956779087793266</v>
      </c>
      <c r="F54" s="16">
        <f t="shared" ca="1" si="6"/>
        <v>0.29128944529384615</v>
      </c>
      <c r="G54" s="16">
        <f t="shared" ca="1" si="6"/>
        <v>0.6971983484137052</v>
      </c>
      <c r="H54" s="16">
        <f t="shared" ca="1" si="6"/>
        <v>9.9000914843738741E-3</v>
      </c>
      <c r="I54" s="16">
        <f t="shared" ca="1" si="6"/>
        <v>0.2159360285881089</v>
      </c>
      <c r="J54" s="16">
        <f t="shared" ca="1" si="6"/>
        <v>0.59665392528664651</v>
      </c>
      <c r="K54" s="16">
        <f t="shared" ca="1" si="6"/>
        <v>0.86354381388035062</v>
      </c>
      <c r="L54" s="16">
        <f t="shared" ca="1" si="6"/>
        <v>0.2026014376063765</v>
      </c>
      <c r="M54" s="16">
        <f t="shared" ca="1" si="6"/>
        <v>0.51203985119198592</v>
      </c>
      <c r="N54" s="16">
        <f t="shared" ca="1" si="5"/>
        <v>-1.3506260910301346</v>
      </c>
    </row>
    <row r="55" spans="1:14">
      <c r="A55" s="1">
        <v>51</v>
      </c>
      <c r="B55" s="89">
        <f t="shared" ca="1" si="6"/>
        <v>0.14973210958901007</v>
      </c>
      <c r="C55" s="16">
        <f t="shared" ca="1" si="6"/>
        <v>0.46552335404561163</v>
      </c>
      <c r="D55" s="16">
        <f t="shared" ca="1" si="6"/>
        <v>0.79558278488976653</v>
      </c>
      <c r="E55" s="16">
        <f t="shared" ca="1" si="6"/>
        <v>0.20699661508443734</v>
      </c>
      <c r="F55" s="16">
        <f t="shared" ca="1" si="6"/>
        <v>6.7651523324432361E-2</v>
      </c>
      <c r="G55" s="16">
        <f t="shared" ca="1" si="6"/>
        <v>4.9186754185535086E-2</v>
      </c>
      <c r="H55" s="16">
        <f t="shared" ca="1" si="6"/>
        <v>0.39250231053459661</v>
      </c>
      <c r="I55" s="16">
        <f t="shared" ca="1" si="6"/>
        <v>0.20893926255966022</v>
      </c>
      <c r="J55" s="16">
        <f t="shared" ca="1" si="6"/>
        <v>0.43855259873173846</v>
      </c>
      <c r="K55" s="16">
        <f t="shared" ca="1" si="6"/>
        <v>0.78401097430953093</v>
      </c>
      <c r="L55" s="16">
        <f t="shared" ca="1" si="6"/>
        <v>0.30349938212073369</v>
      </c>
      <c r="M55" s="16">
        <f t="shared" ca="1" si="6"/>
        <v>8.3513071632455471E-2</v>
      </c>
      <c r="N55" s="16">
        <f t="shared" ca="1" si="5"/>
        <v>-2.0543092589924914</v>
      </c>
    </row>
    <row r="56" spans="1:14">
      <c r="A56" s="1">
        <v>52</v>
      </c>
      <c r="B56" s="89">
        <f t="shared" ca="1" si="6"/>
        <v>0.45485906168130708</v>
      </c>
      <c r="C56" s="16">
        <f t="shared" ca="1" si="6"/>
        <v>0.9528174561449696</v>
      </c>
      <c r="D56" s="16">
        <f t="shared" ca="1" si="6"/>
        <v>0.81151421029093473</v>
      </c>
      <c r="E56" s="16">
        <f t="shared" ca="1" si="6"/>
        <v>0.33732277128353094</v>
      </c>
      <c r="F56" s="16">
        <f t="shared" ca="1" si="6"/>
        <v>0.97500448571597698</v>
      </c>
      <c r="G56" s="16">
        <f t="shared" ca="1" si="6"/>
        <v>0.19115705761141299</v>
      </c>
      <c r="H56" s="16">
        <f t="shared" ca="1" si="6"/>
        <v>0.3685189586375659</v>
      </c>
      <c r="I56" s="16">
        <f t="shared" ca="1" si="6"/>
        <v>0.63372239851096435</v>
      </c>
      <c r="J56" s="16">
        <f t="shared" ca="1" si="6"/>
        <v>0.22300496744345666</v>
      </c>
      <c r="K56" s="16">
        <f t="shared" ca="1" si="6"/>
        <v>0.25123790781275068</v>
      </c>
      <c r="L56" s="16">
        <f t="shared" ca="1" si="6"/>
        <v>0.30031748587569784</v>
      </c>
      <c r="M56" s="16">
        <f t="shared" ca="1" si="6"/>
        <v>0.84599694289388516</v>
      </c>
      <c r="N56" s="16">
        <f t="shared" ca="1" si="5"/>
        <v>0.34547370390245202</v>
      </c>
    </row>
    <row r="57" spans="1:14">
      <c r="A57" s="1">
        <v>53</v>
      </c>
      <c r="B57" s="89">
        <f t="shared" ca="1" si="6"/>
        <v>0.90157201110756979</v>
      </c>
      <c r="C57" s="16">
        <f t="shared" ca="1" si="6"/>
        <v>0.48745393670305481</v>
      </c>
      <c r="D57" s="16">
        <f t="shared" ca="1" si="6"/>
        <v>3.961275134335196E-2</v>
      </c>
      <c r="E57" s="16">
        <f t="shared" ca="1" si="6"/>
        <v>0.66233653658080005</v>
      </c>
      <c r="F57" s="16">
        <f t="shared" ca="1" si="6"/>
        <v>0.93492397269051075</v>
      </c>
      <c r="G57" s="16">
        <f t="shared" ca="1" si="6"/>
        <v>0.87737798675896816</v>
      </c>
      <c r="H57" s="16">
        <f t="shared" ca="1" si="6"/>
        <v>0.64443051943280638</v>
      </c>
      <c r="I57" s="16">
        <f t="shared" ca="1" si="6"/>
        <v>0.36518350902710672</v>
      </c>
      <c r="J57" s="16">
        <f t="shared" ca="1" si="6"/>
        <v>1.1515589652356883E-2</v>
      </c>
      <c r="K57" s="16">
        <f t="shared" ca="1" si="6"/>
        <v>9.5966650856781577E-2</v>
      </c>
      <c r="L57" s="16">
        <f t="shared" ca="1" si="6"/>
        <v>0.56567960677315998</v>
      </c>
      <c r="M57" s="16">
        <f t="shared" ca="1" si="6"/>
        <v>0.25193734933430267</v>
      </c>
      <c r="N57" s="16">
        <f t="shared" ca="1" si="5"/>
        <v>-0.16200957973923114</v>
      </c>
    </row>
    <row r="58" spans="1:14">
      <c r="A58" s="1">
        <v>54</v>
      </c>
      <c r="B58" s="89">
        <f t="shared" ca="1" si="6"/>
        <v>0.27171263559599379</v>
      </c>
      <c r="C58" s="16">
        <f t="shared" ca="1" si="6"/>
        <v>3.104739510295218E-3</v>
      </c>
      <c r="D58" s="16">
        <f t="shared" ca="1" si="6"/>
        <v>0.42987283544698496</v>
      </c>
      <c r="E58" s="16">
        <f t="shared" ca="1" si="6"/>
        <v>0.61395106554988743</v>
      </c>
      <c r="F58" s="16">
        <f t="shared" ca="1" si="6"/>
        <v>0.87197668634743142</v>
      </c>
      <c r="G58" s="16">
        <f t="shared" ca="1" si="6"/>
        <v>0.8074992702334387</v>
      </c>
      <c r="H58" s="16">
        <f t="shared" ca="1" si="6"/>
        <v>0.64109373319742757</v>
      </c>
      <c r="I58" s="16">
        <f t="shared" ca="1" si="6"/>
        <v>0.49733528907488012</v>
      </c>
      <c r="J58" s="16">
        <f t="shared" ca="1" si="6"/>
        <v>0.3748551976903971</v>
      </c>
      <c r="K58" s="16">
        <f t="shared" ca="1" si="6"/>
        <v>0.92057218590518386</v>
      </c>
      <c r="L58" s="16">
        <f t="shared" ca="1" si="6"/>
        <v>0.86976480661276434</v>
      </c>
      <c r="M58" s="16">
        <f t="shared" ca="1" si="6"/>
        <v>2.802723405202201E-2</v>
      </c>
      <c r="N58" s="16">
        <f t="shared" ca="1" si="5"/>
        <v>0.32976567921670519</v>
      </c>
    </row>
    <row r="59" spans="1:14">
      <c r="A59" s="1">
        <v>55</v>
      </c>
      <c r="B59" s="89">
        <f t="shared" ca="1" si="6"/>
        <v>0.50381950454039837</v>
      </c>
      <c r="C59" s="16">
        <f t="shared" ca="1" si="6"/>
        <v>0.21219996337644087</v>
      </c>
      <c r="D59" s="16">
        <f t="shared" ca="1" si="6"/>
        <v>0.16996062367655029</v>
      </c>
      <c r="E59" s="16">
        <f t="shared" ref="C59:M82" ca="1" si="7">RAND()</f>
        <v>0.47806931990880397</v>
      </c>
      <c r="F59" s="16">
        <f t="shared" ca="1" si="7"/>
        <v>9.1832435357993347E-2</v>
      </c>
      <c r="G59" s="16">
        <f t="shared" ca="1" si="7"/>
        <v>0.74162445134733801</v>
      </c>
      <c r="H59" s="16">
        <f t="shared" ca="1" si="7"/>
        <v>0.98355358254502256</v>
      </c>
      <c r="I59" s="16">
        <f t="shared" ca="1" si="7"/>
        <v>0.51441205443336724</v>
      </c>
      <c r="J59" s="16">
        <f t="shared" ca="1" si="7"/>
        <v>6.0922698914972484E-2</v>
      </c>
      <c r="K59" s="16">
        <f t="shared" ca="1" si="7"/>
        <v>5.9757570983704156E-2</v>
      </c>
      <c r="L59" s="16">
        <f t="shared" ca="1" si="7"/>
        <v>0.27447448154060305</v>
      </c>
      <c r="M59" s="16">
        <f t="shared" ca="1" si="7"/>
        <v>0.46040559979028406</v>
      </c>
      <c r="N59" s="16">
        <f t="shared" ca="1" si="5"/>
        <v>-1.4489677135845218</v>
      </c>
    </row>
    <row r="60" spans="1:14">
      <c r="A60" s="1">
        <v>56</v>
      </c>
      <c r="B60" s="89">
        <f t="shared" ref="B60:B123" ca="1" si="8">RAND()</f>
        <v>0.70033692716771201</v>
      </c>
      <c r="C60" s="16">
        <f t="shared" ca="1" si="7"/>
        <v>0.8505232155394522</v>
      </c>
      <c r="D60" s="16">
        <f t="shared" ca="1" si="7"/>
        <v>0.70183240757086951</v>
      </c>
      <c r="E60" s="16">
        <f t="shared" ca="1" si="7"/>
        <v>0.86181473999030622</v>
      </c>
      <c r="F60" s="16">
        <f t="shared" ca="1" si="7"/>
        <v>0.40809701174972735</v>
      </c>
      <c r="G60" s="16">
        <f t="shared" ca="1" si="7"/>
        <v>0.17091562614651612</v>
      </c>
      <c r="H60" s="16">
        <f t="shared" ca="1" si="7"/>
        <v>0.86906824091645252</v>
      </c>
      <c r="I60" s="16">
        <f t="shared" ca="1" si="7"/>
        <v>5.7088265278176564E-2</v>
      </c>
      <c r="J60" s="16">
        <f t="shared" ca="1" si="7"/>
        <v>4.0723102878823525E-3</v>
      </c>
      <c r="K60" s="16">
        <f t="shared" ca="1" si="7"/>
        <v>0.50185114606830283</v>
      </c>
      <c r="L60" s="16">
        <f t="shared" ca="1" si="7"/>
        <v>9.8765011418495696E-3</v>
      </c>
      <c r="M60" s="16">
        <f t="shared" ca="1" si="7"/>
        <v>0.76488156199572632</v>
      </c>
      <c r="N60" s="16">
        <f t="shared" ca="1" si="5"/>
        <v>-9.9642046147027763E-2</v>
      </c>
    </row>
    <row r="61" spans="1:14">
      <c r="A61" s="1">
        <v>57</v>
      </c>
      <c r="B61" s="89">
        <f t="shared" ca="1" si="8"/>
        <v>0.96774791710447672</v>
      </c>
      <c r="C61" s="16">
        <f t="shared" ca="1" si="7"/>
        <v>0.1288777565414847</v>
      </c>
      <c r="D61" s="16">
        <f t="shared" ca="1" si="7"/>
        <v>0.80325747832046401</v>
      </c>
      <c r="E61" s="16">
        <f t="shared" ca="1" si="7"/>
        <v>0.28697900284947164</v>
      </c>
      <c r="F61" s="16">
        <f t="shared" ca="1" si="7"/>
        <v>0.96756360074874115</v>
      </c>
      <c r="G61" s="16">
        <f t="shared" ca="1" si="7"/>
        <v>0.98068899183812608</v>
      </c>
      <c r="H61" s="16">
        <f t="shared" ca="1" si="7"/>
        <v>0.70314966968777881</v>
      </c>
      <c r="I61" s="16">
        <f t="shared" ca="1" si="7"/>
        <v>0.19371580369734875</v>
      </c>
      <c r="J61" s="16">
        <f t="shared" ca="1" si="7"/>
        <v>0.54736983274260353</v>
      </c>
      <c r="K61" s="16">
        <f t="shared" ca="1" si="7"/>
        <v>0.64615500457186315</v>
      </c>
      <c r="L61" s="16">
        <f t="shared" ca="1" si="7"/>
        <v>0.60191990577229926</v>
      </c>
      <c r="M61" s="16">
        <f t="shared" ca="1" si="7"/>
        <v>7.4991357268277881E-2</v>
      </c>
      <c r="N61" s="16">
        <f t="shared" ca="1" si="5"/>
        <v>0.90241632114293591</v>
      </c>
    </row>
    <row r="62" spans="1:14">
      <c r="A62" s="1">
        <v>58</v>
      </c>
      <c r="B62" s="89">
        <f t="shared" ca="1" si="8"/>
        <v>0.93848289235272908</v>
      </c>
      <c r="C62" s="16">
        <f t="shared" ca="1" si="7"/>
        <v>0.83457390791807295</v>
      </c>
      <c r="D62" s="16">
        <f t="shared" ca="1" si="7"/>
        <v>0.89211105041837246</v>
      </c>
      <c r="E62" s="16">
        <f t="shared" ca="1" si="7"/>
        <v>0.91108053071965811</v>
      </c>
      <c r="F62" s="16">
        <f t="shared" ca="1" si="7"/>
        <v>0.77364802438977764</v>
      </c>
      <c r="G62" s="16">
        <f t="shared" ca="1" si="7"/>
        <v>0.33376131028049727</v>
      </c>
      <c r="H62" s="16">
        <f t="shared" ca="1" si="7"/>
        <v>0.13009401899552753</v>
      </c>
      <c r="I62" s="16">
        <f t="shared" ca="1" si="7"/>
        <v>0.55399463263426107</v>
      </c>
      <c r="J62" s="16">
        <f t="shared" ca="1" si="7"/>
        <v>0.33972556064020676</v>
      </c>
      <c r="K62" s="16">
        <f t="shared" ca="1" si="7"/>
        <v>0.54691486126160882</v>
      </c>
      <c r="L62" s="16">
        <f t="shared" ca="1" si="7"/>
        <v>0.21534658212161251</v>
      </c>
      <c r="M62" s="16">
        <f t="shared" ca="1" si="7"/>
        <v>0.93367647141746279</v>
      </c>
      <c r="N62" s="16">
        <f t="shared" ca="1" si="5"/>
        <v>1.4034098431497863</v>
      </c>
    </row>
    <row r="63" spans="1:14">
      <c r="A63" s="1">
        <v>59</v>
      </c>
      <c r="B63" s="89">
        <f t="shared" ca="1" si="8"/>
        <v>9.519634998512494E-3</v>
      </c>
      <c r="C63" s="16">
        <f t="shared" ca="1" si="7"/>
        <v>0.17121602948888381</v>
      </c>
      <c r="D63" s="16">
        <f t="shared" ca="1" si="7"/>
        <v>0.57423395393332299</v>
      </c>
      <c r="E63" s="16">
        <f t="shared" ca="1" si="7"/>
        <v>0.66513294316559235</v>
      </c>
      <c r="F63" s="16">
        <f t="shared" ca="1" si="7"/>
        <v>0.12823706719682715</v>
      </c>
      <c r="G63" s="16">
        <f t="shared" ca="1" si="7"/>
        <v>0.80371546187863085</v>
      </c>
      <c r="H63" s="16">
        <f t="shared" ca="1" si="7"/>
        <v>0.27807425761556193</v>
      </c>
      <c r="I63" s="16">
        <f t="shared" ca="1" si="7"/>
        <v>0.43585417062941012</v>
      </c>
      <c r="J63" s="16">
        <f t="shared" ca="1" si="7"/>
        <v>0.54227947121573039</v>
      </c>
      <c r="K63" s="16">
        <f t="shared" ca="1" si="7"/>
        <v>0.30004088858832922</v>
      </c>
      <c r="L63" s="16">
        <f t="shared" ca="1" si="7"/>
        <v>0.84552167941184564</v>
      </c>
      <c r="M63" s="16">
        <f t="shared" ca="1" si="7"/>
        <v>0.20579966820694073</v>
      </c>
      <c r="N63" s="16">
        <f t="shared" ca="1" si="5"/>
        <v>-1.040374773670413</v>
      </c>
    </row>
    <row r="64" spans="1:14">
      <c r="A64" s="1">
        <v>60</v>
      </c>
      <c r="B64" s="89">
        <f t="shared" ca="1" si="8"/>
        <v>2.5434448734785065E-2</v>
      </c>
      <c r="C64" s="16">
        <f t="shared" ca="1" si="7"/>
        <v>0.50084026558611727</v>
      </c>
      <c r="D64" s="16">
        <f t="shared" ca="1" si="7"/>
        <v>0.33421070564903754</v>
      </c>
      <c r="E64" s="16">
        <f t="shared" ca="1" si="7"/>
        <v>0.82944230518502327</v>
      </c>
      <c r="F64" s="16">
        <f t="shared" ca="1" si="7"/>
        <v>0.95647125100209807</v>
      </c>
      <c r="G64" s="16">
        <f t="shared" ca="1" si="7"/>
        <v>0.24147550712262777</v>
      </c>
      <c r="H64" s="16">
        <f t="shared" ca="1" si="7"/>
        <v>0.4386627101239533</v>
      </c>
      <c r="I64" s="16">
        <f t="shared" ca="1" si="7"/>
        <v>0.87698987534006645</v>
      </c>
      <c r="J64" s="16">
        <f t="shared" ca="1" si="7"/>
        <v>0.89593236609526272</v>
      </c>
      <c r="K64" s="16">
        <f t="shared" ca="1" si="7"/>
        <v>0.3412961853062173</v>
      </c>
      <c r="L64" s="16">
        <f t="shared" ca="1" si="7"/>
        <v>0.95798108906317037</v>
      </c>
      <c r="M64" s="16">
        <f t="shared" ca="1" si="7"/>
        <v>0.40163040465891919</v>
      </c>
      <c r="N64" s="16">
        <f t="shared" ca="1" si="5"/>
        <v>0.80036711386727788</v>
      </c>
    </row>
    <row r="65" spans="1:14">
      <c r="A65" s="1">
        <v>61</v>
      </c>
      <c r="B65" s="89">
        <f t="shared" ca="1" si="8"/>
        <v>0.95081644430512124</v>
      </c>
      <c r="C65" s="16">
        <f t="shared" ca="1" si="7"/>
        <v>0.28098430019678999</v>
      </c>
      <c r="D65" s="16">
        <f t="shared" ca="1" si="7"/>
        <v>0.26877493342820657</v>
      </c>
      <c r="E65" s="16">
        <f t="shared" ca="1" si="7"/>
        <v>0.48354812007796633</v>
      </c>
      <c r="F65" s="16">
        <f t="shared" ca="1" si="7"/>
        <v>0.89735790325443077</v>
      </c>
      <c r="G65" s="16">
        <f t="shared" ca="1" si="7"/>
        <v>0.80899146312051418</v>
      </c>
      <c r="H65" s="16">
        <f t="shared" ca="1" si="7"/>
        <v>0.46060971694881592</v>
      </c>
      <c r="I65" s="16">
        <f t="shared" ca="1" si="7"/>
        <v>3.6418090404159997E-3</v>
      </c>
      <c r="J65" s="16">
        <f t="shared" ca="1" si="7"/>
        <v>6.9733088795444376E-2</v>
      </c>
      <c r="K65" s="16">
        <f t="shared" ca="1" si="7"/>
        <v>0.54675363488102913</v>
      </c>
      <c r="L65" s="16">
        <f t="shared" ca="1" si="7"/>
        <v>7.4313386803064319E-2</v>
      </c>
      <c r="M65" s="16">
        <f t="shared" ca="1" si="7"/>
        <v>0.86336048688182698</v>
      </c>
      <c r="N65" s="16">
        <f t="shared" ca="1" si="5"/>
        <v>-0.2911147122663742</v>
      </c>
    </row>
    <row r="66" spans="1:14">
      <c r="A66" s="1">
        <v>62</v>
      </c>
      <c r="B66" s="89">
        <f t="shared" ca="1" si="8"/>
        <v>0.25300362320919079</v>
      </c>
      <c r="C66" s="16">
        <f t="shared" ca="1" si="7"/>
        <v>0.43732253698436985</v>
      </c>
      <c r="D66" s="16">
        <f t="shared" ca="1" si="7"/>
        <v>0.87134084186846295</v>
      </c>
      <c r="E66" s="16">
        <f t="shared" ca="1" si="7"/>
        <v>0.40304655747394769</v>
      </c>
      <c r="F66" s="16">
        <f t="shared" ca="1" si="7"/>
        <v>0.23582733675921741</v>
      </c>
      <c r="G66" s="16">
        <f t="shared" ca="1" si="7"/>
        <v>0.1545094028927354</v>
      </c>
      <c r="H66" s="16">
        <f t="shared" ca="1" si="7"/>
        <v>0.30557266492229918</v>
      </c>
      <c r="I66" s="16">
        <f t="shared" ca="1" si="7"/>
        <v>0.96732971777482235</v>
      </c>
      <c r="J66" s="16">
        <f t="shared" ca="1" si="7"/>
        <v>1.5623424894639637E-2</v>
      </c>
      <c r="K66" s="16">
        <f t="shared" ca="1" si="7"/>
        <v>0.8508886411908767</v>
      </c>
      <c r="L66" s="16">
        <f t="shared" ca="1" si="7"/>
        <v>0.1985967524768073</v>
      </c>
      <c r="M66" s="16">
        <f t="shared" ca="1" si="7"/>
        <v>0.66935916513247706</v>
      </c>
      <c r="N66" s="16">
        <f t="shared" ca="1" si="5"/>
        <v>-0.63757933442015435</v>
      </c>
    </row>
    <row r="67" spans="1:14">
      <c r="A67" s="1">
        <v>63</v>
      </c>
      <c r="B67" s="89">
        <f t="shared" ca="1" si="8"/>
        <v>0.75488198862600742</v>
      </c>
      <c r="C67" s="16">
        <f t="shared" ca="1" si="7"/>
        <v>9.6659439804864355E-2</v>
      </c>
      <c r="D67" s="16">
        <f t="shared" ca="1" si="7"/>
        <v>0.50182850818772007</v>
      </c>
      <c r="E67" s="16">
        <f t="shared" ca="1" si="7"/>
        <v>1.7724241820369357E-3</v>
      </c>
      <c r="F67" s="16">
        <f t="shared" ca="1" si="7"/>
        <v>0.16925983917161092</v>
      </c>
      <c r="G67" s="16">
        <f t="shared" ca="1" si="7"/>
        <v>0.65361332781439963</v>
      </c>
      <c r="H67" s="16">
        <f t="shared" ca="1" si="7"/>
        <v>0.17062578137418805</v>
      </c>
      <c r="I67" s="16">
        <f t="shared" ca="1" si="7"/>
        <v>0.83250199660042057</v>
      </c>
      <c r="J67" s="16">
        <f t="shared" ca="1" si="7"/>
        <v>0.17751828634883271</v>
      </c>
      <c r="K67" s="16">
        <f t="shared" ca="1" si="7"/>
        <v>0.3910721969221389</v>
      </c>
      <c r="L67" s="16">
        <f t="shared" ca="1" si="7"/>
        <v>0.64180607985243299</v>
      </c>
      <c r="M67" s="16">
        <f t="shared" ca="1" si="7"/>
        <v>0.27133969913123401</v>
      </c>
      <c r="N67" s="16">
        <f t="shared" ca="1" si="5"/>
        <v>-1.337120431984113</v>
      </c>
    </row>
    <row r="68" spans="1:14">
      <c r="A68" s="1">
        <v>64</v>
      </c>
      <c r="B68" s="89">
        <f t="shared" ca="1" si="8"/>
        <v>1.5460434565778947E-2</v>
      </c>
      <c r="C68" s="16">
        <f t="shared" ca="1" si="7"/>
        <v>0.81539067444868962</v>
      </c>
      <c r="D68" s="16">
        <f t="shared" ca="1" si="7"/>
        <v>0.30963207848301821</v>
      </c>
      <c r="E68" s="16">
        <f t="shared" ca="1" si="7"/>
        <v>0.13032941361244377</v>
      </c>
      <c r="F68" s="16">
        <f t="shared" ca="1" si="7"/>
        <v>0.58583253252419043</v>
      </c>
      <c r="G68" s="16">
        <f t="shared" ca="1" si="7"/>
        <v>0.37977749389284288</v>
      </c>
      <c r="H68" s="16">
        <f t="shared" ca="1" si="7"/>
        <v>0.63527611789044025</v>
      </c>
      <c r="I68" s="16">
        <f t="shared" ca="1" si="7"/>
        <v>0.15580248122075635</v>
      </c>
      <c r="J68" s="16">
        <f t="shared" ca="1" si="7"/>
        <v>0.15070264489236607</v>
      </c>
      <c r="K68" s="16">
        <f t="shared" ca="1" si="7"/>
        <v>0.95589912649943187</v>
      </c>
      <c r="L68" s="16">
        <f t="shared" ca="1" si="7"/>
        <v>0.2360185658359546</v>
      </c>
      <c r="M68" s="16">
        <f t="shared" ca="1" si="7"/>
        <v>0.17420588186970143</v>
      </c>
      <c r="N68" s="16">
        <f t="shared" ca="1" si="5"/>
        <v>-1.4556725542643854</v>
      </c>
    </row>
    <row r="69" spans="1:14">
      <c r="A69" s="1">
        <v>65</v>
      </c>
      <c r="B69" s="89">
        <f t="shared" ca="1" si="8"/>
        <v>0.20377611432568798</v>
      </c>
      <c r="C69" s="16">
        <f t="shared" ca="1" si="7"/>
        <v>0.38240622154880488</v>
      </c>
      <c r="D69" s="16">
        <f t="shared" ca="1" si="7"/>
        <v>0.27787277695064505</v>
      </c>
      <c r="E69" s="16">
        <f t="shared" ca="1" si="7"/>
        <v>1.5001090930117034E-2</v>
      </c>
      <c r="F69" s="16">
        <f t="shared" ca="1" si="7"/>
        <v>0.13584814548086177</v>
      </c>
      <c r="G69" s="16">
        <f t="shared" ca="1" si="7"/>
        <v>4.1688117181237772E-4</v>
      </c>
      <c r="H69" s="16">
        <f t="shared" ca="1" si="7"/>
        <v>0.42557602291328234</v>
      </c>
      <c r="I69" s="16">
        <f t="shared" ca="1" si="7"/>
        <v>0.6027830355062429</v>
      </c>
      <c r="J69" s="16">
        <f t="shared" ca="1" si="7"/>
        <v>0.47244330661317879</v>
      </c>
      <c r="K69" s="16">
        <f t="shared" ca="1" si="7"/>
        <v>0.98461781097592205</v>
      </c>
      <c r="L69" s="16">
        <f t="shared" ca="1" si="7"/>
        <v>0.80166555689423391</v>
      </c>
      <c r="M69" s="16">
        <f t="shared" ca="1" si="7"/>
        <v>0.91974768764699033</v>
      </c>
      <c r="N69" s="16">
        <f t="shared" ca="1" si="5"/>
        <v>-0.77784534904222102</v>
      </c>
    </row>
    <row r="70" spans="1:14">
      <c r="A70" s="1">
        <v>66</v>
      </c>
      <c r="B70" s="89">
        <f t="shared" ca="1" si="8"/>
        <v>0.94078043198790273</v>
      </c>
      <c r="C70" s="16">
        <f t="shared" ca="1" si="7"/>
        <v>0.89643460687869725</v>
      </c>
      <c r="D70" s="16">
        <f t="shared" ca="1" si="7"/>
        <v>0.40497791281303974</v>
      </c>
      <c r="E70" s="16">
        <f t="shared" ca="1" si="7"/>
        <v>5.9305147643429423E-2</v>
      </c>
      <c r="F70" s="16">
        <f t="shared" ca="1" si="7"/>
        <v>0.93509814657272283</v>
      </c>
      <c r="G70" s="16">
        <f t="shared" ca="1" si="7"/>
        <v>0.8376075777734675</v>
      </c>
      <c r="H70" s="16">
        <f t="shared" ca="1" si="7"/>
        <v>0.73805347124718246</v>
      </c>
      <c r="I70" s="16">
        <f t="shared" ca="1" si="7"/>
        <v>0.57895822080779902</v>
      </c>
      <c r="J70" s="16">
        <f t="shared" ca="1" si="7"/>
        <v>0.83074591512029405</v>
      </c>
      <c r="K70" s="16">
        <f t="shared" ca="1" si="7"/>
        <v>0.19049652076069457</v>
      </c>
      <c r="L70" s="16">
        <f t="shared" ca="1" si="7"/>
        <v>0.52058127902139972</v>
      </c>
      <c r="M70" s="16">
        <f t="shared" ca="1" si="7"/>
        <v>9.786476489032303E-3</v>
      </c>
      <c r="N70" s="16">
        <f t="shared" ref="N70:N133" ca="1" si="9">SUM(B70:M70)-6</f>
        <v>0.94282570711566205</v>
      </c>
    </row>
    <row r="71" spans="1:14">
      <c r="A71" s="1">
        <v>67</v>
      </c>
      <c r="B71" s="89">
        <f t="shared" ca="1" si="8"/>
        <v>0.40493900770055991</v>
      </c>
      <c r="C71" s="16">
        <f t="shared" ca="1" si="7"/>
        <v>0.70247328656953778</v>
      </c>
      <c r="D71" s="16">
        <f t="shared" ca="1" si="7"/>
        <v>0.58015212047951614</v>
      </c>
      <c r="E71" s="16">
        <f t="shared" ca="1" si="7"/>
        <v>0.87842060971228575</v>
      </c>
      <c r="F71" s="16">
        <f t="shared" ca="1" si="7"/>
        <v>0.72090840572997372</v>
      </c>
      <c r="G71" s="16">
        <f t="shared" ca="1" si="7"/>
        <v>0.6750271711469138</v>
      </c>
      <c r="H71" s="16">
        <f t="shared" ca="1" si="7"/>
        <v>0.15503723445606798</v>
      </c>
      <c r="I71" s="16">
        <f t="shared" ca="1" si="7"/>
        <v>0.76137390424139761</v>
      </c>
      <c r="J71" s="16">
        <f t="shared" ca="1" si="7"/>
        <v>0.37683486406035849</v>
      </c>
      <c r="K71" s="16">
        <f t="shared" ca="1" si="7"/>
        <v>0.59987103785511575</v>
      </c>
      <c r="L71" s="16">
        <f t="shared" ca="1" si="7"/>
        <v>0.96310042181942213</v>
      </c>
      <c r="M71" s="16">
        <f t="shared" ca="1" si="7"/>
        <v>0.95075149961460981</v>
      </c>
      <c r="N71" s="16">
        <f t="shared" ca="1" si="9"/>
        <v>1.7688895633857573</v>
      </c>
    </row>
    <row r="72" spans="1:14">
      <c r="A72" s="1">
        <v>68</v>
      </c>
      <c r="B72" s="89">
        <f t="shared" ca="1" si="8"/>
        <v>0.94110314732708056</v>
      </c>
      <c r="C72" s="16">
        <f t="shared" ca="1" si="7"/>
        <v>0.25383228169181704</v>
      </c>
      <c r="D72" s="16">
        <f t="shared" ca="1" si="7"/>
        <v>0.66846173490392968</v>
      </c>
      <c r="E72" s="16">
        <f t="shared" ca="1" si="7"/>
        <v>0.71035949762085382</v>
      </c>
      <c r="F72" s="16">
        <f t="shared" ca="1" si="7"/>
        <v>0.60432536579493235</v>
      </c>
      <c r="G72" s="16">
        <f t="shared" ca="1" si="7"/>
        <v>0.43311135608525086</v>
      </c>
      <c r="H72" s="16">
        <f t="shared" ca="1" si="7"/>
        <v>0.78363185077416375</v>
      </c>
      <c r="I72" s="16">
        <f t="shared" ca="1" si="7"/>
        <v>0.81776518860271685</v>
      </c>
      <c r="J72" s="16">
        <f t="shared" ca="1" si="7"/>
        <v>0.64051813087803167</v>
      </c>
      <c r="K72" s="16">
        <f t="shared" ca="1" si="7"/>
        <v>0.50954628189076501</v>
      </c>
      <c r="L72" s="16">
        <f t="shared" ca="1" si="7"/>
        <v>0.46760016130012705</v>
      </c>
      <c r="M72" s="16">
        <f t="shared" ca="1" si="7"/>
        <v>0.24991097955492592</v>
      </c>
      <c r="N72" s="16">
        <f t="shared" ca="1" si="9"/>
        <v>1.0801659764245946</v>
      </c>
    </row>
    <row r="73" spans="1:14">
      <c r="A73" s="1">
        <v>69</v>
      </c>
      <c r="B73" s="89">
        <f t="shared" ca="1" si="8"/>
        <v>0.68817480156567123</v>
      </c>
      <c r="C73" s="16">
        <f t="shared" ca="1" si="7"/>
        <v>0.49784429186493018</v>
      </c>
      <c r="D73" s="16">
        <f t="shared" ca="1" si="7"/>
        <v>0.82355132783636176</v>
      </c>
      <c r="E73" s="16">
        <f t="shared" ca="1" si="7"/>
        <v>0.41422105552528654</v>
      </c>
      <c r="F73" s="16">
        <f t="shared" ca="1" si="7"/>
        <v>0.94219092462772047</v>
      </c>
      <c r="G73" s="16">
        <f t="shared" ca="1" si="7"/>
        <v>0.17126958330146236</v>
      </c>
      <c r="H73" s="16">
        <f t="shared" ca="1" si="7"/>
        <v>0.78305743601623168</v>
      </c>
      <c r="I73" s="16">
        <f t="shared" ca="1" si="7"/>
        <v>0.69939475971194298</v>
      </c>
      <c r="J73" s="16">
        <f t="shared" ca="1" si="7"/>
        <v>0.16811880781334398</v>
      </c>
      <c r="K73" s="16">
        <f t="shared" ca="1" si="7"/>
        <v>0.18594616332790981</v>
      </c>
      <c r="L73" s="16">
        <f t="shared" ca="1" si="7"/>
        <v>0.41230053639705488</v>
      </c>
      <c r="M73" s="16">
        <f t="shared" ca="1" si="7"/>
        <v>0.26348735979393023</v>
      </c>
      <c r="N73" s="16">
        <f t="shared" ca="1" si="9"/>
        <v>4.9557047781846109E-2</v>
      </c>
    </row>
    <row r="74" spans="1:14">
      <c r="A74" s="1">
        <v>70</v>
      </c>
      <c r="B74" s="89">
        <f t="shared" ca="1" si="8"/>
        <v>0.9878673713748749</v>
      </c>
      <c r="C74" s="16">
        <f t="shared" ca="1" si="7"/>
        <v>0.28307699424536992</v>
      </c>
      <c r="D74" s="16">
        <f t="shared" ca="1" si="7"/>
        <v>0.39054224725336262</v>
      </c>
      <c r="E74" s="16">
        <f t="shared" ca="1" si="7"/>
        <v>0.48586953580109582</v>
      </c>
      <c r="F74" s="16">
        <f t="shared" ca="1" si="7"/>
        <v>0.26356703711184615</v>
      </c>
      <c r="G74" s="16">
        <f t="shared" ca="1" si="7"/>
        <v>0.20599347442559757</v>
      </c>
      <c r="H74" s="16">
        <f t="shared" ca="1" si="7"/>
        <v>0.56858816587784933</v>
      </c>
      <c r="I74" s="16">
        <f t="shared" ca="1" si="7"/>
        <v>0.71640629770001429</v>
      </c>
      <c r="J74" s="16">
        <f t="shared" ca="1" si="7"/>
        <v>0.78307719976226853</v>
      </c>
      <c r="K74" s="16">
        <f t="shared" ca="1" si="7"/>
        <v>0.21197085303722929</v>
      </c>
      <c r="L74" s="16">
        <f t="shared" ca="1" si="7"/>
        <v>0.28913939209768369</v>
      </c>
      <c r="M74" s="16">
        <f t="shared" ca="1" si="7"/>
        <v>0.41370603110774518</v>
      </c>
      <c r="N74" s="16">
        <f t="shared" ca="1" si="9"/>
        <v>-0.40019540020506295</v>
      </c>
    </row>
    <row r="75" spans="1:14">
      <c r="A75" s="1">
        <v>71</v>
      </c>
      <c r="B75" s="89">
        <f t="shared" ca="1" si="8"/>
        <v>0.41237486457490458</v>
      </c>
      <c r="C75" s="16">
        <f t="shared" ca="1" si="7"/>
        <v>0.35451758388515042</v>
      </c>
      <c r="D75" s="16">
        <f t="shared" ca="1" si="7"/>
        <v>0.28767034366892941</v>
      </c>
      <c r="E75" s="16">
        <f t="shared" ca="1" si="7"/>
        <v>0.53067805951318814</v>
      </c>
      <c r="F75" s="16">
        <f t="shared" ca="1" si="7"/>
        <v>0.54727287372020417</v>
      </c>
      <c r="G75" s="16">
        <f t="shared" ca="1" si="7"/>
        <v>0.71253681616503517</v>
      </c>
      <c r="H75" s="16">
        <f t="shared" ca="1" si="7"/>
        <v>0.58176947550899905</v>
      </c>
      <c r="I75" s="16">
        <f t="shared" ca="1" si="7"/>
        <v>0.33198595709299017</v>
      </c>
      <c r="J75" s="16">
        <f t="shared" ca="1" si="7"/>
        <v>0.89253267064005826</v>
      </c>
      <c r="K75" s="16">
        <f t="shared" ca="1" si="7"/>
        <v>0.83965247132246312</v>
      </c>
      <c r="L75" s="16">
        <f t="shared" ca="1" si="7"/>
        <v>0.85820375183888054</v>
      </c>
      <c r="M75" s="16">
        <f t="shared" ca="1" si="7"/>
        <v>0.9353635103765372</v>
      </c>
      <c r="N75" s="16">
        <f t="shared" ca="1" si="9"/>
        <v>1.2845583783073398</v>
      </c>
    </row>
    <row r="76" spans="1:14">
      <c r="A76" s="1">
        <v>72</v>
      </c>
      <c r="B76" s="89">
        <f t="shared" ca="1" si="8"/>
        <v>5.4947282361905714E-2</v>
      </c>
      <c r="C76" s="16">
        <f t="shared" ca="1" si="7"/>
        <v>1.8147300724850268E-2</v>
      </c>
      <c r="D76" s="16">
        <f t="shared" ca="1" si="7"/>
        <v>4.5507604930596912E-3</v>
      </c>
      <c r="E76" s="16">
        <f t="shared" ca="1" si="7"/>
        <v>0.19858728242660306</v>
      </c>
      <c r="F76" s="16">
        <f t="shared" ca="1" si="7"/>
        <v>0.22085282104467918</v>
      </c>
      <c r="G76" s="16">
        <f t="shared" ca="1" si="7"/>
        <v>0.52619984648801932</v>
      </c>
      <c r="H76" s="16">
        <f t="shared" ca="1" si="7"/>
        <v>0.83916389572432304</v>
      </c>
      <c r="I76" s="16">
        <f t="shared" ca="1" si="7"/>
        <v>0.12387379969241175</v>
      </c>
      <c r="J76" s="16">
        <f t="shared" ca="1" si="7"/>
        <v>9.9908265462668844E-2</v>
      </c>
      <c r="K76" s="16">
        <f t="shared" ca="1" si="7"/>
        <v>0.33167208095729706</v>
      </c>
      <c r="L76" s="16">
        <f t="shared" ca="1" si="7"/>
        <v>0.68247172624882535</v>
      </c>
      <c r="M76" s="16">
        <f t="shared" ca="1" si="7"/>
        <v>0.17942437844417136</v>
      </c>
      <c r="N76" s="16">
        <f t="shared" ca="1" si="9"/>
        <v>-2.720200559931186</v>
      </c>
    </row>
    <row r="77" spans="1:14">
      <c r="A77" s="1">
        <v>73</v>
      </c>
      <c r="B77" s="89">
        <f t="shared" ca="1" si="8"/>
        <v>0.28884451217338047</v>
      </c>
      <c r="C77" s="16">
        <f t="shared" ca="1" si="7"/>
        <v>0.94296944459715104</v>
      </c>
      <c r="D77" s="16">
        <f t="shared" ca="1" si="7"/>
        <v>0.39363551822534343</v>
      </c>
      <c r="E77" s="16">
        <f t="shared" ca="1" si="7"/>
        <v>0.7412081821036236</v>
      </c>
      <c r="F77" s="16">
        <f t="shared" ca="1" si="7"/>
        <v>0.51270041168473157</v>
      </c>
      <c r="G77" s="16">
        <f t="shared" ca="1" si="7"/>
        <v>0.92008868500006291</v>
      </c>
      <c r="H77" s="16">
        <f t="shared" ca="1" si="7"/>
        <v>0.42908849090166701</v>
      </c>
      <c r="I77" s="16">
        <f t="shared" ca="1" si="7"/>
        <v>0.81717625704492214</v>
      </c>
      <c r="J77" s="16">
        <f t="shared" ca="1" si="7"/>
        <v>0.42990158959504932</v>
      </c>
      <c r="K77" s="16">
        <f t="shared" ca="1" si="7"/>
        <v>0.16246780963343443</v>
      </c>
      <c r="L77" s="16">
        <f t="shared" ca="1" si="7"/>
        <v>0.3744740637799242</v>
      </c>
      <c r="M77" s="16">
        <f t="shared" ca="1" si="7"/>
        <v>0.88222006000728337</v>
      </c>
      <c r="N77" s="16">
        <f t="shared" ca="1" si="9"/>
        <v>0.894775024746572</v>
      </c>
    </row>
    <row r="78" spans="1:14">
      <c r="A78" s="1">
        <v>74</v>
      </c>
      <c r="B78" s="89">
        <f t="shared" ca="1" si="8"/>
        <v>5.119325130525576E-2</v>
      </c>
      <c r="C78" s="16">
        <f t="shared" ca="1" si="7"/>
        <v>0.57812975229208319</v>
      </c>
      <c r="D78" s="16">
        <f t="shared" ca="1" si="7"/>
        <v>0.91452973237454915</v>
      </c>
      <c r="E78" s="16">
        <f t="shared" ca="1" si="7"/>
        <v>0.51663517926386304</v>
      </c>
      <c r="F78" s="16">
        <f t="shared" ca="1" si="7"/>
        <v>0.85069310606424153</v>
      </c>
      <c r="G78" s="16">
        <f t="shared" ca="1" si="7"/>
        <v>0.52075299744761017</v>
      </c>
      <c r="H78" s="16">
        <f t="shared" ca="1" si="7"/>
        <v>0.54571104876938037</v>
      </c>
      <c r="I78" s="16">
        <f t="shared" ca="1" si="7"/>
        <v>0.64078952989677629</v>
      </c>
      <c r="J78" s="16">
        <f t="shared" ca="1" si="7"/>
        <v>0.59835090754338882</v>
      </c>
      <c r="K78" s="16">
        <f t="shared" ca="1" si="7"/>
        <v>0.81551296864351208</v>
      </c>
      <c r="L78" s="16">
        <f t="shared" ca="1" si="7"/>
        <v>0.65322455892435061</v>
      </c>
      <c r="M78" s="16">
        <f t="shared" ca="1" si="7"/>
        <v>0.12024357044254641</v>
      </c>
      <c r="N78" s="16">
        <f t="shared" ca="1" si="9"/>
        <v>0.80576660296755875</v>
      </c>
    </row>
    <row r="79" spans="1:14">
      <c r="A79" s="1">
        <v>75</v>
      </c>
      <c r="B79" s="89">
        <f t="shared" ca="1" si="8"/>
        <v>0.72605148469212066</v>
      </c>
      <c r="C79" s="16">
        <f t="shared" ca="1" si="7"/>
        <v>0.27177350652638843</v>
      </c>
      <c r="D79" s="16">
        <f t="shared" ca="1" si="7"/>
        <v>0.31130373534809319</v>
      </c>
      <c r="E79" s="16">
        <f t="shared" ca="1" si="7"/>
        <v>0.83199993248664761</v>
      </c>
      <c r="F79" s="16">
        <f t="shared" ca="1" si="7"/>
        <v>0.52416416976209068</v>
      </c>
      <c r="G79" s="16">
        <f t="shared" ca="1" si="7"/>
        <v>0.20356388436630457</v>
      </c>
      <c r="H79" s="16">
        <f t="shared" ca="1" si="7"/>
        <v>3.8048701669672669E-2</v>
      </c>
      <c r="I79" s="16">
        <f t="shared" ca="1" si="7"/>
        <v>0.40289828747406187</v>
      </c>
      <c r="J79" s="16">
        <f t="shared" ca="1" si="7"/>
        <v>0.32709140316583452</v>
      </c>
      <c r="K79" s="16">
        <f t="shared" ca="1" si="7"/>
        <v>0.25108021827103322</v>
      </c>
      <c r="L79" s="16">
        <f t="shared" ca="1" si="7"/>
        <v>0.47237586953069566</v>
      </c>
      <c r="M79" s="16">
        <f t="shared" ca="1" si="7"/>
        <v>0.70783770865666584</v>
      </c>
      <c r="N79" s="16">
        <f t="shared" ca="1" si="9"/>
        <v>-0.93181109805039064</v>
      </c>
    </row>
    <row r="80" spans="1:14">
      <c r="A80" s="1">
        <v>76</v>
      </c>
      <c r="B80" s="89">
        <f t="shared" ca="1" si="8"/>
        <v>0.45041745134465261</v>
      </c>
      <c r="C80" s="16">
        <f t="shared" ca="1" si="7"/>
        <v>0.43276398070296995</v>
      </c>
      <c r="D80" s="16">
        <f t="shared" ca="1" si="7"/>
        <v>0.46201102051719012</v>
      </c>
      <c r="E80" s="16">
        <f t="shared" ca="1" si="7"/>
        <v>3.3599029033401173E-2</v>
      </c>
      <c r="F80" s="16">
        <f t="shared" ca="1" si="7"/>
        <v>0.71557176787635601</v>
      </c>
      <c r="G80" s="16">
        <f t="shared" ca="1" si="7"/>
        <v>0.42961002602224596</v>
      </c>
      <c r="H80" s="16">
        <f t="shared" ca="1" si="7"/>
        <v>5.9484691676260582E-2</v>
      </c>
      <c r="I80" s="16">
        <f t="shared" ca="1" si="7"/>
        <v>0.7453840999651169</v>
      </c>
      <c r="J80" s="16">
        <f t="shared" ca="1" si="7"/>
        <v>0.30862541991722092</v>
      </c>
      <c r="K80" s="16">
        <f t="shared" ca="1" si="7"/>
        <v>0.27673716651064151</v>
      </c>
      <c r="L80" s="16">
        <f t="shared" ca="1" si="7"/>
        <v>0.807693719892006</v>
      </c>
      <c r="M80" s="16">
        <f t="shared" ca="1" si="7"/>
        <v>0.20796481026442626</v>
      </c>
      <c r="N80" s="16">
        <f t="shared" ca="1" si="9"/>
        <v>-1.0701368162775111</v>
      </c>
    </row>
    <row r="81" spans="1:14">
      <c r="A81" s="1">
        <v>77</v>
      </c>
      <c r="B81" s="89">
        <f t="shared" ca="1" si="8"/>
        <v>0.58920166111662353</v>
      </c>
      <c r="C81" s="16">
        <f t="shared" ca="1" si="7"/>
        <v>0.13660252769305359</v>
      </c>
      <c r="D81" s="16">
        <f t="shared" ca="1" si="7"/>
        <v>0.93234975498993311</v>
      </c>
      <c r="E81" s="16">
        <f t="shared" ca="1" si="7"/>
        <v>0.84610596790831871</v>
      </c>
      <c r="F81" s="16">
        <f t="shared" ca="1" si="7"/>
        <v>0.57119147728259656</v>
      </c>
      <c r="G81" s="16">
        <f t="shared" ca="1" si="7"/>
        <v>0.80089184135403291</v>
      </c>
      <c r="H81" s="16">
        <f t="shared" ca="1" si="7"/>
        <v>0.52350230136604736</v>
      </c>
      <c r="I81" s="16">
        <f t="shared" ca="1" si="7"/>
        <v>0.15769850747735514</v>
      </c>
      <c r="J81" s="16">
        <f t="shared" ca="1" si="7"/>
        <v>0.2083235699119621</v>
      </c>
      <c r="K81" s="16">
        <f t="shared" ca="1" si="7"/>
        <v>0.55552154537475484</v>
      </c>
      <c r="L81" s="16">
        <f t="shared" ca="1" si="7"/>
        <v>0.55921601402846588</v>
      </c>
      <c r="M81" s="16">
        <f t="shared" ca="1" si="7"/>
        <v>0.54105128191998597</v>
      </c>
      <c r="N81" s="16">
        <f t="shared" ca="1" si="9"/>
        <v>0.4216564504231286</v>
      </c>
    </row>
    <row r="82" spans="1:14">
      <c r="A82" s="1">
        <v>78</v>
      </c>
      <c r="B82" s="89">
        <f t="shared" ca="1" si="8"/>
        <v>0.54051702531905654</v>
      </c>
      <c r="C82" s="16">
        <f t="shared" ca="1" si="7"/>
        <v>0.74853339653493745</v>
      </c>
      <c r="D82" s="16">
        <f t="shared" ca="1" si="7"/>
        <v>0.42004136761295641</v>
      </c>
      <c r="E82" s="16">
        <f t="shared" ca="1" si="7"/>
        <v>2.9302259074666992E-2</v>
      </c>
      <c r="F82" s="16">
        <f t="shared" ca="1" si="7"/>
        <v>0.47606857781158363</v>
      </c>
      <c r="G82" s="16">
        <f t="shared" ref="C82:M105" ca="1" si="10">RAND()</f>
        <v>0.32496668564738318</v>
      </c>
      <c r="H82" s="16">
        <f t="shared" ca="1" si="10"/>
        <v>0.93215197277754602</v>
      </c>
      <c r="I82" s="16">
        <f t="shared" ca="1" si="10"/>
        <v>0.49303536366865952</v>
      </c>
      <c r="J82" s="16">
        <f t="shared" ca="1" si="10"/>
        <v>0.93819933188509474</v>
      </c>
      <c r="K82" s="16">
        <f t="shared" ca="1" si="10"/>
        <v>0.17837272789526648</v>
      </c>
      <c r="L82" s="16">
        <f t="shared" ca="1" si="10"/>
        <v>0.7957048885250293</v>
      </c>
      <c r="M82" s="16">
        <f t="shared" ca="1" si="10"/>
        <v>0.74546990643407041</v>
      </c>
      <c r="N82" s="16">
        <f t="shared" ca="1" si="9"/>
        <v>0.62236350318625</v>
      </c>
    </row>
    <row r="83" spans="1:14">
      <c r="A83" s="1">
        <v>79</v>
      </c>
      <c r="B83" s="89">
        <f t="shared" ca="1" si="8"/>
        <v>0.18837373149050496</v>
      </c>
      <c r="C83" s="16">
        <f t="shared" ca="1" si="10"/>
        <v>0.35474465292867863</v>
      </c>
      <c r="D83" s="16">
        <f t="shared" ca="1" si="10"/>
        <v>0.43975528482884063</v>
      </c>
      <c r="E83" s="16">
        <f t="shared" ca="1" si="10"/>
        <v>0.7695389110351496</v>
      </c>
      <c r="F83" s="16">
        <f t="shared" ca="1" si="10"/>
        <v>0.47432209440229967</v>
      </c>
      <c r="G83" s="16">
        <f t="shared" ca="1" si="10"/>
        <v>0.42796615255905146</v>
      </c>
      <c r="H83" s="16">
        <f t="shared" ca="1" si="10"/>
        <v>0.87168257183118403</v>
      </c>
      <c r="I83" s="16">
        <f t="shared" ca="1" si="10"/>
        <v>0.97167313401068434</v>
      </c>
      <c r="J83" s="16">
        <f t="shared" ca="1" si="10"/>
        <v>0.96303730668992893</v>
      </c>
      <c r="K83" s="16">
        <f t="shared" ca="1" si="10"/>
        <v>0.75720178969541352</v>
      </c>
      <c r="L83" s="16">
        <f t="shared" ca="1" si="10"/>
        <v>0.6322373004375077</v>
      </c>
      <c r="M83" s="16">
        <f t="shared" ca="1" si="10"/>
        <v>5.8955428190121673E-3</v>
      </c>
      <c r="N83" s="16">
        <f t="shared" ca="1" si="9"/>
        <v>0.85642847272825406</v>
      </c>
    </row>
    <row r="84" spans="1:14">
      <c r="A84" s="1">
        <v>80</v>
      </c>
      <c r="B84" s="89">
        <f t="shared" ca="1" si="8"/>
        <v>3.8267444605839529E-2</v>
      </c>
      <c r="C84" s="16">
        <f t="shared" ca="1" si="10"/>
        <v>0.3222718311605135</v>
      </c>
      <c r="D84" s="16">
        <f t="shared" ca="1" si="10"/>
        <v>0.68765533872720175</v>
      </c>
      <c r="E84" s="16">
        <f t="shared" ca="1" si="10"/>
        <v>9.1534323685734442E-2</v>
      </c>
      <c r="F84" s="16">
        <f t="shared" ca="1" si="10"/>
        <v>0.46541567238720294</v>
      </c>
      <c r="G84" s="16">
        <f t="shared" ca="1" si="10"/>
        <v>0.17944811215439849</v>
      </c>
      <c r="H84" s="16">
        <f t="shared" ca="1" si="10"/>
        <v>0.16465818622920025</v>
      </c>
      <c r="I84" s="16">
        <f t="shared" ca="1" si="10"/>
        <v>0.16520575245289937</v>
      </c>
      <c r="J84" s="16">
        <f t="shared" ca="1" si="10"/>
        <v>0.28132830361849015</v>
      </c>
      <c r="K84" s="16">
        <f t="shared" ca="1" si="10"/>
        <v>0.69760992966287994</v>
      </c>
      <c r="L84" s="16">
        <f t="shared" ca="1" si="10"/>
        <v>0.9438414167139737</v>
      </c>
      <c r="M84" s="16">
        <f t="shared" ca="1" si="10"/>
        <v>0.62737494605644306</v>
      </c>
      <c r="N84" s="16">
        <f t="shared" ca="1" si="9"/>
        <v>-1.3353887425452236</v>
      </c>
    </row>
    <row r="85" spans="1:14">
      <c r="A85" s="1">
        <v>81</v>
      </c>
      <c r="B85" s="89">
        <f t="shared" ca="1" si="8"/>
        <v>2.7398993383676462E-2</v>
      </c>
      <c r="C85" s="16">
        <f t="shared" ca="1" si="10"/>
        <v>0.20772083551885179</v>
      </c>
      <c r="D85" s="16">
        <f t="shared" ca="1" si="10"/>
        <v>0.73628963699764238</v>
      </c>
      <c r="E85" s="16">
        <f t="shared" ca="1" si="10"/>
        <v>0.58526576520461604</v>
      </c>
      <c r="F85" s="16">
        <f t="shared" ca="1" si="10"/>
        <v>0.12227071630297104</v>
      </c>
      <c r="G85" s="16">
        <f t="shared" ca="1" si="10"/>
        <v>0.52156156996153857</v>
      </c>
      <c r="H85" s="16">
        <f t="shared" ca="1" si="10"/>
        <v>8.0160058197733086E-2</v>
      </c>
      <c r="I85" s="16">
        <f t="shared" ca="1" si="10"/>
        <v>0.88572299295903911</v>
      </c>
      <c r="J85" s="16">
        <f t="shared" ca="1" si="10"/>
        <v>0.562760212569416</v>
      </c>
      <c r="K85" s="16">
        <f t="shared" ca="1" si="10"/>
        <v>0.78958090411844872</v>
      </c>
      <c r="L85" s="16">
        <f t="shared" ca="1" si="10"/>
        <v>0.19743712618446718</v>
      </c>
      <c r="M85" s="16">
        <f t="shared" ca="1" si="10"/>
        <v>0.59085405144874992</v>
      </c>
      <c r="N85" s="16">
        <f t="shared" ca="1" si="9"/>
        <v>-0.69297713715284992</v>
      </c>
    </row>
    <row r="86" spans="1:14">
      <c r="A86" s="1">
        <v>82</v>
      </c>
      <c r="B86" s="89">
        <f t="shared" ca="1" si="8"/>
        <v>0.57549258639987322</v>
      </c>
      <c r="C86" s="16">
        <f t="shared" ca="1" si="10"/>
        <v>0.81283944948097875</v>
      </c>
      <c r="D86" s="16">
        <f t="shared" ca="1" si="10"/>
        <v>9.2417649682980718E-2</v>
      </c>
      <c r="E86" s="16">
        <f t="shared" ca="1" si="10"/>
        <v>0.55903413733167184</v>
      </c>
      <c r="F86" s="16">
        <f t="shared" ca="1" si="10"/>
        <v>0.55705180176102154</v>
      </c>
      <c r="G86" s="16">
        <f t="shared" ca="1" si="10"/>
        <v>0.4396062971787027</v>
      </c>
      <c r="H86" s="16">
        <f t="shared" ca="1" si="10"/>
        <v>0.59587411128913992</v>
      </c>
      <c r="I86" s="16">
        <f t="shared" ca="1" si="10"/>
        <v>0.58425405774559858</v>
      </c>
      <c r="J86" s="16">
        <f t="shared" ca="1" si="10"/>
        <v>0.2453191608932821</v>
      </c>
      <c r="K86" s="16">
        <f t="shared" ca="1" si="10"/>
        <v>0.64600706413843234</v>
      </c>
      <c r="L86" s="16">
        <f t="shared" ca="1" si="10"/>
        <v>0.77813841745403622</v>
      </c>
      <c r="M86" s="16">
        <f t="shared" ca="1" si="10"/>
        <v>0.96416761670252504</v>
      </c>
      <c r="N86" s="16">
        <f t="shared" ca="1" si="9"/>
        <v>0.8502023500582423</v>
      </c>
    </row>
    <row r="87" spans="1:14">
      <c r="A87" s="1">
        <v>83</v>
      </c>
      <c r="B87" s="89">
        <f t="shared" ca="1" si="8"/>
        <v>0.81372069323305962</v>
      </c>
      <c r="C87" s="16">
        <f t="shared" ca="1" si="10"/>
        <v>0.28809134782282797</v>
      </c>
      <c r="D87" s="16">
        <f t="shared" ca="1" si="10"/>
        <v>0.50738218508363886</v>
      </c>
      <c r="E87" s="16">
        <f t="shared" ca="1" si="10"/>
        <v>0.31401813689223967</v>
      </c>
      <c r="F87" s="16">
        <f t="shared" ca="1" si="10"/>
        <v>0.55125401766669047</v>
      </c>
      <c r="G87" s="16">
        <f t="shared" ca="1" si="10"/>
        <v>0.62395839752588067</v>
      </c>
      <c r="H87" s="16">
        <f t="shared" ca="1" si="10"/>
        <v>7.4092859378908749E-2</v>
      </c>
      <c r="I87" s="16">
        <f t="shared" ca="1" si="10"/>
        <v>1.9593039451332395E-2</v>
      </c>
      <c r="J87" s="16">
        <f t="shared" ca="1" si="10"/>
        <v>0.7539756599772931</v>
      </c>
      <c r="K87" s="16">
        <f t="shared" ca="1" si="10"/>
        <v>0.20279360733271279</v>
      </c>
      <c r="L87" s="16">
        <f t="shared" ca="1" si="10"/>
        <v>0.52146335983861336</v>
      </c>
      <c r="M87" s="16">
        <f t="shared" ca="1" si="10"/>
        <v>0.27022397600023496</v>
      </c>
      <c r="N87" s="16">
        <f t="shared" ca="1" si="9"/>
        <v>-1.0594327197965683</v>
      </c>
    </row>
    <row r="88" spans="1:14">
      <c r="A88" s="1">
        <v>84</v>
      </c>
      <c r="B88" s="89">
        <f t="shared" ca="1" si="8"/>
        <v>0.76064259979709359</v>
      </c>
      <c r="C88" s="16">
        <f t="shared" ca="1" si="10"/>
        <v>0.32817613572382531</v>
      </c>
      <c r="D88" s="16">
        <f t="shared" ca="1" si="10"/>
        <v>3.2020838568839416E-2</v>
      </c>
      <c r="E88" s="16">
        <f t="shared" ca="1" si="10"/>
        <v>0.25956179334919405</v>
      </c>
      <c r="F88" s="16">
        <f t="shared" ca="1" si="10"/>
        <v>0.50880992547122283</v>
      </c>
      <c r="G88" s="16">
        <f t="shared" ca="1" si="10"/>
        <v>0.4979621909017391</v>
      </c>
      <c r="H88" s="16">
        <f t="shared" ca="1" si="10"/>
        <v>0.17292242663531021</v>
      </c>
      <c r="I88" s="16">
        <f t="shared" ca="1" si="10"/>
        <v>0.9138495594847047</v>
      </c>
      <c r="J88" s="16">
        <f t="shared" ca="1" si="10"/>
        <v>0.4711970052206329</v>
      </c>
      <c r="K88" s="16">
        <f t="shared" ca="1" si="10"/>
        <v>8.2927261766222671E-2</v>
      </c>
      <c r="L88" s="16">
        <f t="shared" ca="1" si="10"/>
        <v>0.55155005937638535</v>
      </c>
      <c r="M88" s="16">
        <f t="shared" ca="1" si="10"/>
        <v>0.3485819169693789</v>
      </c>
      <c r="N88" s="16">
        <f t="shared" ca="1" si="9"/>
        <v>-1.0717982867354507</v>
      </c>
    </row>
    <row r="89" spans="1:14">
      <c r="A89" s="1">
        <v>85</v>
      </c>
      <c r="B89" s="89">
        <f t="shared" ca="1" si="8"/>
        <v>0.23199185357399266</v>
      </c>
      <c r="C89" s="16">
        <f t="shared" ca="1" si="10"/>
        <v>0.65415491252804348</v>
      </c>
      <c r="D89" s="16">
        <f t="shared" ca="1" si="10"/>
        <v>0.26304611120448573</v>
      </c>
      <c r="E89" s="16">
        <f t="shared" ca="1" si="10"/>
        <v>0.85195688247278056</v>
      </c>
      <c r="F89" s="16">
        <f t="shared" ca="1" si="10"/>
        <v>0.29534180050195014</v>
      </c>
      <c r="G89" s="16">
        <f t="shared" ca="1" si="10"/>
        <v>0.3506694910966317</v>
      </c>
      <c r="H89" s="16">
        <f t="shared" ca="1" si="10"/>
        <v>0.90192543883369503</v>
      </c>
      <c r="I89" s="16">
        <f t="shared" ca="1" si="10"/>
        <v>0.60547325299101584</v>
      </c>
      <c r="J89" s="16">
        <f t="shared" ca="1" si="10"/>
        <v>0.99850344553511849</v>
      </c>
      <c r="K89" s="16">
        <f t="shared" ca="1" si="10"/>
        <v>0.75341085681241093</v>
      </c>
      <c r="L89" s="16">
        <f t="shared" ca="1" si="10"/>
        <v>0.12795000665460687</v>
      </c>
      <c r="M89" s="16">
        <f t="shared" ca="1" si="10"/>
        <v>0.8851487988012936</v>
      </c>
      <c r="N89" s="16">
        <f t="shared" ca="1" si="9"/>
        <v>0.91957285100602526</v>
      </c>
    </row>
    <row r="90" spans="1:14">
      <c r="A90" s="1">
        <v>86</v>
      </c>
      <c r="B90" s="89">
        <f t="shared" ca="1" si="8"/>
        <v>0.6649910728500299</v>
      </c>
      <c r="C90" s="16">
        <f t="shared" ca="1" si="10"/>
        <v>0.23078842410767209</v>
      </c>
      <c r="D90" s="16">
        <f t="shared" ca="1" si="10"/>
        <v>0.10614138324623568</v>
      </c>
      <c r="E90" s="16">
        <f t="shared" ca="1" si="10"/>
        <v>0.79609450711364294</v>
      </c>
      <c r="F90" s="16">
        <f t="shared" ca="1" si="10"/>
        <v>0.9609902563523034</v>
      </c>
      <c r="G90" s="16">
        <f t="shared" ca="1" si="10"/>
        <v>0.80461429641368487</v>
      </c>
      <c r="H90" s="16">
        <f t="shared" ca="1" si="10"/>
        <v>0.87260591444974023</v>
      </c>
      <c r="I90" s="16">
        <f t="shared" ca="1" si="10"/>
        <v>0.36222221925544584</v>
      </c>
      <c r="J90" s="16">
        <f t="shared" ca="1" si="10"/>
        <v>0.42285653827543612</v>
      </c>
      <c r="K90" s="16">
        <f t="shared" ca="1" si="10"/>
        <v>0.92471411633514489</v>
      </c>
      <c r="L90" s="16">
        <f t="shared" ca="1" si="10"/>
        <v>0.67875744641087454</v>
      </c>
      <c r="M90" s="16">
        <f t="shared" ca="1" si="10"/>
        <v>0.46599984051753673</v>
      </c>
      <c r="N90" s="16">
        <f t="shared" ca="1" si="9"/>
        <v>1.2907760153277463</v>
      </c>
    </row>
    <row r="91" spans="1:14">
      <c r="A91" s="1">
        <v>87</v>
      </c>
      <c r="B91" s="89">
        <f t="shared" ca="1" si="8"/>
        <v>0.54846425726871129</v>
      </c>
      <c r="C91" s="16">
        <f t="shared" ca="1" si="10"/>
        <v>0.28250220583182717</v>
      </c>
      <c r="D91" s="16">
        <f t="shared" ca="1" si="10"/>
        <v>0.86072795752920594</v>
      </c>
      <c r="E91" s="16">
        <f t="shared" ca="1" si="10"/>
        <v>0.35657038763102822</v>
      </c>
      <c r="F91" s="16">
        <f t="shared" ca="1" si="10"/>
        <v>0.64146016006337092</v>
      </c>
      <c r="G91" s="16">
        <f t="shared" ca="1" si="10"/>
        <v>0.45283168290506509</v>
      </c>
      <c r="H91" s="16">
        <f t="shared" ca="1" si="10"/>
        <v>0.34232326836680738</v>
      </c>
      <c r="I91" s="16">
        <f t="shared" ca="1" si="10"/>
        <v>0.70989372966799125</v>
      </c>
      <c r="J91" s="16">
        <f t="shared" ca="1" si="10"/>
        <v>0.14521750564681124</v>
      </c>
      <c r="K91" s="16">
        <f t="shared" ca="1" si="10"/>
        <v>0.77105063698616338</v>
      </c>
      <c r="L91" s="16">
        <f t="shared" ca="1" si="10"/>
        <v>0.37426601317436714</v>
      </c>
      <c r="M91" s="16">
        <f t="shared" ca="1" si="10"/>
        <v>0.18168795284797179</v>
      </c>
      <c r="N91" s="16">
        <f t="shared" ca="1" si="9"/>
        <v>-0.3330042420806798</v>
      </c>
    </row>
    <row r="92" spans="1:14">
      <c r="A92" s="1">
        <v>88</v>
      </c>
      <c r="B92" s="89">
        <f t="shared" ca="1" si="8"/>
        <v>0.81952166913083446</v>
      </c>
      <c r="C92" s="16">
        <f t="shared" ca="1" si="10"/>
        <v>0.90428465214524079</v>
      </c>
      <c r="D92" s="16">
        <f t="shared" ca="1" si="10"/>
        <v>0.55034778847373489</v>
      </c>
      <c r="E92" s="16">
        <f t="shared" ca="1" si="10"/>
        <v>0.40540568738584071</v>
      </c>
      <c r="F92" s="16">
        <f t="shared" ca="1" si="10"/>
        <v>0.27657961689779054</v>
      </c>
      <c r="G92" s="16">
        <f t="shared" ca="1" si="10"/>
        <v>0.75731383655654916</v>
      </c>
      <c r="H92" s="16">
        <f t="shared" ca="1" si="10"/>
        <v>0.30959642296628154</v>
      </c>
      <c r="I92" s="16">
        <f t="shared" ca="1" si="10"/>
        <v>6.4967952782052141E-2</v>
      </c>
      <c r="J92" s="16">
        <f t="shared" ca="1" si="10"/>
        <v>0.65035693069515865</v>
      </c>
      <c r="K92" s="16">
        <f t="shared" ca="1" si="10"/>
        <v>0.28537977205521958</v>
      </c>
      <c r="L92" s="16">
        <f t="shared" ca="1" si="10"/>
        <v>0.53103565065934655</v>
      </c>
      <c r="M92" s="16">
        <f t="shared" ca="1" si="10"/>
        <v>0.85424436487927791</v>
      </c>
      <c r="N92" s="16">
        <f t="shared" ca="1" si="9"/>
        <v>0.40903434462732768</v>
      </c>
    </row>
    <row r="93" spans="1:14">
      <c r="A93" s="1">
        <v>89</v>
      </c>
      <c r="B93" s="89">
        <f t="shared" ca="1" si="8"/>
        <v>0.77015016536732661</v>
      </c>
      <c r="C93" s="16">
        <f t="shared" ca="1" si="10"/>
        <v>0.52847183950105681</v>
      </c>
      <c r="D93" s="16">
        <f t="shared" ca="1" si="10"/>
        <v>0.88143669887035303</v>
      </c>
      <c r="E93" s="16">
        <f t="shared" ca="1" si="10"/>
        <v>0.99573130843385305</v>
      </c>
      <c r="F93" s="16">
        <f t="shared" ca="1" si="10"/>
        <v>0.59309348844732845</v>
      </c>
      <c r="G93" s="16">
        <f t="shared" ca="1" si="10"/>
        <v>0.4548290041040457</v>
      </c>
      <c r="H93" s="16">
        <f t="shared" ca="1" si="10"/>
        <v>6.448260816010265E-2</v>
      </c>
      <c r="I93" s="16">
        <f t="shared" ca="1" si="10"/>
        <v>0.79262122708672456</v>
      </c>
      <c r="J93" s="16">
        <f t="shared" ca="1" si="10"/>
        <v>0.10685441014308705</v>
      </c>
      <c r="K93" s="16">
        <f t="shared" ca="1" si="10"/>
        <v>0.12913634913918859</v>
      </c>
      <c r="L93" s="16">
        <f t="shared" ca="1" si="10"/>
        <v>0.77419367445190068</v>
      </c>
      <c r="M93" s="16">
        <f t="shared" ca="1" si="10"/>
        <v>0.92882223050678592</v>
      </c>
      <c r="N93" s="16">
        <f t="shared" ca="1" si="9"/>
        <v>1.0198230042117515</v>
      </c>
    </row>
    <row r="94" spans="1:14">
      <c r="A94" s="1">
        <v>90</v>
      </c>
      <c r="B94" s="89">
        <f t="shared" ca="1" si="8"/>
        <v>5.8678022707100208E-2</v>
      </c>
      <c r="C94" s="16">
        <f t="shared" ca="1" si="10"/>
        <v>0.16294982860466156</v>
      </c>
      <c r="D94" s="16">
        <f t="shared" ca="1" si="10"/>
        <v>0.51445309234370895</v>
      </c>
      <c r="E94" s="16">
        <f t="shared" ca="1" si="10"/>
        <v>0.65262319291075732</v>
      </c>
      <c r="F94" s="16">
        <f t="shared" ca="1" si="10"/>
        <v>0.57878667327565947</v>
      </c>
      <c r="G94" s="16">
        <f t="shared" ca="1" si="10"/>
        <v>0.93645048283011567</v>
      </c>
      <c r="H94" s="16">
        <f t="shared" ca="1" si="10"/>
        <v>0.95761009158801969</v>
      </c>
      <c r="I94" s="16">
        <f t="shared" ca="1" si="10"/>
        <v>0.84701742264699442</v>
      </c>
      <c r="J94" s="16">
        <f t="shared" ca="1" si="10"/>
        <v>0.87064176575004293</v>
      </c>
      <c r="K94" s="16">
        <f t="shared" ca="1" si="10"/>
        <v>7.6819057156836124E-3</v>
      </c>
      <c r="L94" s="16">
        <f t="shared" ca="1" si="10"/>
        <v>0.91709138959813075</v>
      </c>
      <c r="M94" s="16">
        <f t="shared" ca="1" si="10"/>
        <v>3.7955354289385568E-2</v>
      </c>
      <c r="N94" s="16">
        <f t="shared" ca="1" si="9"/>
        <v>0.54193922226026014</v>
      </c>
    </row>
    <row r="95" spans="1:14">
      <c r="A95" s="1">
        <v>91</v>
      </c>
      <c r="B95" s="89">
        <f t="shared" ca="1" si="8"/>
        <v>0.32846225097803394</v>
      </c>
      <c r="C95" s="16">
        <f t="shared" ca="1" si="10"/>
        <v>0.20399048517598306</v>
      </c>
      <c r="D95" s="16">
        <f t="shared" ca="1" si="10"/>
        <v>2.7377735373987022E-2</v>
      </c>
      <c r="E95" s="16">
        <f t="shared" ca="1" si="10"/>
        <v>0.74615410869887699</v>
      </c>
      <c r="F95" s="16">
        <f t="shared" ca="1" si="10"/>
        <v>0.73454866103373417</v>
      </c>
      <c r="G95" s="16">
        <f t="shared" ca="1" si="10"/>
        <v>0.81773236585495357</v>
      </c>
      <c r="H95" s="16">
        <f t="shared" ca="1" si="10"/>
        <v>0.31844780415407481</v>
      </c>
      <c r="I95" s="16">
        <f t="shared" ca="1" si="10"/>
        <v>0.37263656307283433</v>
      </c>
      <c r="J95" s="16">
        <f t="shared" ca="1" si="10"/>
        <v>0.90468457443637185</v>
      </c>
      <c r="K95" s="16">
        <f t="shared" ca="1" si="10"/>
        <v>0.57655848829674561</v>
      </c>
      <c r="L95" s="16">
        <f t="shared" ca="1" si="10"/>
        <v>0.86129193219831901</v>
      </c>
      <c r="M95" s="16">
        <f t="shared" ca="1" si="10"/>
        <v>0.91454460858273912</v>
      </c>
      <c r="N95" s="16">
        <f t="shared" ca="1" si="9"/>
        <v>0.8064295778566537</v>
      </c>
    </row>
    <row r="96" spans="1:14">
      <c r="A96" s="1">
        <v>92</v>
      </c>
      <c r="B96" s="89">
        <f t="shared" ca="1" si="8"/>
        <v>0.26008239734568939</v>
      </c>
      <c r="C96" s="16">
        <f t="shared" ca="1" si="10"/>
        <v>0.91983338417594851</v>
      </c>
      <c r="D96" s="16">
        <f t="shared" ca="1" si="10"/>
        <v>0.66114968746679748</v>
      </c>
      <c r="E96" s="16">
        <f t="shared" ca="1" si="10"/>
        <v>0.18238222568074303</v>
      </c>
      <c r="F96" s="16">
        <f t="shared" ca="1" si="10"/>
        <v>0.15134364019952495</v>
      </c>
      <c r="G96" s="16">
        <f t="shared" ca="1" si="10"/>
        <v>0.28920792749250079</v>
      </c>
      <c r="H96" s="16">
        <f t="shared" ca="1" si="10"/>
        <v>4.8416199329095466E-3</v>
      </c>
      <c r="I96" s="16">
        <f t="shared" ca="1" si="10"/>
        <v>2.7195040509283785E-2</v>
      </c>
      <c r="J96" s="16">
        <f t="shared" ca="1" si="10"/>
        <v>0.23664415002050365</v>
      </c>
      <c r="K96" s="16">
        <f t="shared" ca="1" si="10"/>
        <v>0.27209486813045558</v>
      </c>
      <c r="L96" s="16">
        <f t="shared" ca="1" si="10"/>
        <v>0.47096326041041259</v>
      </c>
      <c r="M96" s="16">
        <f t="shared" ca="1" si="10"/>
        <v>0.10036808413791665</v>
      </c>
      <c r="N96" s="16">
        <f t="shared" ca="1" si="9"/>
        <v>-2.4238937144973143</v>
      </c>
    </row>
    <row r="97" spans="1:14">
      <c r="A97" s="1">
        <v>93</v>
      </c>
      <c r="B97" s="89">
        <f t="shared" ca="1" si="8"/>
        <v>0.4233987834434183</v>
      </c>
      <c r="C97" s="16">
        <f t="shared" ca="1" si="10"/>
        <v>0.30007964972117573</v>
      </c>
      <c r="D97" s="16">
        <f t="shared" ca="1" si="10"/>
        <v>0.64789758782410356</v>
      </c>
      <c r="E97" s="16">
        <f t="shared" ca="1" si="10"/>
        <v>0.96231184726854657</v>
      </c>
      <c r="F97" s="16">
        <f t="shared" ca="1" si="10"/>
        <v>0.65971847594788802</v>
      </c>
      <c r="G97" s="16">
        <f t="shared" ca="1" si="10"/>
        <v>0.33819608763423403</v>
      </c>
      <c r="H97" s="16">
        <f t="shared" ca="1" si="10"/>
        <v>0.62104073521773984</v>
      </c>
      <c r="I97" s="16">
        <f t="shared" ca="1" si="10"/>
        <v>0.10189419680148437</v>
      </c>
      <c r="J97" s="16">
        <f t="shared" ca="1" si="10"/>
        <v>0.17367770934900073</v>
      </c>
      <c r="K97" s="16">
        <f t="shared" ca="1" si="10"/>
        <v>0.75774379891346655</v>
      </c>
      <c r="L97" s="16">
        <f t="shared" ca="1" si="10"/>
        <v>0.38715552606908776</v>
      </c>
      <c r="M97" s="16">
        <f t="shared" ca="1" si="10"/>
        <v>0.70269587863346672</v>
      </c>
      <c r="N97" s="16">
        <f t="shared" ca="1" si="9"/>
        <v>7.5810276823611744E-2</v>
      </c>
    </row>
    <row r="98" spans="1:14">
      <c r="A98" s="1">
        <v>94</v>
      </c>
      <c r="B98" s="89">
        <f t="shared" ca="1" si="8"/>
        <v>0.13309405149799169</v>
      </c>
      <c r="C98" s="16">
        <f t="shared" ca="1" si="10"/>
        <v>0.26514650806714535</v>
      </c>
      <c r="D98" s="16">
        <f t="shared" ca="1" si="10"/>
        <v>0.695301873754536</v>
      </c>
      <c r="E98" s="16">
        <f t="shared" ca="1" si="10"/>
        <v>0.49270497284883175</v>
      </c>
      <c r="F98" s="16">
        <f t="shared" ca="1" si="10"/>
        <v>1.6658166091833237E-2</v>
      </c>
      <c r="G98" s="16">
        <f t="shared" ca="1" si="10"/>
        <v>0.21309847926824599</v>
      </c>
      <c r="H98" s="16">
        <f t="shared" ca="1" si="10"/>
        <v>0.21129259675934531</v>
      </c>
      <c r="I98" s="16">
        <f t="shared" ca="1" si="10"/>
        <v>0.44645368905895699</v>
      </c>
      <c r="J98" s="16">
        <f t="shared" ca="1" si="10"/>
        <v>0.8124301171182986</v>
      </c>
      <c r="K98" s="16">
        <f t="shared" ca="1" si="10"/>
        <v>1.1728096666868026E-2</v>
      </c>
      <c r="L98" s="16">
        <f t="shared" ca="1" si="10"/>
        <v>0.79265179320579926</v>
      </c>
      <c r="M98" s="16">
        <f t="shared" ca="1" si="10"/>
        <v>9.9765812308382884E-2</v>
      </c>
      <c r="N98" s="16">
        <f t="shared" ca="1" si="9"/>
        <v>-1.8096738433537647</v>
      </c>
    </row>
    <row r="99" spans="1:14">
      <c r="A99" s="1">
        <v>95</v>
      </c>
      <c r="B99" s="89">
        <f t="shared" ca="1" si="8"/>
        <v>0.95552656303547145</v>
      </c>
      <c r="C99" s="16">
        <f t="shared" ca="1" si="10"/>
        <v>0.55415087030154897</v>
      </c>
      <c r="D99" s="16">
        <f t="shared" ca="1" si="10"/>
        <v>0.15579648775239807</v>
      </c>
      <c r="E99" s="16">
        <f t="shared" ca="1" si="10"/>
        <v>0.58252880850644884</v>
      </c>
      <c r="F99" s="16">
        <f t="shared" ca="1" si="10"/>
        <v>0.77154044022527835</v>
      </c>
      <c r="G99" s="16">
        <f t="shared" ca="1" si="10"/>
        <v>0.38272163978555618</v>
      </c>
      <c r="H99" s="16">
        <f t="shared" ca="1" si="10"/>
        <v>0.41762803668906834</v>
      </c>
      <c r="I99" s="16">
        <f t="shared" ca="1" si="10"/>
        <v>4.7295885058672438E-2</v>
      </c>
      <c r="J99" s="16">
        <f t="shared" ca="1" si="10"/>
        <v>0.27424839207737328</v>
      </c>
      <c r="K99" s="16">
        <f t="shared" ca="1" si="10"/>
        <v>0.75748825589672553</v>
      </c>
      <c r="L99" s="16">
        <f t="shared" ca="1" si="10"/>
        <v>0.53084756738630468</v>
      </c>
      <c r="M99" s="16">
        <f t="shared" ca="1" si="10"/>
        <v>0.21308611856631376</v>
      </c>
      <c r="N99" s="16">
        <f t="shared" ca="1" si="9"/>
        <v>-0.35714093471884034</v>
      </c>
    </row>
    <row r="100" spans="1:14">
      <c r="A100" s="1">
        <v>96</v>
      </c>
      <c r="B100" s="89">
        <f t="shared" ca="1" si="8"/>
        <v>0.64756328365496518</v>
      </c>
      <c r="C100" s="16">
        <f t="shared" ca="1" si="10"/>
        <v>0.97644473019866407</v>
      </c>
      <c r="D100" s="16">
        <f t="shared" ca="1" si="10"/>
        <v>0.77444257646661208</v>
      </c>
      <c r="E100" s="16">
        <f t="shared" ca="1" si="10"/>
        <v>0.51283725825381121</v>
      </c>
      <c r="F100" s="16">
        <f t="shared" ca="1" si="10"/>
        <v>0.38840535156942585</v>
      </c>
      <c r="G100" s="16">
        <f t="shared" ca="1" si="10"/>
        <v>0.1941431503725477</v>
      </c>
      <c r="H100" s="16">
        <f t="shared" ca="1" si="10"/>
        <v>0.709287979313584</v>
      </c>
      <c r="I100" s="16">
        <f t="shared" ca="1" si="10"/>
        <v>0.54839087087395821</v>
      </c>
      <c r="J100" s="16">
        <f t="shared" ca="1" si="10"/>
        <v>0.3735396571526064</v>
      </c>
      <c r="K100" s="16">
        <f t="shared" ca="1" si="10"/>
        <v>0.96555494021474964</v>
      </c>
      <c r="L100" s="16">
        <f t="shared" ca="1" si="10"/>
        <v>0.21841399204792555</v>
      </c>
      <c r="M100" s="16">
        <f t="shared" ca="1" si="10"/>
        <v>0.379715391875866</v>
      </c>
      <c r="N100" s="16">
        <f t="shared" ca="1" si="9"/>
        <v>0.68873918199471529</v>
      </c>
    </row>
    <row r="101" spans="1:14">
      <c r="A101" s="1">
        <v>97</v>
      </c>
      <c r="B101" s="89">
        <f t="shared" ca="1" si="8"/>
        <v>0.78600098232223936</v>
      </c>
      <c r="C101" s="16">
        <f t="shared" ca="1" si="10"/>
        <v>8.4625560908838438E-2</v>
      </c>
      <c r="D101" s="16">
        <f t="shared" ca="1" si="10"/>
        <v>0.24118513366273397</v>
      </c>
      <c r="E101" s="16">
        <f t="shared" ca="1" si="10"/>
        <v>0.85217068058157341</v>
      </c>
      <c r="F101" s="16">
        <f t="shared" ca="1" si="10"/>
        <v>0.75590611277960718</v>
      </c>
      <c r="G101" s="16">
        <f t="shared" ca="1" si="10"/>
        <v>0.68936467956047687</v>
      </c>
      <c r="H101" s="16">
        <f t="shared" ca="1" si="10"/>
        <v>0.21843105611383207</v>
      </c>
      <c r="I101" s="16">
        <f t="shared" ca="1" si="10"/>
        <v>0.57928878779880777</v>
      </c>
      <c r="J101" s="16">
        <f t="shared" ca="1" si="10"/>
        <v>0.58964371347133904</v>
      </c>
      <c r="K101" s="16">
        <f t="shared" ca="1" si="10"/>
        <v>0.29598558614713966</v>
      </c>
      <c r="L101" s="16">
        <f t="shared" ca="1" si="10"/>
        <v>0.61867912644823075</v>
      </c>
      <c r="M101" s="16">
        <f t="shared" ca="1" si="10"/>
        <v>0.64061158832672693</v>
      </c>
      <c r="N101" s="16">
        <f t="shared" ca="1" si="9"/>
        <v>0.35189300812154478</v>
      </c>
    </row>
    <row r="102" spans="1:14">
      <c r="A102" s="1">
        <v>98</v>
      </c>
      <c r="B102" s="89">
        <f t="shared" ca="1" si="8"/>
        <v>0.722350186845516</v>
      </c>
      <c r="C102" s="16">
        <f t="shared" ca="1" si="10"/>
        <v>0.67894803402039461</v>
      </c>
      <c r="D102" s="16">
        <f t="shared" ca="1" si="10"/>
        <v>0.59762339436592993</v>
      </c>
      <c r="E102" s="16">
        <f t="shared" ca="1" si="10"/>
        <v>0.81040571845249354</v>
      </c>
      <c r="F102" s="16">
        <f t="shared" ca="1" si="10"/>
        <v>0.48461996315032074</v>
      </c>
      <c r="G102" s="16">
        <f t="shared" ca="1" si="10"/>
        <v>6.4517003905808057E-2</v>
      </c>
      <c r="H102" s="16">
        <f t="shared" ca="1" si="10"/>
        <v>0.71742980591029282</v>
      </c>
      <c r="I102" s="16">
        <f t="shared" ca="1" si="10"/>
        <v>4.1027004496136943E-2</v>
      </c>
      <c r="J102" s="16">
        <f t="shared" ca="1" si="10"/>
        <v>0.73398821151813531</v>
      </c>
      <c r="K102" s="16">
        <f t="shared" ca="1" si="10"/>
        <v>0.44252215971803288</v>
      </c>
      <c r="L102" s="16">
        <f t="shared" ca="1" si="10"/>
        <v>0.42840331239441731</v>
      </c>
      <c r="M102" s="16">
        <f t="shared" ca="1" si="10"/>
        <v>0.5073842834205684</v>
      </c>
      <c r="N102" s="16">
        <f t="shared" ca="1" si="9"/>
        <v>0.22921907819804588</v>
      </c>
    </row>
    <row r="103" spans="1:14">
      <c r="A103" s="1">
        <v>99</v>
      </c>
      <c r="B103" s="89">
        <f t="shared" ca="1" si="8"/>
        <v>0.55692011661594343</v>
      </c>
      <c r="C103" s="16">
        <f t="shared" ca="1" si="10"/>
        <v>0.82547908329149777</v>
      </c>
      <c r="D103" s="16">
        <f t="shared" ca="1" si="10"/>
        <v>0.84332281327167902</v>
      </c>
      <c r="E103" s="16">
        <f t="shared" ca="1" si="10"/>
        <v>9.9764802346387516E-2</v>
      </c>
      <c r="F103" s="16">
        <f t="shared" ca="1" si="10"/>
        <v>0.34684547375069852</v>
      </c>
      <c r="G103" s="16">
        <f t="shared" ca="1" si="10"/>
        <v>0.93804178271183059</v>
      </c>
      <c r="H103" s="16">
        <f t="shared" ca="1" si="10"/>
        <v>0.52146671102693976</v>
      </c>
      <c r="I103" s="16">
        <f t="shared" ca="1" si="10"/>
        <v>0.2492204437454375</v>
      </c>
      <c r="J103" s="16">
        <f t="shared" ca="1" si="10"/>
        <v>0.64287650760092152</v>
      </c>
      <c r="K103" s="16">
        <f t="shared" ca="1" si="10"/>
        <v>0.14288412236465842</v>
      </c>
      <c r="L103" s="16">
        <f t="shared" ca="1" si="10"/>
        <v>6.5273026506209142E-2</v>
      </c>
      <c r="M103" s="16">
        <f t="shared" ca="1" si="10"/>
        <v>5.4011483876452715E-3</v>
      </c>
      <c r="N103" s="16">
        <f t="shared" ca="1" si="9"/>
        <v>-0.76250396838015178</v>
      </c>
    </row>
    <row r="104" spans="1:14">
      <c r="A104" s="1">
        <v>100</v>
      </c>
      <c r="B104" s="89">
        <f t="shared" ca="1" si="8"/>
        <v>0.38410624907048185</v>
      </c>
      <c r="C104" s="16">
        <f t="shared" ca="1" si="10"/>
        <v>0.72505311063322875</v>
      </c>
      <c r="D104" s="16">
        <f t="shared" ca="1" si="10"/>
        <v>0.36081962646732024</v>
      </c>
      <c r="E104" s="16">
        <f t="shared" ca="1" si="10"/>
        <v>0.13493732339258724</v>
      </c>
      <c r="F104" s="16">
        <f t="shared" ca="1" si="10"/>
        <v>0.86106621161448471</v>
      </c>
      <c r="G104" s="16">
        <f t="shared" ca="1" si="10"/>
        <v>0.23996997720168345</v>
      </c>
      <c r="H104" s="16">
        <f t="shared" ca="1" si="10"/>
        <v>0.93593790360107931</v>
      </c>
      <c r="I104" s="16">
        <f t="shared" ca="1" si="10"/>
        <v>1.8929039392196589E-2</v>
      </c>
      <c r="J104" s="16">
        <f t="shared" ca="1" si="10"/>
        <v>0.95611586783322267</v>
      </c>
      <c r="K104" s="16">
        <f t="shared" ca="1" si="10"/>
        <v>0.22890219041897009</v>
      </c>
      <c r="L104" s="16">
        <f t="shared" ca="1" si="10"/>
        <v>0.57898771997803422</v>
      </c>
      <c r="M104" s="16">
        <f t="shared" ca="1" si="10"/>
        <v>0.40004551219822937</v>
      </c>
      <c r="N104" s="16">
        <f t="shared" ca="1" si="9"/>
        <v>-0.17512926819848129</v>
      </c>
    </row>
    <row r="105" spans="1:14">
      <c r="A105" s="1">
        <v>101</v>
      </c>
      <c r="B105" s="89">
        <f t="shared" ca="1" si="8"/>
        <v>0.67474197846775308</v>
      </c>
      <c r="C105" s="16">
        <f t="shared" ca="1" si="10"/>
        <v>0.72085212398462239</v>
      </c>
      <c r="D105" s="16">
        <f t="shared" ca="1" si="10"/>
        <v>5.5500924630241588E-2</v>
      </c>
      <c r="E105" s="16">
        <f t="shared" ca="1" si="10"/>
        <v>0.71789045668055174</v>
      </c>
      <c r="F105" s="16">
        <f t="shared" ca="1" si="10"/>
        <v>0.30433589619110979</v>
      </c>
      <c r="G105" s="16">
        <f t="shared" ca="1" si="10"/>
        <v>0.6165493732010221</v>
      </c>
      <c r="H105" s="16">
        <f t="shared" ca="1" si="10"/>
        <v>0.53983204289327613</v>
      </c>
      <c r="I105" s="16">
        <f t="shared" ref="C105:M128" ca="1" si="11">RAND()</f>
        <v>0.74082835031306571</v>
      </c>
      <c r="J105" s="16">
        <f t="shared" ca="1" si="11"/>
        <v>0.77846735094825359</v>
      </c>
      <c r="K105" s="16">
        <f t="shared" ca="1" si="11"/>
        <v>0.81239819748164699</v>
      </c>
      <c r="L105" s="16">
        <f t="shared" ca="1" si="11"/>
        <v>0.87787609455499815</v>
      </c>
      <c r="M105" s="16">
        <f t="shared" ca="1" si="11"/>
        <v>0.93077163460508494</v>
      </c>
      <c r="N105" s="16">
        <f t="shared" ca="1" si="9"/>
        <v>1.7700444239516262</v>
      </c>
    </row>
    <row r="106" spans="1:14">
      <c r="A106" s="1">
        <v>102</v>
      </c>
      <c r="B106" s="89">
        <f t="shared" ca="1" si="8"/>
        <v>0.90021914466175623</v>
      </c>
      <c r="C106" s="16">
        <f t="shared" ca="1" si="11"/>
        <v>0.35039357178275066</v>
      </c>
      <c r="D106" s="16">
        <f t="shared" ca="1" si="11"/>
        <v>0.37912692483394483</v>
      </c>
      <c r="E106" s="16">
        <f t="shared" ca="1" si="11"/>
        <v>0.71977478694965402</v>
      </c>
      <c r="F106" s="16">
        <f t="shared" ca="1" si="11"/>
        <v>0.50239290353758648</v>
      </c>
      <c r="G106" s="16">
        <f t="shared" ca="1" si="11"/>
        <v>0.97222223708709166</v>
      </c>
      <c r="H106" s="16">
        <f t="shared" ca="1" si="11"/>
        <v>0.501193636449772</v>
      </c>
      <c r="I106" s="16">
        <f t="shared" ca="1" si="11"/>
        <v>0.50661898283918982</v>
      </c>
      <c r="J106" s="16">
        <f t="shared" ca="1" si="11"/>
        <v>0.44900548117122518</v>
      </c>
      <c r="K106" s="16">
        <f t="shared" ca="1" si="11"/>
        <v>0.75716445702185098</v>
      </c>
      <c r="L106" s="16">
        <f t="shared" ca="1" si="11"/>
        <v>0.69386885858081215</v>
      </c>
      <c r="M106" s="16">
        <f t="shared" ca="1" si="11"/>
        <v>0.63811418629664818</v>
      </c>
      <c r="N106" s="16">
        <f t="shared" ca="1" si="9"/>
        <v>1.3700951712122817</v>
      </c>
    </row>
    <row r="107" spans="1:14">
      <c r="A107" s="1">
        <v>103</v>
      </c>
      <c r="B107" s="89">
        <f t="shared" ca="1" si="8"/>
        <v>0.26775175629105274</v>
      </c>
      <c r="C107" s="16">
        <f t="shared" ca="1" si="11"/>
        <v>0.66157864390978727</v>
      </c>
      <c r="D107" s="16">
        <f t="shared" ca="1" si="11"/>
        <v>0.68403806684486668</v>
      </c>
      <c r="E107" s="16">
        <f t="shared" ca="1" si="11"/>
        <v>0.62861856337833566</v>
      </c>
      <c r="F107" s="16">
        <f t="shared" ca="1" si="11"/>
        <v>0.15931257275153765</v>
      </c>
      <c r="G107" s="16">
        <f t="shared" ca="1" si="11"/>
        <v>0.29780479909885504</v>
      </c>
      <c r="H107" s="16">
        <f t="shared" ca="1" si="11"/>
        <v>0.75257645510238946</v>
      </c>
      <c r="I107" s="16">
        <f t="shared" ca="1" si="11"/>
        <v>0.92765034147657577</v>
      </c>
      <c r="J107" s="16">
        <f t="shared" ca="1" si="11"/>
        <v>0.57115759880941508</v>
      </c>
      <c r="K107" s="16">
        <f t="shared" ca="1" si="11"/>
        <v>0.57468031644299433</v>
      </c>
      <c r="L107" s="16">
        <f t="shared" ca="1" si="11"/>
        <v>0.50134667062951621</v>
      </c>
      <c r="M107" s="16">
        <f t="shared" ca="1" si="11"/>
        <v>0.87801752918781539</v>
      </c>
      <c r="N107" s="16">
        <f t="shared" ca="1" si="9"/>
        <v>0.90453331392314062</v>
      </c>
    </row>
    <row r="108" spans="1:14">
      <c r="A108" s="1">
        <v>104</v>
      </c>
      <c r="B108" s="89">
        <f t="shared" ca="1" si="8"/>
        <v>0.4315969245089144</v>
      </c>
      <c r="C108" s="16">
        <f t="shared" ca="1" si="11"/>
        <v>0.14830704785961957</v>
      </c>
      <c r="D108" s="16">
        <f t="shared" ca="1" si="11"/>
        <v>0.59960904543399995</v>
      </c>
      <c r="E108" s="16">
        <f t="shared" ca="1" si="11"/>
        <v>0.68077106689049138</v>
      </c>
      <c r="F108" s="16">
        <f t="shared" ca="1" si="11"/>
        <v>0.11265264931489405</v>
      </c>
      <c r="G108" s="16">
        <f t="shared" ca="1" si="11"/>
        <v>0.34511924324375531</v>
      </c>
      <c r="H108" s="16">
        <f t="shared" ca="1" si="11"/>
        <v>0.9835334769751447</v>
      </c>
      <c r="I108" s="16">
        <f t="shared" ca="1" si="11"/>
        <v>0.59467167455170178</v>
      </c>
      <c r="J108" s="16">
        <f t="shared" ca="1" si="11"/>
        <v>0.4376050357414405</v>
      </c>
      <c r="K108" s="16">
        <f t="shared" ca="1" si="11"/>
        <v>0.11304408377545205</v>
      </c>
      <c r="L108" s="16">
        <f t="shared" ca="1" si="11"/>
        <v>0.52467610277854515</v>
      </c>
      <c r="M108" s="16">
        <f t="shared" ca="1" si="11"/>
        <v>0.11170285546990977</v>
      </c>
      <c r="N108" s="16">
        <f t="shared" ca="1" si="9"/>
        <v>-0.91671079345613116</v>
      </c>
    </row>
    <row r="109" spans="1:14">
      <c r="A109" s="1">
        <v>105</v>
      </c>
      <c r="B109" s="89">
        <f t="shared" ca="1" si="8"/>
        <v>0.98124793676420019</v>
      </c>
      <c r="C109" s="16">
        <f t="shared" ca="1" si="11"/>
        <v>0.96541965045185352</v>
      </c>
      <c r="D109" s="16">
        <f t="shared" ca="1" si="11"/>
        <v>0.93315928892654632</v>
      </c>
      <c r="E109" s="16">
        <f t="shared" ca="1" si="11"/>
        <v>0.77952358723257564</v>
      </c>
      <c r="F109" s="16">
        <f t="shared" ca="1" si="11"/>
        <v>0.97254147192300877</v>
      </c>
      <c r="G109" s="16">
        <f t="shared" ca="1" si="11"/>
        <v>0.35577054305435873</v>
      </c>
      <c r="H109" s="16">
        <f t="shared" ca="1" si="11"/>
        <v>0.229224633367624</v>
      </c>
      <c r="I109" s="16">
        <f t="shared" ca="1" si="11"/>
        <v>0.65925678719866321</v>
      </c>
      <c r="J109" s="16">
        <f t="shared" ca="1" si="11"/>
        <v>0.71396908662862835</v>
      </c>
      <c r="K109" s="16">
        <f t="shared" ca="1" si="11"/>
        <v>0.53675492634493338</v>
      </c>
      <c r="L109" s="16">
        <f t="shared" ca="1" si="11"/>
        <v>0.56212266843402325</v>
      </c>
      <c r="M109" s="16">
        <f t="shared" ca="1" si="11"/>
        <v>0.49614705967079309</v>
      </c>
      <c r="N109" s="16">
        <f t="shared" ca="1" si="9"/>
        <v>2.1851376399972082</v>
      </c>
    </row>
    <row r="110" spans="1:14">
      <c r="A110" s="1">
        <v>106</v>
      </c>
      <c r="B110" s="89">
        <f t="shared" ca="1" si="8"/>
        <v>0.40430334490757946</v>
      </c>
      <c r="C110" s="16">
        <f t="shared" ca="1" si="11"/>
        <v>0.62230010955356851</v>
      </c>
      <c r="D110" s="16">
        <f t="shared" ca="1" si="11"/>
        <v>0.19468670834553947</v>
      </c>
      <c r="E110" s="16">
        <f t="shared" ca="1" si="11"/>
        <v>0.20321245610919902</v>
      </c>
      <c r="F110" s="16">
        <f t="shared" ca="1" si="11"/>
        <v>0.54745169626068257</v>
      </c>
      <c r="G110" s="16">
        <f t="shared" ca="1" si="11"/>
        <v>6.9431547451307196E-2</v>
      </c>
      <c r="H110" s="16">
        <f t="shared" ca="1" si="11"/>
        <v>1.0988560642839484E-2</v>
      </c>
      <c r="I110" s="16">
        <f t="shared" ca="1" si="11"/>
        <v>0.82357276560991854</v>
      </c>
      <c r="J110" s="16">
        <f t="shared" ca="1" si="11"/>
        <v>0.93746113222843608</v>
      </c>
      <c r="K110" s="16">
        <f t="shared" ca="1" si="11"/>
        <v>0.53225690503633238</v>
      </c>
      <c r="L110" s="16">
        <f t="shared" ca="1" si="11"/>
        <v>3.8739053358232134E-2</v>
      </c>
      <c r="M110" s="16">
        <f t="shared" ca="1" si="11"/>
        <v>0.9654133567940022</v>
      </c>
      <c r="N110" s="16">
        <f t="shared" ca="1" si="9"/>
        <v>-0.65018236370236249</v>
      </c>
    </row>
    <row r="111" spans="1:14">
      <c r="A111" s="1">
        <v>107</v>
      </c>
      <c r="B111" s="89">
        <f t="shared" ca="1" si="8"/>
        <v>0.4925583705677532</v>
      </c>
      <c r="C111" s="16">
        <f t="shared" ca="1" si="11"/>
        <v>0.49513150778784842</v>
      </c>
      <c r="D111" s="16">
        <f t="shared" ca="1" si="11"/>
        <v>2.9483265964225236E-2</v>
      </c>
      <c r="E111" s="16">
        <f t="shared" ca="1" si="11"/>
        <v>0.30972832980347942</v>
      </c>
      <c r="F111" s="16">
        <f t="shared" ca="1" si="11"/>
        <v>0.91032494665783226</v>
      </c>
      <c r="G111" s="16">
        <f t="shared" ca="1" si="11"/>
        <v>0.85498383390131605</v>
      </c>
      <c r="H111" s="16">
        <f t="shared" ca="1" si="11"/>
        <v>0.84029597324240557</v>
      </c>
      <c r="I111" s="16">
        <f t="shared" ca="1" si="11"/>
        <v>0.48023946534652029</v>
      </c>
      <c r="J111" s="16">
        <f t="shared" ca="1" si="11"/>
        <v>0.26153642730601234</v>
      </c>
      <c r="K111" s="16">
        <f t="shared" ca="1" si="11"/>
        <v>8.5364581041150522E-2</v>
      </c>
      <c r="L111" s="16">
        <f t="shared" ca="1" si="11"/>
        <v>0.80882410979461761</v>
      </c>
      <c r="M111" s="16">
        <f t="shared" ca="1" si="11"/>
        <v>0.74859690088189557</v>
      </c>
      <c r="N111" s="16">
        <f t="shared" ca="1" si="9"/>
        <v>0.31706771229505559</v>
      </c>
    </row>
    <row r="112" spans="1:14">
      <c r="A112" s="1">
        <v>108</v>
      </c>
      <c r="B112" s="89">
        <f t="shared" ca="1" si="8"/>
        <v>1.5939743605449808E-2</v>
      </c>
      <c r="C112" s="16">
        <f t="shared" ca="1" si="11"/>
        <v>0.98635153669783526</v>
      </c>
      <c r="D112" s="16">
        <f t="shared" ca="1" si="11"/>
        <v>0.8197848293498522</v>
      </c>
      <c r="E112" s="16">
        <f t="shared" ca="1" si="11"/>
        <v>0.47134958865545173</v>
      </c>
      <c r="F112" s="16">
        <f t="shared" ca="1" si="11"/>
        <v>0.26612106306256056</v>
      </c>
      <c r="G112" s="16">
        <f t="shared" ca="1" si="11"/>
        <v>0.69839463587596295</v>
      </c>
      <c r="H112" s="16">
        <f t="shared" ca="1" si="11"/>
        <v>0.64319180474530047</v>
      </c>
      <c r="I112" s="16">
        <f t="shared" ca="1" si="11"/>
        <v>0.43802899817091312</v>
      </c>
      <c r="J112" s="16">
        <f t="shared" ca="1" si="11"/>
        <v>0.57433667900901053</v>
      </c>
      <c r="K112" s="16">
        <f t="shared" ca="1" si="11"/>
        <v>0.3293010995640353</v>
      </c>
      <c r="L112" s="16">
        <f t="shared" ca="1" si="11"/>
        <v>0.96030817142448477</v>
      </c>
      <c r="M112" s="16">
        <f t="shared" ca="1" si="11"/>
        <v>0.84890078577194172</v>
      </c>
      <c r="N112" s="16">
        <f t="shared" ca="1" si="9"/>
        <v>1.0520089359327987</v>
      </c>
    </row>
    <row r="113" spans="1:14">
      <c r="A113" s="1">
        <v>109</v>
      </c>
      <c r="B113" s="89">
        <f t="shared" ca="1" si="8"/>
        <v>0.60307353269508202</v>
      </c>
      <c r="C113" s="16">
        <f t="shared" ca="1" si="11"/>
        <v>0.82529906414516319</v>
      </c>
      <c r="D113" s="16">
        <f t="shared" ca="1" si="11"/>
        <v>0.13635478274124413</v>
      </c>
      <c r="E113" s="16">
        <f t="shared" ca="1" si="11"/>
        <v>0.2495872112267925</v>
      </c>
      <c r="F113" s="16">
        <f t="shared" ca="1" si="11"/>
        <v>0.95871916399874046</v>
      </c>
      <c r="G113" s="16">
        <f t="shared" ca="1" si="11"/>
        <v>0.86137530752617231</v>
      </c>
      <c r="H113" s="16">
        <f t="shared" ca="1" si="11"/>
        <v>0.45367969723842827</v>
      </c>
      <c r="I113" s="16">
        <f t="shared" ca="1" si="11"/>
        <v>7.0693664693591174E-2</v>
      </c>
      <c r="J113" s="16">
        <f t="shared" ca="1" si="11"/>
        <v>0.67114155805831843</v>
      </c>
      <c r="K113" s="16">
        <f t="shared" ca="1" si="11"/>
        <v>0.28610905030702005</v>
      </c>
      <c r="L113" s="16">
        <f t="shared" ca="1" si="11"/>
        <v>0.89095455673508983</v>
      </c>
      <c r="M113" s="16">
        <f t="shared" ca="1" si="11"/>
        <v>0.26592335362561004</v>
      </c>
      <c r="N113" s="16">
        <f t="shared" ca="1" si="9"/>
        <v>0.27291094299125263</v>
      </c>
    </row>
    <row r="114" spans="1:14">
      <c r="A114" s="1">
        <v>110</v>
      </c>
      <c r="B114" s="89">
        <f t="shared" ca="1" si="8"/>
        <v>0.84625742511562785</v>
      </c>
      <c r="C114" s="16">
        <f t="shared" ca="1" si="11"/>
        <v>5.3261728814500309E-2</v>
      </c>
      <c r="D114" s="16">
        <f t="shared" ca="1" si="11"/>
        <v>0.51461440412027315</v>
      </c>
      <c r="E114" s="16">
        <f t="shared" ca="1" si="11"/>
        <v>0.29942980600846081</v>
      </c>
      <c r="F114" s="16">
        <f t="shared" ca="1" si="11"/>
        <v>0.66736096691910385</v>
      </c>
      <c r="G114" s="16">
        <f t="shared" ca="1" si="11"/>
        <v>0.99572331841624728</v>
      </c>
      <c r="H114" s="16">
        <f t="shared" ca="1" si="11"/>
        <v>0.12334801370459481</v>
      </c>
      <c r="I114" s="16">
        <f t="shared" ca="1" si="11"/>
        <v>0.77850150119013506</v>
      </c>
      <c r="J114" s="16">
        <f t="shared" ca="1" si="11"/>
        <v>0.12781571894528243</v>
      </c>
      <c r="K114" s="16">
        <f t="shared" ca="1" si="11"/>
        <v>0.74954535601216787</v>
      </c>
      <c r="L114" s="16">
        <f t="shared" ca="1" si="11"/>
        <v>0.90908705399954925</v>
      </c>
      <c r="M114" s="16">
        <f t="shared" ca="1" si="11"/>
        <v>3.8203549471902853E-2</v>
      </c>
      <c r="N114" s="16">
        <f t="shared" ca="1" si="9"/>
        <v>0.10314884271784486</v>
      </c>
    </row>
    <row r="115" spans="1:14">
      <c r="A115" s="1">
        <v>111</v>
      </c>
      <c r="B115" s="89">
        <f t="shared" ca="1" si="8"/>
        <v>7.2803868482479661E-2</v>
      </c>
      <c r="C115" s="16">
        <f t="shared" ca="1" si="11"/>
        <v>0.19578203315365017</v>
      </c>
      <c r="D115" s="16">
        <f t="shared" ca="1" si="11"/>
        <v>0.84183043102711519</v>
      </c>
      <c r="E115" s="16">
        <f t="shared" ca="1" si="11"/>
        <v>0.94311438382999846</v>
      </c>
      <c r="F115" s="16">
        <f t="shared" ca="1" si="11"/>
        <v>0.41385823306332958</v>
      </c>
      <c r="G115" s="16">
        <f t="shared" ca="1" si="11"/>
        <v>0.14687883289585013</v>
      </c>
      <c r="H115" s="16">
        <f t="shared" ca="1" si="11"/>
        <v>0.77408197447460214</v>
      </c>
      <c r="I115" s="16">
        <f t="shared" ca="1" si="11"/>
        <v>0.68268379333325679</v>
      </c>
      <c r="J115" s="16">
        <f t="shared" ca="1" si="11"/>
        <v>0.50366774607780762</v>
      </c>
      <c r="K115" s="16">
        <f t="shared" ca="1" si="11"/>
        <v>0.97703763339640237</v>
      </c>
      <c r="L115" s="16">
        <f t="shared" ca="1" si="11"/>
        <v>0.7211454325118849</v>
      </c>
      <c r="M115" s="16">
        <f t="shared" ca="1" si="11"/>
        <v>0.84128396110926928</v>
      </c>
      <c r="N115" s="16">
        <f t="shared" ca="1" si="9"/>
        <v>1.1141683233556465</v>
      </c>
    </row>
    <row r="116" spans="1:14">
      <c r="A116" s="1">
        <v>112</v>
      </c>
      <c r="B116" s="89">
        <f t="shared" ca="1" si="8"/>
        <v>0.75745238211306498</v>
      </c>
      <c r="C116" s="16">
        <f t="shared" ca="1" si="11"/>
        <v>0.79253072556494786</v>
      </c>
      <c r="D116" s="16">
        <f t="shared" ca="1" si="11"/>
        <v>0.36474326513877209</v>
      </c>
      <c r="E116" s="16">
        <f t="shared" ca="1" si="11"/>
        <v>1.7061791817329919E-4</v>
      </c>
      <c r="F116" s="16">
        <f t="shared" ca="1" si="11"/>
        <v>0.62772917786877613</v>
      </c>
      <c r="G116" s="16">
        <f t="shared" ca="1" si="11"/>
        <v>0.84499143030458002</v>
      </c>
      <c r="H116" s="16">
        <f t="shared" ca="1" si="11"/>
        <v>0.59868712055240181</v>
      </c>
      <c r="I116" s="16">
        <f t="shared" ca="1" si="11"/>
        <v>0.15662319460977336</v>
      </c>
      <c r="J116" s="16">
        <f t="shared" ca="1" si="11"/>
        <v>0.98086587679753912</v>
      </c>
      <c r="K116" s="16">
        <f t="shared" ca="1" si="11"/>
        <v>0.65422610985005125</v>
      </c>
      <c r="L116" s="16">
        <f t="shared" ca="1" si="11"/>
        <v>0.87518509374234732</v>
      </c>
      <c r="M116" s="16">
        <f t="shared" ca="1" si="11"/>
        <v>0.27768377666210431</v>
      </c>
      <c r="N116" s="16">
        <f t="shared" ca="1" si="9"/>
        <v>0.93088877112253154</v>
      </c>
    </row>
    <row r="117" spans="1:14">
      <c r="A117" s="1">
        <v>113</v>
      </c>
      <c r="B117" s="89">
        <f t="shared" ca="1" si="8"/>
        <v>0.97983678029517018</v>
      </c>
      <c r="C117" s="16">
        <f t="shared" ca="1" si="11"/>
        <v>7.3646931843205365E-3</v>
      </c>
      <c r="D117" s="16">
        <f t="shared" ca="1" si="11"/>
        <v>0.48505691729679956</v>
      </c>
      <c r="E117" s="16">
        <f t="shared" ca="1" si="11"/>
        <v>8.4954220487083454E-2</v>
      </c>
      <c r="F117" s="16">
        <f t="shared" ca="1" si="11"/>
        <v>0.28154478143272055</v>
      </c>
      <c r="G117" s="16">
        <f t="shared" ca="1" si="11"/>
        <v>0.60094818010620799</v>
      </c>
      <c r="H117" s="16">
        <f t="shared" ca="1" si="11"/>
        <v>0.11940296255224947</v>
      </c>
      <c r="I117" s="16">
        <f t="shared" ca="1" si="11"/>
        <v>0.33830790284377699</v>
      </c>
      <c r="J117" s="16">
        <f t="shared" ca="1" si="11"/>
        <v>0.56194427630945842</v>
      </c>
      <c r="K117" s="16">
        <f t="shared" ca="1" si="11"/>
        <v>0.32067057394401477</v>
      </c>
      <c r="L117" s="16">
        <f t="shared" ca="1" si="11"/>
        <v>0.53582967246837843</v>
      </c>
      <c r="M117" s="16">
        <f t="shared" ca="1" si="11"/>
        <v>0.48487552101367859</v>
      </c>
      <c r="N117" s="16">
        <f t="shared" ca="1" si="9"/>
        <v>-1.1992635180661413</v>
      </c>
    </row>
    <row r="118" spans="1:14">
      <c r="A118" s="1">
        <v>114</v>
      </c>
      <c r="B118" s="89">
        <f t="shared" ca="1" si="8"/>
        <v>0.70214919467791947</v>
      </c>
      <c r="C118" s="16">
        <f t="shared" ca="1" si="11"/>
        <v>0.53375103779370492</v>
      </c>
      <c r="D118" s="16">
        <f t="shared" ca="1" si="11"/>
        <v>0.26764842557231461</v>
      </c>
      <c r="E118" s="16">
        <f t="shared" ca="1" si="11"/>
        <v>0.78874403064182119</v>
      </c>
      <c r="F118" s="16">
        <f t="shared" ca="1" si="11"/>
        <v>0.87211906399160277</v>
      </c>
      <c r="G118" s="16">
        <f t="shared" ca="1" si="11"/>
        <v>4.8508456042294812E-2</v>
      </c>
      <c r="H118" s="16">
        <f t="shared" ca="1" si="11"/>
        <v>1.8085192394094562E-2</v>
      </c>
      <c r="I118" s="16">
        <f t="shared" ca="1" si="11"/>
        <v>0.52439670369577041</v>
      </c>
      <c r="J118" s="16">
        <f t="shared" ca="1" si="11"/>
        <v>0.10872953561327492</v>
      </c>
      <c r="K118" s="16">
        <f t="shared" ca="1" si="11"/>
        <v>0.54545713864264833</v>
      </c>
      <c r="L118" s="16">
        <f t="shared" ca="1" si="11"/>
        <v>0.70795242394212821</v>
      </c>
      <c r="M118" s="16">
        <f t="shared" ca="1" si="11"/>
        <v>7.9116601730176317E-2</v>
      </c>
      <c r="N118" s="16">
        <f t="shared" ca="1" si="9"/>
        <v>-0.8033421952622497</v>
      </c>
    </row>
    <row r="119" spans="1:14">
      <c r="A119" s="1">
        <v>115</v>
      </c>
      <c r="B119" s="89">
        <f t="shared" ca="1" si="8"/>
        <v>0.79134838027831123</v>
      </c>
      <c r="C119" s="16">
        <f t="shared" ca="1" si="11"/>
        <v>0.13243480541602581</v>
      </c>
      <c r="D119" s="16">
        <f t="shared" ca="1" si="11"/>
        <v>0.56745706652695471</v>
      </c>
      <c r="E119" s="16">
        <f t="shared" ca="1" si="11"/>
        <v>0.59154186765449879</v>
      </c>
      <c r="F119" s="16">
        <f t="shared" ca="1" si="11"/>
        <v>0.38631380286612083</v>
      </c>
      <c r="G119" s="16">
        <f t="shared" ca="1" si="11"/>
        <v>0.68982340268353814</v>
      </c>
      <c r="H119" s="16">
        <f t="shared" ca="1" si="11"/>
        <v>0.76758088899678967</v>
      </c>
      <c r="I119" s="16">
        <f t="shared" ca="1" si="11"/>
        <v>0.38619947992056858</v>
      </c>
      <c r="J119" s="16">
        <f t="shared" ca="1" si="11"/>
        <v>0.94345198242690675</v>
      </c>
      <c r="K119" s="16">
        <f t="shared" ca="1" si="11"/>
        <v>0.85340874132940181</v>
      </c>
      <c r="L119" s="16">
        <f t="shared" ca="1" si="11"/>
        <v>0.28710095943681235</v>
      </c>
      <c r="M119" s="16">
        <f t="shared" ca="1" si="11"/>
        <v>0.27847300285682008</v>
      </c>
      <c r="N119" s="16">
        <f t="shared" ca="1" si="9"/>
        <v>0.67513438039274831</v>
      </c>
    </row>
    <row r="120" spans="1:14">
      <c r="A120" s="1">
        <v>116</v>
      </c>
      <c r="B120" s="89">
        <f t="shared" ca="1" si="8"/>
        <v>0.85338164916154047</v>
      </c>
      <c r="C120" s="16">
        <f t="shared" ca="1" si="11"/>
        <v>0.90601844128905018</v>
      </c>
      <c r="D120" s="16">
        <f t="shared" ca="1" si="11"/>
        <v>0.8067461324206191</v>
      </c>
      <c r="E120" s="16">
        <f t="shared" ca="1" si="11"/>
        <v>0.84361506731434877</v>
      </c>
      <c r="F120" s="16">
        <f t="shared" ca="1" si="11"/>
        <v>3.540527221208789E-2</v>
      </c>
      <c r="G120" s="16">
        <f t="shared" ca="1" si="11"/>
        <v>0.83954893407189157</v>
      </c>
      <c r="H120" s="16">
        <f t="shared" ca="1" si="11"/>
        <v>0.70089714638169465</v>
      </c>
      <c r="I120" s="16">
        <f t="shared" ca="1" si="11"/>
        <v>0.85743937917773505</v>
      </c>
      <c r="J120" s="16">
        <f t="shared" ca="1" si="11"/>
        <v>0.85684214121576208</v>
      </c>
      <c r="K120" s="16">
        <f t="shared" ca="1" si="11"/>
        <v>0.68100672239768301</v>
      </c>
      <c r="L120" s="16">
        <f t="shared" ca="1" si="11"/>
        <v>0.33541869951173986</v>
      </c>
      <c r="M120" s="16">
        <f t="shared" ca="1" si="11"/>
        <v>0.99444948029863811</v>
      </c>
      <c r="N120" s="16">
        <f t="shared" ca="1" si="9"/>
        <v>2.7107690654527907</v>
      </c>
    </row>
    <row r="121" spans="1:14">
      <c r="A121" s="1">
        <v>117</v>
      </c>
      <c r="B121" s="89">
        <f t="shared" ca="1" si="8"/>
        <v>0.64050559177372213</v>
      </c>
      <c r="C121" s="16">
        <f t="shared" ca="1" si="11"/>
        <v>0.22513180101552188</v>
      </c>
      <c r="D121" s="16">
        <f t="shared" ca="1" si="11"/>
        <v>0.36089996745305797</v>
      </c>
      <c r="E121" s="16">
        <f t="shared" ca="1" si="11"/>
        <v>0.32900354543719024</v>
      </c>
      <c r="F121" s="16">
        <f t="shared" ca="1" si="11"/>
        <v>0.55968398664338226</v>
      </c>
      <c r="G121" s="16">
        <f t="shared" ca="1" si="11"/>
        <v>0.95540732235140369</v>
      </c>
      <c r="H121" s="16">
        <f t="shared" ca="1" si="11"/>
        <v>7.5156359915789395E-2</v>
      </c>
      <c r="I121" s="16">
        <f t="shared" ca="1" si="11"/>
        <v>0.12920169579378848</v>
      </c>
      <c r="J121" s="16">
        <f t="shared" ca="1" si="11"/>
        <v>0.79022160826715671</v>
      </c>
      <c r="K121" s="16">
        <f t="shared" ca="1" si="11"/>
        <v>4.938638291552877E-2</v>
      </c>
      <c r="L121" s="16">
        <f t="shared" ca="1" si="11"/>
        <v>0.92500136439011382</v>
      </c>
      <c r="M121" s="16">
        <f t="shared" ca="1" si="11"/>
        <v>0.62738129599163783</v>
      </c>
      <c r="N121" s="16">
        <f t="shared" ca="1" si="9"/>
        <v>-0.33301907805170661</v>
      </c>
    </row>
    <row r="122" spans="1:14">
      <c r="A122" s="1">
        <v>118</v>
      </c>
      <c r="B122" s="89">
        <f t="shared" ca="1" si="8"/>
        <v>0.66276622488614345</v>
      </c>
      <c r="C122" s="16">
        <f t="shared" ca="1" si="11"/>
        <v>0.2687848451662469</v>
      </c>
      <c r="D122" s="16">
        <f t="shared" ca="1" si="11"/>
        <v>0.98858017979220403</v>
      </c>
      <c r="E122" s="16">
        <f t="shared" ca="1" si="11"/>
        <v>0.20665863430190123</v>
      </c>
      <c r="F122" s="16">
        <f t="shared" ca="1" si="11"/>
        <v>0.31935358133288183</v>
      </c>
      <c r="G122" s="16">
        <f t="shared" ca="1" si="11"/>
        <v>0.24351727897976616</v>
      </c>
      <c r="H122" s="16">
        <f t="shared" ca="1" si="11"/>
        <v>0.11741285828045034</v>
      </c>
      <c r="I122" s="16">
        <f t="shared" ca="1" si="11"/>
        <v>0.75367638758282562</v>
      </c>
      <c r="J122" s="16">
        <f t="shared" ca="1" si="11"/>
        <v>0.23869818925893149</v>
      </c>
      <c r="K122" s="16">
        <f t="shared" ca="1" si="11"/>
        <v>0.65055057530843641</v>
      </c>
      <c r="L122" s="16">
        <f t="shared" ca="1" si="11"/>
        <v>0.27316195536079801</v>
      </c>
      <c r="M122" s="16">
        <f t="shared" ca="1" si="11"/>
        <v>0.40951542622859627</v>
      </c>
      <c r="N122" s="16">
        <f t="shared" ca="1" si="9"/>
        <v>-0.86732386352081825</v>
      </c>
    </row>
    <row r="123" spans="1:14">
      <c r="A123" s="1">
        <v>119</v>
      </c>
      <c r="B123" s="89">
        <f t="shared" ca="1" si="8"/>
        <v>0.18102632740733338</v>
      </c>
      <c r="C123" s="16">
        <f t="shared" ca="1" si="11"/>
        <v>0.31599656097839413</v>
      </c>
      <c r="D123" s="16">
        <f t="shared" ca="1" si="11"/>
        <v>0.25808376771628794</v>
      </c>
      <c r="E123" s="16">
        <f t="shared" ca="1" si="11"/>
        <v>0.22716352230316472</v>
      </c>
      <c r="F123" s="16">
        <f t="shared" ca="1" si="11"/>
        <v>0.68965209138964134</v>
      </c>
      <c r="G123" s="16">
        <f t="shared" ca="1" si="11"/>
        <v>5.8091025056586254E-2</v>
      </c>
      <c r="H123" s="16">
        <f t="shared" ca="1" si="11"/>
        <v>0.57226949194007259</v>
      </c>
      <c r="I123" s="16">
        <f t="shared" ca="1" si="11"/>
        <v>0.99633483876119033</v>
      </c>
      <c r="J123" s="16">
        <f t="shared" ca="1" si="11"/>
        <v>0.96096092668837318</v>
      </c>
      <c r="K123" s="16">
        <f t="shared" ca="1" si="11"/>
        <v>0.81117731818802441</v>
      </c>
      <c r="L123" s="16">
        <f t="shared" ca="1" si="11"/>
        <v>0.97015805576328917</v>
      </c>
      <c r="M123" s="16">
        <f t="shared" ca="1" si="11"/>
        <v>0.24082922450247435</v>
      </c>
      <c r="N123" s="16">
        <f t="shared" ca="1" si="9"/>
        <v>0.28174315069483047</v>
      </c>
    </row>
    <row r="124" spans="1:14">
      <c r="A124" s="1">
        <v>120</v>
      </c>
      <c r="B124" s="89">
        <f t="shared" ref="B124:B187" ca="1" si="12">RAND()</f>
        <v>0.3525785285134635</v>
      </c>
      <c r="C124" s="16">
        <f t="shared" ca="1" si="11"/>
        <v>0.1584833335170337</v>
      </c>
      <c r="D124" s="16">
        <f t="shared" ca="1" si="11"/>
        <v>0.1019332987090884</v>
      </c>
      <c r="E124" s="16">
        <f t="shared" ca="1" si="11"/>
        <v>0.37860790709084968</v>
      </c>
      <c r="F124" s="16">
        <f t="shared" ca="1" si="11"/>
        <v>9.9608028413162408E-2</v>
      </c>
      <c r="G124" s="16">
        <f t="shared" ca="1" si="11"/>
        <v>0.84607728418620276</v>
      </c>
      <c r="H124" s="16">
        <f t="shared" ca="1" si="11"/>
        <v>0.65367804304935406</v>
      </c>
      <c r="I124" s="16">
        <f t="shared" ca="1" si="11"/>
        <v>1.4095399414348009E-2</v>
      </c>
      <c r="J124" s="16">
        <f t="shared" ca="1" si="11"/>
        <v>0.34584529043905832</v>
      </c>
      <c r="K124" s="16">
        <f t="shared" ca="1" si="11"/>
        <v>0.20442310167361999</v>
      </c>
      <c r="L124" s="16">
        <f t="shared" ca="1" si="11"/>
        <v>0.17276486851284067</v>
      </c>
      <c r="M124" s="16">
        <f t="shared" ca="1" si="11"/>
        <v>0.78564181643595798</v>
      </c>
      <c r="N124" s="16">
        <f t="shared" ca="1" si="9"/>
        <v>-1.8862631000450207</v>
      </c>
    </row>
    <row r="125" spans="1:14">
      <c r="A125" s="1">
        <v>121</v>
      </c>
      <c r="B125" s="89">
        <f t="shared" ca="1" si="12"/>
        <v>3.0633140264027192E-2</v>
      </c>
      <c r="C125" s="16">
        <f t="shared" ca="1" si="11"/>
        <v>0.41867846934421582</v>
      </c>
      <c r="D125" s="16">
        <f t="shared" ca="1" si="11"/>
        <v>0.40676064049355087</v>
      </c>
      <c r="E125" s="16">
        <f t="shared" ca="1" si="11"/>
        <v>0.7370101505857436</v>
      </c>
      <c r="F125" s="16">
        <f t="shared" ca="1" si="11"/>
        <v>0.12100511237180811</v>
      </c>
      <c r="G125" s="16">
        <f t="shared" ca="1" si="11"/>
        <v>0.68741660363398172</v>
      </c>
      <c r="H125" s="16">
        <f t="shared" ca="1" si="11"/>
        <v>0.80588306940257026</v>
      </c>
      <c r="I125" s="16">
        <f t="shared" ca="1" si="11"/>
        <v>0.11078373727625657</v>
      </c>
      <c r="J125" s="16">
        <f t="shared" ca="1" si="11"/>
        <v>0.99329381608284262</v>
      </c>
      <c r="K125" s="16">
        <f t="shared" ca="1" si="11"/>
        <v>0.14552115730025816</v>
      </c>
      <c r="L125" s="16">
        <f t="shared" ca="1" si="11"/>
        <v>0.85882977139213335</v>
      </c>
      <c r="M125" s="16">
        <f t="shared" ca="1" si="11"/>
        <v>0.59888255159068571</v>
      </c>
      <c r="N125" s="16">
        <f t="shared" ca="1" si="9"/>
        <v>-8.5301780261926474E-2</v>
      </c>
    </row>
    <row r="126" spans="1:14">
      <c r="A126" s="1">
        <v>122</v>
      </c>
      <c r="B126" s="89">
        <f t="shared" ca="1" si="12"/>
        <v>0.56441004521808491</v>
      </c>
      <c r="C126" s="16">
        <f t="shared" ca="1" si="11"/>
        <v>0.94249742722499263</v>
      </c>
      <c r="D126" s="16">
        <f t="shared" ca="1" si="11"/>
        <v>0.39449547802983731</v>
      </c>
      <c r="E126" s="16">
        <f t="shared" ca="1" si="11"/>
        <v>0.46145442778773949</v>
      </c>
      <c r="F126" s="16">
        <f t="shared" ca="1" si="11"/>
        <v>0.1994370203060134</v>
      </c>
      <c r="G126" s="16">
        <f t="shared" ca="1" si="11"/>
        <v>0.10512366569532006</v>
      </c>
      <c r="H126" s="16">
        <f t="shared" ca="1" si="11"/>
        <v>0.22614279097796519</v>
      </c>
      <c r="I126" s="16">
        <f t="shared" ca="1" si="11"/>
        <v>0.33819523468627999</v>
      </c>
      <c r="J126" s="16">
        <f t="shared" ca="1" si="11"/>
        <v>0.42861368008021294</v>
      </c>
      <c r="K126" s="16">
        <f t="shared" ca="1" si="11"/>
        <v>0.69776738827327311</v>
      </c>
      <c r="L126" s="16">
        <f t="shared" ca="1" si="11"/>
        <v>0.96736433113618325</v>
      </c>
      <c r="M126" s="16">
        <f t="shared" ca="1" si="11"/>
        <v>5.4918529559562224E-2</v>
      </c>
      <c r="N126" s="16">
        <f t="shared" ca="1" si="9"/>
        <v>-0.61957998102453526</v>
      </c>
    </row>
    <row r="127" spans="1:14">
      <c r="A127" s="1">
        <v>123</v>
      </c>
      <c r="B127" s="89">
        <f t="shared" ca="1" si="12"/>
        <v>0.16458216236579859</v>
      </c>
      <c r="C127" s="16">
        <f t="shared" ca="1" si="11"/>
        <v>0.99907842229684984</v>
      </c>
      <c r="D127" s="16">
        <f t="shared" ca="1" si="11"/>
        <v>0.80551720276721994</v>
      </c>
      <c r="E127" s="16">
        <f t="shared" ca="1" si="11"/>
        <v>5.0190699137621309E-2</v>
      </c>
      <c r="F127" s="16">
        <f t="shared" ca="1" si="11"/>
        <v>0.58229936032084439</v>
      </c>
      <c r="G127" s="16">
        <f t="shared" ca="1" si="11"/>
        <v>0.92848726801100323</v>
      </c>
      <c r="H127" s="16">
        <f t="shared" ca="1" si="11"/>
        <v>6.7302810192914286E-2</v>
      </c>
      <c r="I127" s="16">
        <f t="shared" ca="1" si="11"/>
        <v>0.37345102365710514</v>
      </c>
      <c r="J127" s="16">
        <f t="shared" ca="1" si="11"/>
        <v>9.2191380040536508E-2</v>
      </c>
      <c r="K127" s="16">
        <f t="shared" ca="1" si="11"/>
        <v>4.0602707237435531E-2</v>
      </c>
      <c r="L127" s="16">
        <f t="shared" ca="1" si="11"/>
        <v>0.43023354329556884</v>
      </c>
      <c r="M127" s="16">
        <f t="shared" ca="1" si="11"/>
        <v>0.11874524246985985</v>
      </c>
      <c r="N127" s="16">
        <f t="shared" ca="1" si="9"/>
        <v>-1.3473181782072432</v>
      </c>
    </row>
    <row r="128" spans="1:14">
      <c r="A128" s="1">
        <v>124</v>
      </c>
      <c r="B128" s="89">
        <f t="shared" ca="1" si="12"/>
        <v>0.21651047454335171</v>
      </c>
      <c r="C128" s="16">
        <f t="shared" ca="1" si="11"/>
        <v>0.99739890251643182</v>
      </c>
      <c r="D128" s="16">
        <f t="shared" ca="1" si="11"/>
        <v>0.93203307921207834</v>
      </c>
      <c r="E128" s="16">
        <f t="shared" ca="1" si="11"/>
        <v>0.91584326583144215</v>
      </c>
      <c r="F128" s="16">
        <f t="shared" ca="1" si="11"/>
        <v>0.49653658027113545</v>
      </c>
      <c r="G128" s="16">
        <f t="shared" ca="1" si="11"/>
        <v>0.89914863704322379</v>
      </c>
      <c r="H128" s="16">
        <f t="shared" ca="1" si="11"/>
        <v>2.0073921826934793E-2</v>
      </c>
      <c r="I128" s="16">
        <f t="shared" ca="1" si="11"/>
        <v>0.49146994138550282</v>
      </c>
      <c r="J128" s="16">
        <f t="shared" ca="1" si="11"/>
        <v>0.8544678910694794</v>
      </c>
      <c r="K128" s="16">
        <f t="shared" ref="C128:M151" ca="1" si="13">RAND()</f>
        <v>0.51639018823179161</v>
      </c>
      <c r="L128" s="16">
        <f t="shared" ca="1" si="13"/>
        <v>0.2237657923578773</v>
      </c>
      <c r="M128" s="16">
        <f t="shared" ca="1" si="13"/>
        <v>0.3964335300618762</v>
      </c>
      <c r="N128" s="16">
        <f t="shared" ca="1" si="9"/>
        <v>0.96007220435112473</v>
      </c>
    </row>
    <row r="129" spans="1:14">
      <c r="A129" s="1">
        <v>125</v>
      </c>
      <c r="B129" s="89">
        <f t="shared" ca="1" si="12"/>
        <v>0.89435320524580608</v>
      </c>
      <c r="C129" s="16">
        <f t="shared" ca="1" si="13"/>
        <v>0.67659331798035294</v>
      </c>
      <c r="D129" s="16">
        <f t="shared" ca="1" si="13"/>
        <v>0.92274595476160415</v>
      </c>
      <c r="E129" s="16">
        <f t="shared" ca="1" si="13"/>
        <v>0.18302375221033795</v>
      </c>
      <c r="F129" s="16">
        <f t="shared" ca="1" si="13"/>
        <v>0.76441506425682682</v>
      </c>
      <c r="G129" s="16">
        <f t="shared" ca="1" si="13"/>
        <v>0.7295256234837606</v>
      </c>
      <c r="H129" s="16">
        <f t="shared" ca="1" si="13"/>
        <v>0.21101188848722363</v>
      </c>
      <c r="I129" s="16">
        <f t="shared" ca="1" si="13"/>
        <v>0.21628244931250551</v>
      </c>
      <c r="J129" s="16">
        <f t="shared" ca="1" si="13"/>
        <v>0.62713955245945252</v>
      </c>
      <c r="K129" s="16">
        <f t="shared" ca="1" si="13"/>
        <v>0.60742667574722287</v>
      </c>
      <c r="L129" s="16">
        <f t="shared" ca="1" si="13"/>
        <v>0.5124593988736299</v>
      </c>
      <c r="M129" s="16">
        <f t="shared" ca="1" si="13"/>
        <v>0.15227678550419754</v>
      </c>
      <c r="N129" s="16">
        <f t="shared" ca="1" si="9"/>
        <v>0.4972536683229194</v>
      </c>
    </row>
    <row r="130" spans="1:14">
      <c r="A130" s="1">
        <v>126</v>
      </c>
      <c r="B130" s="89">
        <f t="shared" ca="1" si="12"/>
        <v>0.37888805844370443</v>
      </c>
      <c r="C130" s="16">
        <f t="shared" ca="1" si="13"/>
        <v>0.95653430778343829</v>
      </c>
      <c r="D130" s="16">
        <f t="shared" ca="1" si="13"/>
        <v>0.78290039177582216</v>
      </c>
      <c r="E130" s="16">
        <f t="shared" ca="1" si="13"/>
        <v>0.55633360560959311</v>
      </c>
      <c r="F130" s="16">
        <f t="shared" ca="1" si="13"/>
        <v>0.79245387760596486</v>
      </c>
      <c r="G130" s="16">
        <f t="shared" ca="1" si="13"/>
        <v>0.62491363976502523</v>
      </c>
      <c r="H130" s="16">
        <f t="shared" ca="1" si="13"/>
        <v>0.77161425225374236</v>
      </c>
      <c r="I130" s="16">
        <f t="shared" ca="1" si="13"/>
        <v>0.61347724494250633</v>
      </c>
      <c r="J130" s="16">
        <f t="shared" ca="1" si="13"/>
        <v>0.27263143295332504</v>
      </c>
      <c r="K130" s="16">
        <f t="shared" ca="1" si="13"/>
        <v>0.52444005812173256</v>
      </c>
      <c r="L130" s="16">
        <f t="shared" ca="1" si="13"/>
        <v>0.24919136656395402</v>
      </c>
      <c r="M130" s="16">
        <f t="shared" ca="1" si="13"/>
        <v>0.72593319935238299</v>
      </c>
      <c r="N130" s="16">
        <f t="shared" ca="1" si="9"/>
        <v>1.2493114351711929</v>
      </c>
    </row>
    <row r="131" spans="1:14">
      <c r="A131" s="1">
        <v>127</v>
      </c>
      <c r="B131" s="89">
        <f t="shared" ca="1" si="12"/>
        <v>0.81213501030065993</v>
      </c>
      <c r="C131" s="16">
        <f t="shared" ca="1" si="13"/>
        <v>6.0909157645598455E-2</v>
      </c>
      <c r="D131" s="16">
        <f t="shared" ca="1" si="13"/>
        <v>0.24167741891136441</v>
      </c>
      <c r="E131" s="16">
        <f t="shared" ca="1" si="13"/>
        <v>0.1814586533122986</v>
      </c>
      <c r="F131" s="16">
        <f t="shared" ca="1" si="13"/>
        <v>0.96943089334418442</v>
      </c>
      <c r="G131" s="16">
        <f t="shared" ca="1" si="13"/>
        <v>0.73046638717462131</v>
      </c>
      <c r="H131" s="16">
        <f t="shared" ca="1" si="13"/>
        <v>6.5265889554110945E-2</v>
      </c>
      <c r="I131" s="16">
        <f t="shared" ca="1" si="13"/>
        <v>0.10328876921127761</v>
      </c>
      <c r="J131" s="16">
        <f t="shared" ca="1" si="13"/>
        <v>0.29063183728751896</v>
      </c>
      <c r="K131" s="16">
        <f t="shared" ca="1" si="13"/>
        <v>0.25875628775257398</v>
      </c>
      <c r="L131" s="16">
        <f t="shared" ca="1" si="13"/>
        <v>0.95803373612498177</v>
      </c>
      <c r="M131" s="16">
        <f t="shared" ca="1" si="13"/>
        <v>0.94750526583519257</v>
      </c>
      <c r="N131" s="16">
        <f t="shared" ca="1" si="9"/>
        <v>-0.38044069354561749</v>
      </c>
    </row>
    <row r="132" spans="1:14">
      <c r="A132" s="1">
        <v>128</v>
      </c>
      <c r="B132" s="89">
        <f t="shared" ca="1" si="12"/>
        <v>0.5561144329800134</v>
      </c>
      <c r="C132" s="16">
        <f t="shared" ca="1" si="13"/>
        <v>0.33226372878023103</v>
      </c>
      <c r="D132" s="16">
        <f t="shared" ca="1" si="13"/>
        <v>0.89475482006274931</v>
      </c>
      <c r="E132" s="16">
        <f t="shared" ca="1" si="13"/>
        <v>0.42038503850474029</v>
      </c>
      <c r="F132" s="16">
        <f t="shared" ca="1" si="13"/>
        <v>0.59497989751587887</v>
      </c>
      <c r="G132" s="16">
        <f t="shared" ca="1" si="13"/>
        <v>0.83532349826274555</v>
      </c>
      <c r="H132" s="16">
        <f t="shared" ca="1" si="13"/>
        <v>0.30554698110105205</v>
      </c>
      <c r="I132" s="16">
        <f t="shared" ca="1" si="13"/>
        <v>0.64502779107623365</v>
      </c>
      <c r="J132" s="16">
        <f t="shared" ca="1" si="13"/>
        <v>0.6208016970728214</v>
      </c>
      <c r="K132" s="16">
        <f t="shared" ca="1" si="13"/>
        <v>9.8778376004084123E-2</v>
      </c>
      <c r="L132" s="16">
        <f t="shared" ca="1" si="13"/>
        <v>0.90777075195679946</v>
      </c>
      <c r="M132" s="16">
        <f t="shared" ca="1" si="13"/>
        <v>0.61355486156066719</v>
      </c>
      <c r="N132" s="16">
        <f t="shared" ca="1" si="9"/>
        <v>0.82530187487801587</v>
      </c>
    </row>
    <row r="133" spans="1:14">
      <c r="A133" s="1">
        <v>129</v>
      </c>
      <c r="B133" s="89">
        <f t="shared" ca="1" si="12"/>
        <v>8.4552920601481674E-2</v>
      </c>
      <c r="C133" s="16">
        <f t="shared" ca="1" si="13"/>
        <v>0.20383478866962079</v>
      </c>
      <c r="D133" s="16">
        <f t="shared" ca="1" si="13"/>
        <v>0.21767104956837358</v>
      </c>
      <c r="E133" s="16">
        <f t="shared" ca="1" si="13"/>
        <v>0.13040180468687912</v>
      </c>
      <c r="F133" s="16">
        <f t="shared" ca="1" si="13"/>
        <v>0.68776200227913353</v>
      </c>
      <c r="G133" s="16">
        <f t="shared" ca="1" si="13"/>
        <v>0.54638710269821456</v>
      </c>
      <c r="H133" s="16">
        <f t="shared" ca="1" si="13"/>
        <v>0.72564638936191006</v>
      </c>
      <c r="I133" s="16">
        <f t="shared" ca="1" si="13"/>
        <v>0.21031870549753684</v>
      </c>
      <c r="J133" s="16">
        <f t="shared" ca="1" si="13"/>
        <v>0.77907028920598609</v>
      </c>
      <c r="K133" s="16">
        <f t="shared" ca="1" si="13"/>
        <v>0.11155238038432191</v>
      </c>
      <c r="L133" s="16">
        <f t="shared" ca="1" si="13"/>
        <v>0.16167060703397218</v>
      </c>
      <c r="M133" s="16">
        <f t="shared" ca="1" si="13"/>
        <v>9.4820264102974949E-2</v>
      </c>
      <c r="N133" s="16">
        <f t="shared" ca="1" si="9"/>
        <v>-2.0463116959095946</v>
      </c>
    </row>
    <row r="134" spans="1:14">
      <c r="A134" s="1">
        <v>130</v>
      </c>
      <c r="B134" s="89">
        <f t="shared" ca="1" si="12"/>
        <v>0.58419416737139596</v>
      </c>
      <c r="C134" s="16">
        <f t="shared" ca="1" si="13"/>
        <v>0.88468180542223163</v>
      </c>
      <c r="D134" s="16">
        <f t="shared" ca="1" si="13"/>
        <v>0.46520873572432753</v>
      </c>
      <c r="E134" s="16">
        <f t="shared" ca="1" si="13"/>
        <v>0.2268997735739986</v>
      </c>
      <c r="F134" s="16">
        <f t="shared" ca="1" si="13"/>
        <v>0.43034102322485879</v>
      </c>
      <c r="G134" s="16">
        <f t="shared" ca="1" si="13"/>
        <v>0.89651286624163795</v>
      </c>
      <c r="H134" s="16">
        <f t="shared" ca="1" si="13"/>
        <v>0.87459927071173738</v>
      </c>
      <c r="I134" s="16">
        <f t="shared" ca="1" si="13"/>
        <v>0.40032909078440082</v>
      </c>
      <c r="J134" s="16">
        <f t="shared" ca="1" si="13"/>
        <v>0.75156075330739069</v>
      </c>
      <c r="K134" s="16">
        <f t="shared" ca="1" si="13"/>
        <v>0.98274527739858897</v>
      </c>
      <c r="L134" s="16">
        <f t="shared" ca="1" si="13"/>
        <v>0.74282559219511768</v>
      </c>
      <c r="M134" s="16">
        <f t="shared" ca="1" si="13"/>
        <v>0.34049201361349701</v>
      </c>
      <c r="N134" s="16">
        <f t="shared" ref="N134:N197" ca="1" si="14">SUM(B134:M134)-6</f>
        <v>1.5803903695691837</v>
      </c>
    </row>
    <row r="135" spans="1:14">
      <c r="A135" s="1">
        <v>131</v>
      </c>
      <c r="B135" s="89">
        <f t="shared" ca="1" si="12"/>
        <v>0.99454845179752227</v>
      </c>
      <c r="C135" s="16">
        <f t="shared" ca="1" si="13"/>
        <v>0.76186275500103839</v>
      </c>
      <c r="D135" s="16">
        <f t="shared" ca="1" si="13"/>
        <v>0.66158804472964894</v>
      </c>
      <c r="E135" s="16">
        <f t="shared" ca="1" si="13"/>
        <v>0.59636774179443863</v>
      </c>
      <c r="F135" s="16">
        <f t="shared" ca="1" si="13"/>
        <v>0.26700389479731879</v>
      </c>
      <c r="G135" s="16">
        <f t="shared" ca="1" si="13"/>
        <v>0.61041937537883695</v>
      </c>
      <c r="H135" s="16">
        <f t="shared" ca="1" si="13"/>
        <v>0.24792541656074629</v>
      </c>
      <c r="I135" s="16">
        <f t="shared" ca="1" si="13"/>
        <v>0.93231065252935763</v>
      </c>
      <c r="J135" s="16">
        <f t="shared" ca="1" si="13"/>
        <v>0.91318661058712602</v>
      </c>
      <c r="K135" s="16">
        <f t="shared" ca="1" si="13"/>
        <v>0.15441713816403801</v>
      </c>
      <c r="L135" s="16">
        <f t="shared" ca="1" si="13"/>
        <v>0.3505974164533141</v>
      </c>
      <c r="M135" s="16">
        <f t="shared" ca="1" si="13"/>
        <v>0.76785720346899389</v>
      </c>
      <c r="N135" s="16">
        <f t="shared" ca="1" si="14"/>
        <v>1.2580847012623808</v>
      </c>
    </row>
    <row r="136" spans="1:14">
      <c r="A136" s="1">
        <v>132</v>
      </c>
      <c r="B136" s="89">
        <f t="shared" ca="1" si="12"/>
        <v>0.67356255790698216</v>
      </c>
      <c r="C136" s="16">
        <f t="shared" ca="1" si="13"/>
        <v>0.86895184292214456</v>
      </c>
      <c r="D136" s="16">
        <f t="shared" ca="1" si="13"/>
        <v>0.40381165888552184</v>
      </c>
      <c r="E136" s="16">
        <f t="shared" ca="1" si="13"/>
        <v>0.55313498122933558</v>
      </c>
      <c r="F136" s="16">
        <f t="shared" ca="1" si="13"/>
        <v>0.78910061420609012</v>
      </c>
      <c r="G136" s="16">
        <f t="shared" ca="1" si="13"/>
        <v>0.70392185797641416</v>
      </c>
      <c r="H136" s="16">
        <f t="shared" ca="1" si="13"/>
        <v>0.51559564423603477</v>
      </c>
      <c r="I136" s="16">
        <f t="shared" ca="1" si="13"/>
        <v>0.89941344538538637</v>
      </c>
      <c r="J136" s="16">
        <f t="shared" ca="1" si="13"/>
        <v>0.45971304068622576</v>
      </c>
      <c r="K136" s="16">
        <f t="shared" ca="1" si="13"/>
        <v>0.52011795782807146</v>
      </c>
      <c r="L136" s="16">
        <f t="shared" ca="1" si="13"/>
        <v>0.95898230816725949</v>
      </c>
      <c r="M136" s="16">
        <f t="shared" ca="1" si="13"/>
        <v>5.4527397873283867E-2</v>
      </c>
      <c r="N136" s="16">
        <f t="shared" ca="1" si="14"/>
        <v>1.4008333073027499</v>
      </c>
    </row>
    <row r="137" spans="1:14">
      <c r="A137" s="1">
        <v>133</v>
      </c>
      <c r="B137" s="89">
        <f t="shared" ca="1" si="12"/>
        <v>0.27778389724468067</v>
      </c>
      <c r="C137" s="16">
        <f t="shared" ca="1" si="13"/>
        <v>0.33110827519409725</v>
      </c>
      <c r="D137" s="16">
        <f t="shared" ca="1" si="13"/>
        <v>0.40153933512777895</v>
      </c>
      <c r="E137" s="16">
        <f t="shared" ca="1" si="13"/>
        <v>0.85787107480561442</v>
      </c>
      <c r="F137" s="16">
        <f t="shared" ca="1" si="13"/>
        <v>1.7515698999787332E-2</v>
      </c>
      <c r="G137" s="16">
        <f t="shared" ca="1" si="13"/>
        <v>8.4968309984412072E-2</v>
      </c>
      <c r="H137" s="16">
        <f t="shared" ca="1" si="13"/>
        <v>0.31538085505139435</v>
      </c>
      <c r="I137" s="16">
        <f t="shared" ca="1" si="13"/>
        <v>0.23291308249239262</v>
      </c>
      <c r="J137" s="16">
        <f t="shared" ca="1" si="13"/>
        <v>0.14128657943894041</v>
      </c>
      <c r="K137" s="16">
        <f t="shared" ca="1" si="13"/>
        <v>0.12818477216606583</v>
      </c>
      <c r="L137" s="16">
        <f t="shared" ca="1" si="13"/>
        <v>0.57977731124024001</v>
      </c>
      <c r="M137" s="16">
        <f t="shared" ca="1" si="13"/>
        <v>0.76048007733025358</v>
      </c>
      <c r="N137" s="16">
        <f t="shared" ca="1" si="14"/>
        <v>-1.8711907309243427</v>
      </c>
    </row>
    <row r="138" spans="1:14">
      <c r="A138" s="1">
        <v>134</v>
      </c>
      <c r="B138" s="89">
        <f t="shared" ca="1" si="12"/>
        <v>4.7465843433469601E-2</v>
      </c>
      <c r="C138" s="16">
        <f t="shared" ca="1" si="13"/>
        <v>0.13419412366622208</v>
      </c>
      <c r="D138" s="16">
        <f t="shared" ca="1" si="13"/>
        <v>0.57459883729180627</v>
      </c>
      <c r="E138" s="16">
        <f t="shared" ca="1" si="13"/>
        <v>0.90383103668320608</v>
      </c>
      <c r="F138" s="16">
        <f t="shared" ca="1" si="13"/>
        <v>0.59643204232620217</v>
      </c>
      <c r="G138" s="16">
        <f t="shared" ca="1" si="13"/>
        <v>0.10857560589052273</v>
      </c>
      <c r="H138" s="16">
        <f t="shared" ca="1" si="13"/>
        <v>0.89533407266656706</v>
      </c>
      <c r="I138" s="16">
        <f t="shared" ca="1" si="13"/>
        <v>0.23534017030012988</v>
      </c>
      <c r="J138" s="16">
        <f t="shared" ca="1" si="13"/>
        <v>0.57921521264468634</v>
      </c>
      <c r="K138" s="16">
        <f t="shared" ca="1" si="13"/>
        <v>0.4614811100680658</v>
      </c>
      <c r="L138" s="16">
        <f t="shared" ca="1" si="13"/>
        <v>0.78089715908421464</v>
      </c>
      <c r="M138" s="16">
        <f t="shared" ca="1" si="13"/>
        <v>0.60208048632314526</v>
      </c>
      <c r="N138" s="16">
        <f t="shared" ca="1" si="14"/>
        <v>-8.0554299621761416E-2</v>
      </c>
    </row>
    <row r="139" spans="1:14">
      <c r="A139" s="1">
        <v>135</v>
      </c>
      <c r="B139" s="89">
        <f t="shared" ca="1" si="12"/>
        <v>0.3108199277853112</v>
      </c>
      <c r="C139" s="16">
        <f t="shared" ca="1" si="13"/>
        <v>0.75424015828005597</v>
      </c>
      <c r="D139" s="16">
        <f t="shared" ca="1" si="13"/>
        <v>0.87498589040556585</v>
      </c>
      <c r="E139" s="16">
        <f t="shared" ca="1" si="13"/>
        <v>0.43633297070484045</v>
      </c>
      <c r="F139" s="16">
        <f t="shared" ca="1" si="13"/>
        <v>0.98730513992382818</v>
      </c>
      <c r="G139" s="16">
        <f t="shared" ca="1" si="13"/>
        <v>0.97061106894011595</v>
      </c>
      <c r="H139" s="16">
        <f t="shared" ca="1" si="13"/>
        <v>0.67852279247222391</v>
      </c>
      <c r="I139" s="16">
        <f t="shared" ca="1" si="13"/>
        <v>3.4564082921098027E-3</v>
      </c>
      <c r="J139" s="16">
        <f t="shared" ca="1" si="13"/>
        <v>0.15186207129641538</v>
      </c>
      <c r="K139" s="16">
        <f t="shared" ca="1" si="13"/>
        <v>0.45072006232562112</v>
      </c>
      <c r="L139" s="16">
        <f t="shared" ca="1" si="13"/>
        <v>0.97897457159072787</v>
      </c>
      <c r="M139" s="16">
        <f t="shared" ca="1" si="13"/>
        <v>7.0459742038059048E-2</v>
      </c>
      <c r="N139" s="16">
        <f t="shared" ca="1" si="14"/>
        <v>0.66829080405487318</v>
      </c>
    </row>
    <row r="140" spans="1:14">
      <c r="A140" s="1">
        <v>136</v>
      </c>
      <c r="B140" s="89">
        <f t="shared" ca="1" si="12"/>
        <v>0.45903507329969551</v>
      </c>
      <c r="C140" s="16">
        <f t="shared" ca="1" si="13"/>
        <v>0.43704768555654994</v>
      </c>
      <c r="D140" s="16">
        <f t="shared" ca="1" si="13"/>
        <v>0.67184891816411252</v>
      </c>
      <c r="E140" s="16">
        <f t="shared" ca="1" si="13"/>
        <v>0.65398273369688509</v>
      </c>
      <c r="F140" s="16">
        <f t="shared" ca="1" si="13"/>
        <v>0.40007576024361402</v>
      </c>
      <c r="G140" s="16">
        <f t="shared" ca="1" si="13"/>
        <v>0.48033653292274359</v>
      </c>
      <c r="H140" s="16">
        <f t="shared" ca="1" si="13"/>
        <v>0.79429187961018255</v>
      </c>
      <c r="I140" s="16">
        <f t="shared" ca="1" si="13"/>
        <v>0.57747382599952024</v>
      </c>
      <c r="J140" s="16">
        <f t="shared" ca="1" si="13"/>
        <v>0.32316356593745343</v>
      </c>
      <c r="K140" s="16">
        <f t="shared" ca="1" si="13"/>
        <v>0.70314128570782408</v>
      </c>
      <c r="L140" s="16">
        <f t="shared" ca="1" si="13"/>
        <v>0.84881607457691999</v>
      </c>
      <c r="M140" s="16">
        <f t="shared" ca="1" si="13"/>
        <v>0.5780341637451325</v>
      </c>
      <c r="N140" s="16">
        <f t="shared" ca="1" si="14"/>
        <v>0.92724749946063412</v>
      </c>
    </row>
    <row r="141" spans="1:14">
      <c r="A141" s="1">
        <v>137</v>
      </c>
      <c r="B141" s="89">
        <f t="shared" ca="1" si="12"/>
        <v>0.76926039527242729</v>
      </c>
      <c r="C141" s="16">
        <f t="shared" ca="1" si="13"/>
        <v>0.24281527738500874</v>
      </c>
      <c r="D141" s="16">
        <f t="shared" ca="1" si="13"/>
        <v>0.36581532409276396</v>
      </c>
      <c r="E141" s="16">
        <f t="shared" ca="1" si="13"/>
        <v>5.6344483117837019E-2</v>
      </c>
      <c r="F141" s="16">
        <f t="shared" ca="1" si="13"/>
        <v>0.97581723988146862</v>
      </c>
      <c r="G141" s="16">
        <f t="shared" ca="1" si="13"/>
        <v>0.73494438779330995</v>
      </c>
      <c r="H141" s="16">
        <f t="shared" ca="1" si="13"/>
        <v>0.94995100434351576</v>
      </c>
      <c r="I141" s="16">
        <f t="shared" ca="1" si="13"/>
        <v>0.52685039503431463</v>
      </c>
      <c r="J141" s="16">
        <f t="shared" ca="1" si="13"/>
        <v>0.17084017231448012</v>
      </c>
      <c r="K141" s="16">
        <f t="shared" ca="1" si="13"/>
        <v>0.11872817487518095</v>
      </c>
      <c r="L141" s="16">
        <f t="shared" ca="1" si="13"/>
        <v>0.50989189167001503</v>
      </c>
      <c r="M141" s="16">
        <f t="shared" ca="1" si="13"/>
        <v>0.55261721402826236</v>
      </c>
      <c r="N141" s="16">
        <f t="shared" ca="1" si="14"/>
        <v>-2.6124040191415787E-2</v>
      </c>
    </row>
    <row r="142" spans="1:14">
      <c r="A142" s="1">
        <v>138</v>
      </c>
      <c r="B142" s="89">
        <f t="shared" ca="1" si="12"/>
        <v>9.6470757407968399E-2</v>
      </c>
      <c r="C142" s="16">
        <f t="shared" ca="1" si="13"/>
        <v>0.9897700601975723</v>
      </c>
      <c r="D142" s="16">
        <f t="shared" ca="1" si="13"/>
        <v>0.51211698725947219</v>
      </c>
      <c r="E142" s="16">
        <f t="shared" ca="1" si="13"/>
        <v>0.59975754707117579</v>
      </c>
      <c r="F142" s="16">
        <f t="shared" ca="1" si="13"/>
        <v>0.24640456944964395</v>
      </c>
      <c r="G142" s="16">
        <f t="shared" ca="1" si="13"/>
        <v>0.45966633749423041</v>
      </c>
      <c r="H142" s="16">
        <f t="shared" ca="1" si="13"/>
        <v>0.94060069168106475</v>
      </c>
      <c r="I142" s="16">
        <f t="shared" ca="1" si="13"/>
        <v>0.65543159695089681</v>
      </c>
      <c r="J142" s="16">
        <f t="shared" ca="1" si="13"/>
        <v>0.71662337416725763</v>
      </c>
      <c r="K142" s="16">
        <f t="shared" ca="1" si="13"/>
        <v>0.14777078315964465</v>
      </c>
      <c r="L142" s="16">
        <f t="shared" ca="1" si="13"/>
        <v>0.61759132253512394</v>
      </c>
      <c r="M142" s="16">
        <f t="shared" ca="1" si="13"/>
        <v>0.88309860717712674</v>
      </c>
      <c r="N142" s="16">
        <f t="shared" ca="1" si="14"/>
        <v>0.86530263455117673</v>
      </c>
    </row>
    <row r="143" spans="1:14">
      <c r="A143" s="1">
        <v>139</v>
      </c>
      <c r="B143" s="89">
        <f t="shared" ca="1" si="12"/>
        <v>0.16242655409176265</v>
      </c>
      <c r="C143" s="16">
        <f t="shared" ca="1" si="13"/>
        <v>0.39770038788653062</v>
      </c>
      <c r="D143" s="16">
        <f t="shared" ca="1" si="13"/>
        <v>0.37433241298370135</v>
      </c>
      <c r="E143" s="16">
        <f t="shared" ca="1" si="13"/>
        <v>0.59263210901738272</v>
      </c>
      <c r="F143" s="16">
        <f t="shared" ca="1" si="13"/>
        <v>0.98001060125771566</v>
      </c>
      <c r="G143" s="16">
        <f t="shared" ca="1" si="13"/>
        <v>0.70750320441707304</v>
      </c>
      <c r="H143" s="16">
        <f t="shared" ca="1" si="13"/>
        <v>0.9077378476325213</v>
      </c>
      <c r="I143" s="16">
        <f t="shared" ca="1" si="13"/>
        <v>0.5378805504958688</v>
      </c>
      <c r="J143" s="16">
        <f t="shared" ca="1" si="13"/>
        <v>0.41412987495522602</v>
      </c>
      <c r="K143" s="16">
        <f t="shared" ca="1" si="13"/>
        <v>0.68522931258034614</v>
      </c>
      <c r="L143" s="16">
        <f t="shared" ca="1" si="13"/>
        <v>0.79038512685356821</v>
      </c>
      <c r="M143" s="16">
        <f t="shared" ca="1" si="13"/>
        <v>0.16928500901652388</v>
      </c>
      <c r="N143" s="16">
        <f t="shared" ca="1" si="14"/>
        <v>0.71925299118822039</v>
      </c>
    </row>
    <row r="144" spans="1:14">
      <c r="A144" s="1">
        <v>140</v>
      </c>
      <c r="B144" s="89">
        <f t="shared" ca="1" si="12"/>
        <v>0.56497369144263065</v>
      </c>
      <c r="C144" s="16">
        <f t="shared" ca="1" si="13"/>
        <v>0.98954426164902509</v>
      </c>
      <c r="D144" s="16">
        <f t="shared" ca="1" si="13"/>
        <v>0.14177865055222494</v>
      </c>
      <c r="E144" s="16">
        <f t="shared" ca="1" si="13"/>
        <v>0.52334016890888346</v>
      </c>
      <c r="F144" s="16">
        <f t="shared" ca="1" si="13"/>
        <v>0.11487567690574818</v>
      </c>
      <c r="G144" s="16">
        <f t="shared" ca="1" si="13"/>
        <v>0.29710243136897407</v>
      </c>
      <c r="H144" s="16">
        <f t="shared" ca="1" si="13"/>
        <v>0.38042976419096419</v>
      </c>
      <c r="I144" s="16">
        <f t="shared" ca="1" si="13"/>
        <v>0.55388945747748952</v>
      </c>
      <c r="J144" s="16">
        <f t="shared" ca="1" si="13"/>
        <v>0.37027438342930963</v>
      </c>
      <c r="K144" s="16">
        <f t="shared" ca="1" si="13"/>
        <v>0.15484008552976558</v>
      </c>
      <c r="L144" s="16">
        <f t="shared" ca="1" si="13"/>
        <v>0.40571886095019405</v>
      </c>
      <c r="M144" s="16">
        <f t="shared" ca="1" si="13"/>
        <v>1.496237989430349E-2</v>
      </c>
      <c r="N144" s="16">
        <f t="shared" ca="1" si="14"/>
        <v>-1.4882701877004871</v>
      </c>
    </row>
    <row r="145" spans="1:14">
      <c r="A145" s="1">
        <v>141</v>
      </c>
      <c r="B145" s="89">
        <f t="shared" ca="1" si="12"/>
        <v>0.36334585355981819</v>
      </c>
      <c r="C145" s="16">
        <f t="shared" ca="1" si="13"/>
        <v>0.47658282772671878</v>
      </c>
      <c r="D145" s="16">
        <f t="shared" ca="1" si="13"/>
        <v>0.35105024525704764</v>
      </c>
      <c r="E145" s="16">
        <f t="shared" ca="1" si="13"/>
        <v>0.95550161255398969</v>
      </c>
      <c r="F145" s="16">
        <f t="shared" ca="1" si="13"/>
        <v>0.36202899711155023</v>
      </c>
      <c r="G145" s="16">
        <f t="shared" ca="1" si="13"/>
        <v>0.1076550590354266</v>
      </c>
      <c r="H145" s="16">
        <f t="shared" ca="1" si="13"/>
        <v>0.17272322571023135</v>
      </c>
      <c r="I145" s="16">
        <f t="shared" ca="1" si="13"/>
        <v>0.62430705072551262</v>
      </c>
      <c r="J145" s="16">
        <f t="shared" ca="1" si="13"/>
        <v>0.86844949029576846</v>
      </c>
      <c r="K145" s="16">
        <f t="shared" ca="1" si="13"/>
        <v>0.75268747326442842</v>
      </c>
      <c r="L145" s="16">
        <f t="shared" ca="1" si="13"/>
        <v>5.6561217692210342E-2</v>
      </c>
      <c r="M145" s="16">
        <f t="shared" ca="1" si="13"/>
        <v>6.5040068578370303E-3</v>
      </c>
      <c r="N145" s="16">
        <f t="shared" ca="1" si="14"/>
        <v>-0.90260294020946041</v>
      </c>
    </row>
    <row r="146" spans="1:14">
      <c r="A146" s="1">
        <v>142</v>
      </c>
      <c r="B146" s="89">
        <f t="shared" ca="1" si="12"/>
        <v>0.4158334821437073</v>
      </c>
      <c r="C146" s="16">
        <f t="shared" ca="1" si="13"/>
        <v>0.3436496382142824</v>
      </c>
      <c r="D146" s="16">
        <f t="shared" ca="1" si="13"/>
        <v>0.14278264917780592</v>
      </c>
      <c r="E146" s="16">
        <f t="shared" ca="1" si="13"/>
        <v>0.56107808612452192</v>
      </c>
      <c r="F146" s="16">
        <f t="shared" ca="1" si="13"/>
        <v>0.92043259991917226</v>
      </c>
      <c r="G146" s="16">
        <f t="shared" ca="1" si="13"/>
        <v>0.25728587422854954</v>
      </c>
      <c r="H146" s="16">
        <f t="shared" ca="1" si="13"/>
        <v>0.43315649913498988</v>
      </c>
      <c r="I146" s="16">
        <f t="shared" ca="1" si="13"/>
        <v>0.71508882360189041</v>
      </c>
      <c r="J146" s="16">
        <f t="shared" ca="1" si="13"/>
        <v>0.35467353046027927</v>
      </c>
      <c r="K146" s="16">
        <f t="shared" ca="1" si="13"/>
        <v>0.66078301430984254</v>
      </c>
      <c r="L146" s="16">
        <f t="shared" ca="1" si="13"/>
        <v>0.32392021943244131</v>
      </c>
      <c r="M146" s="16">
        <f t="shared" ca="1" si="13"/>
        <v>0.2116681350576517</v>
      </c>
      <c r="N146" s="16">
        <f t="shared" ca="1" si="14"/>
        <v>-0.65964744819486576</v>
      </c>
    </row>
    <row r="147" spans="1:14">
      <c r="A147" s="1">
        <v>143</v>
      </c>
      <c r="B147" s="89">
        <f t="shared" ca="1" si="12"/>
        <v>0.43446376648614571</v>
      </c>
      <c r="C147" s="16">
        <f t="shared" ca="1" si="13"/>
        <v>0.62916370077491468</v>
      </c>
      <c r="D147" s="16">
        <f t="shared" ca="1" si="13"/>
        <v>0.3268545162185772</v>
      </c>
      <c r="E147" s="16">
        <f t="shared" ca="1" si="13"/>
        <v>0.10609479942885613</v>
      </c>
      <c r="F147" s="16">
        <f t="shared" ca="1" si="13"/>
        <v>0.16476246808661488</v>
      </c>
      <c r="G147" s="16">
        <f t="shared" ca="1" si="13"/>
        <v>7.1542910533265669E-2</v>
      </c>
      <c r="H147" s="16">
        <f t="shared" ca="1" si="13"/>
        <v>0.53985264517846732</v>
      </c>
      <c r="I147" s="16">
        <f t="shared" ca="1" si="13"/>
        <v>0.24625640694229123</v>
      </c>
      <c r="J147" s="16">
        <f t="shared" ca="1" si="13"/>
        <v>0.30845069288321625</v>
      </c>
      <c r="K147" s="16">
        <f t="shared" ca="1" si="13"/>
        <v>0.58119305569540569</v>
      </c>
      <c r="L147" s="16">
        <f t="shared" ca="1" si="13"/>
        <v>0.65806678239061789</v>
      </c>
      <c r="M147" s="16">
        <f t="shared" ca="1" si="13"/>
        <v>0.59695545133768957</v>
      </c>
      <c r="N147" s="16">
        <f t="shared" ca="1" si="14"/>
        <v>-1.3363428040439382</v>
      </c>
    </row>
    <row r="148" spans="1:14">
      <c r="A148" s="1">
        <v>144</v>
      </c>
      <c r="B148" s="89">
        <f t="shared" ca="1" si="12"/>
        <v>0.31735631730116687</v>
      </c>
      <c r="C148" s="16">
        <f t="shared" ca="1" si="13"/>
        <v>0.74101941747557376</v>
      </c>
      <c r="D148" s="16">
        <f t="shared" ca="1" si="13"/>
        <v>0.81456338400314565</v>
      </c>
      <c r="E148" s="16">
        <f t="shared" ca="1" si="13"/>
        <v>0.64796540552731496</v>
      </c>
      <c r="F148" s="16">
        <f t="shared" ca="1" si="13"/>
        <v>0.89166033736014483</v>
      </c>
      <c r="G148" s="16">
        <f t="shared" ca="1" si="13"/>
        <v>0.60954305829413014</v>
      </c>
      <c r="H148" s="16">
        <f t="shared" ca="1" si="13"/>
        <v>0.25416500457674562</v>
      </c>
      <c r="I148" s="16">
        <f t="shared" ca="1" si="13"/>
        <v>0.43861968431663123</v>
      </c>
      <c r="J148" s="16">
        <f t="shared" ca="1" si="13"/>
        <v>0.86792130268150736</v>
      </c>
      <c r="K148" s="16">
        <f t="shared" ca="1" si="13"/>
        <v>0.58693782937887118</v>
      </c>
      <c r="L148" s="16">
        <f t="shared" ca="1" si="13"/>
        <v>0.63922958819690567</v>
      </c>
      <c r="M148" s="16">
        <f t="shared" ca="1" si="13"/>
        <v>0.87018418726843816</v>
      </c>
      <c r="N148" s="16">
        <f t="shared" ca="1" si="14"/>
        <v>1.679165516380575</v>
      </c>
    </row>
    <row r="149" spans="1:14">
      <c r="A149" s="1">
        <v>145</v>
      </c>
      <c r="B149" s="89">
        <f t="shared" ca="1" si="12"/>
        <v>0.29283364375685128</v>
      </c>
      <c r="C149" s="16">
        <f t="shared" ca="1" si="13"/>
        <v>6.2650023629266416E-2</v>
      </c>
      <c r="D149" s="16">
        <f t="shared" ca="1" si="13"/>
        <v>0.74695203553599443</v>
      </c>
      <c r="E149" s="16">
        <f t="shared" ca="1" si="13"/>
        <v>0.11095040783748367</v>
      </c>
      <c r="F149" s="16">
        <f t="shared" ca="1" si="13"/>
        <v>0.85829163574781653</v>
      </c>
      <c r="G149" s="16">
        <f t="shared" ca="1" si="13"/>
        <v>0.93289302193183143</v>
      </c>
      <c r="H149" s="16">
        <f t="shared" ca="1" si="13"/>
        <v>0.90338323155139855</v>
      </c>
      <c r="I149" s="16">
        <f t="shared" ca="1" si="13"/>
        <v>0.11107279758818445</v>
      </c>
      <c r="J149" s="16">
        <f t="shared" ca="1" si="13"/>
        <v>4.0663652776310899E-2</v>
      </c>
      <c r="K149" s="16">
        <f t="shared" ca="1" si="13"/>
        <v>0.5756022102509073</v>
      </c>
      <c r="L149" s="16">
        <f t="shared" ca="1" si="13"/>
        <v>8.8971278129953646E-2</v>
      </c>
      <c r="M149" s="16">
        <f t="shared" ca="1" si="13"/>
        <v>0.34609980248381533</v>
      </c>
      <c r="N149" s="16">
        <f t="shared" ca="1" si="14"/>
        <v>-0.92963625878018696</v>
      </c>
    </row>
    <row r="150" spans="1:14">
      <c r="A150" s="1">
        <v>146</v>
      </c>
      <c r="B150" s="89">
        <f t="shared" ca="1" si="12"/>
        <v>0.81540453248189237</v>
      </c>
      <c r="C150" s="16">
        <f t="shared" ca="1" si="13"/>
        <v>0.84871301287067968</v>
      </c>
      <c r="D150" s="16">
        <f t="shared" ca="1" si="13"/>
        <v>0.94070661718443005</v>
      </c>
      <c r="E150" s="16">
        <f t="shared" ca="1" si="13"/>
        <v>0.88890299766141911</v>
      </c>
      <c r="F150" s="16">
        <f t="shared" ca="1" si="13"/>
        <v>0.45415317006291733</v>
      </c>
      <c r="G150" s="16">
        <f t="shared" ca="1" si="13"/>
        <v>0.68785371175136412</v>
      </c>
      <c r="H150" s="16">
        <f t="shared" ca="1" si="13"/>
        <v>0.3771889699393598</v>
      </c>
      <c r="I150" s="16">
        <f t="shared" ca="1" si="13"/>
        <v>0.5757139992686664</v>
      </c>
      <c r="J150" s="16">
        <f t="shared" ca="1" si="13"/>
        <v>0.17114364548839367</v>
      </c>
      <c r="K150" s="16">
        <f t="shared" ca="1" si="13"/>
        <v>0.62332615839625194</v>
      </c>
      <c r="L150" s="16">
        <f t="shared" ca="1" si="13"/>
        <v>0.22219604534733373</v>
      </c>
      <c r="M150" s="16">
        <f t="shared" ca="1" si="13"/>
        <v>0.98191102161950683</v>
      </c>
      <c r="N150" s="16">
        <f t="shared" ca="1" si="14"/>
        <v>1.5872138820722164</v>
      </c>
    </row>
    <row r="151" spans="1:14">
      <c r="A151" s="1">
        <v>147</v>
      </c>
      <c r="B151" s="89">
        <f t="shared" ca="1" si="12"/>
        <v>0.22463438407861513</v>
      </c>
      <c r="C151" s="16">
        <f t="shared" ca="1" si="13"/>
        <v>0.900159619804203</v>
      </c>
      <c r="D151" s="16">
        <f t="shared" ca="1" si="13"/>
        <v>1.8587500802469847E-2</v>
      </c>
      <c r="E151" s="16">
        <f t="shared" ca="1" si="13"/>
        <v>0.59080069573619221</v>
      </c>
      <c r="F151" s="16">
        <f t="shared" ca="1" si="13"/>
        <v>9.9292799138162025E-2</v>
      </c>
      <c r="G151" s="16">
        <f t="shared" ca="1" si="13"/>
        <v>0.66946788704632465</v>
      </c>
      <c r="H151" s="16">
        <f t="shared" ca="1" si="13"/>
        <v>0.40639686015651355</v>
      </c>
      <c r="I151" s="16">
        <f t="shared" ca="1" si="13"/>
        <v>0.5041125593414022</v>
      </c>
      <c r="J151" s="16">
        <f t="shared" ca="1" si="13"/>
        <v>3.5343358848214823E-2</v>
      </c>
      <c r="K151" s="16">
        <f t="shared" ca="1" si="13"/>
        <v>0.57873863854010676</v>
      </c>
      <c r="L151" s="16">
        <f t="shared" ca="1" si="13"/>
        <v>0.54077033210141301</v>
      </c>
      <c r="M151" s="16">
        <f t="shared" ref="C151:M175" ca="1" si="15">RAND()</f>
        <v>0.36734543803983177</v>
      </c>
      <c r="N151" s="16">
        <f t="shared" ca="1" si="14"/>
        <v>-1.0643499263665515</v>
      </c>
    </row>
    <row r="152" spans="1:14">
      <c r="A152" s="1">
        <v>148</v>
      </c>
      <c r="B152" s="89">
        <f t="shared" ca="1" si="12"/>
        <v>3.4337971134016598E-2</v>
      </c>
      <c r="C152" s="16">
        <f t="shared" ca="1" si="15"/>
        <v>0.56011225363859918</v>
      </c>
      <c r="D152" s="16">
        <f t="shared" ca="1" si="15"/>
        <v>0.94599491466385377</v>
      </c>
      <c r="E152" s="16">
        <f t="shared" ca="1" si="15"/>
        <v>0.31935423122389217</v>
      </c>
      <c r="F152" s="16">
        <f t="shared" ca="1" si="15"/>
        <v>0.69477325142612312</v>
      </c>
      <c r="G152" s="16">
        <f t="shared" ca="1" si="15"/>
        <v>0.91707108512020508</v>
      </c>
      <c r="H152" s="16">
        <f t="shared" ca="1" si="15"/>
        <v>0.68449267651106149</v>
      </c>
      <c r="I152" s="16">
        <f t="shared" ca="1" si="15"/>
        <v>0.98137372781073995</v>
      </c>
      <c r="J152" s="16">
        <f t="shared" ca="1" si="15"/>
        <v>0.79594038189321692</v>
      </c>
      <c r="K152" s="16">
        <f t="shared" ca="1" si="15"/>
        <v>0.32653680310321498</v>
      </c>
      <c r="L152" s="16">
        <f t="shared" ca="1" si="15"/>
        <v>0.53751568286440232</v>
      </c>
      <c r="M152" s="16">
        <f t="shared" ca="1" si="15"/>
        <v>2.021787556327137E-2</v>
      </c>
      <c r="N152" s="16">
        <f t="shared" ca="1" si="14"/>
        <v>0.81772085495259628</v>
      </c>
    </row>
    <row r="153" spans="1:14">
      <c r="A153" s="1">
        <v>149</v>
      </c>
      <c r="B153" s="89">
        <f t="shared" ca="1" si="12"/>
        <v>0.11938839476551277</v>
      </c>
      <c r="C153" s="16">
        <f t="shared" ca="1" si="15"/>
        <v>4.2606739242996738E-2</v>
      </c>
      <c r="D153" s="16">
        <f t="shared" ca="1" si="15"/>
        <v>0.38785377950682354</v>
      </c>
      <c r="E153" s="16">
        <f t="shared" ca="1" si="15"/>
        <v>0.94829073661144481</v>
      </c>
      <c r="F153" s="16">
        <f t="shared" ca="1" si="15"/>
        <v>0.48605956339112488</v>
      </c>
      <c r="G153" s="16">
        <f t="shared" ca="1" si="15"/>
        <v>0.71487362586387171</v>
      </c>
      <c r="H153" s="16">
        <f t="shared" ca="1" si="15"/>
        <v>0.20601700174628901</v>
      </c>
      <c r="I153" s="16">
        <f t="shared" ca="1" si="15"/>
        <v>0.80345750252437309</v>
      </c>
      <c r="J153" s="16">
        <f t="shared" ca="1" si="15"/>
        <v>8.4395444137368436E-3</v>
      </c>
      <c r="K153" s="16">
        <f t="shared" ca="1" si="15"/>
        <v>0.26751010547148368</v>
      </c>
      <c r="L153" s="16">
        <f t="shared" ca="1" si="15"/>
        <v>5.4315674993783425E-2</v>
      </c>
      <c r="M153" s="16">
        <f t="shared" ca="1" si="15"/>
        <v>0.9830437292297729</v>
      </c>
      <c r="N153" s="16">
        <f t="shared" ca="1" si="14"/>
        <v>-0.97814360223878705</v>
      </c>
    </row>
    <row r="154" spans="1:14">
      <c r="A154" s="1">
        <v>150</v>
      </c>
      <c r="B154" s="89">
        <f t="shared" ca="1" si="12"/>
        <v>0.17735831271493963</v>
      </c>
      <c r="C154" s="16">
        <f t="shared" ca="1" si="15"/>
        <v>0.30114966195328319</v>
      </c>
      <c r="D154" s="16">
        <f t="shared" ca="1" si="15"/>
        <v>0.46082753228727436</v>
      </c>
      <c r="E154" s="16">
        <f t="shared" ca="1" si="15"/>
        <v>0.90704684737086816</v>
      </c>
      <c r="F154" s="16">
        <f t="shared" ca="1" si="15"/>
        <v>0.22951294167697012</v>
      </c>
      <c r="G154" s="16">
        <f t="shared" ca="1" si="15"/>
        <v>4.2358492924614133E-2</v>
      </c>
      <c r="H154" s="16">
        <f t="shared" ca="1" si="15"/>
        <v>0.15474090443280364</v>
      </c>
      <c r="I154" s="16">
        <f t="shared" ca="1" si="15"/>
        <v>0.43411646848193031</v>
      </c>
      <c r="J154" s="16">
        <f t="shared" ca="1" si="15"/>
        <v>0.76966850584820667</v>
      </c>
      <c r="K154" s="16">
        <f t="shared" ca="1" si="15"/>
        <v>1.479448216036694E-2</v>
      </c>
      <c r="L154" s="16">
        <f t="shared" ca="1" si="15"/>
        <v>0.88899815213976474</v>
      </c>
      <c r="M154" s="16">
        <f t="shared" ca="1" si="15"/>
        <v>0.51593712869207486</v>
      </c>
      <c r="N154" s="16">
        <f t="shared" ca="1" si="14"/>
        <v>-1.1034905693169037</v>
      </c>
    </row>
    <row r="155" spans="1:14">
      <c r="A155" s="1">
        <v>151</v>
      </c>
      <c r="B155" s="89">
        <f t="shared" ca="1" si="12"/>
        <v>0.73738273894871109</v>
      </c>
      <c r="C155" s="16">
        <f t="shared" ca="1" si="15"/>
        <v>0.2086441802734238</v>
      </c>
      <c r="D155" s="16">
        <f t="shared" ca="1" si="15"/>
        <v>0.93691447090017688</v>
      </c>
      <c r="E155" s="16">
        <f t="shared" ca="1" si="15"/>
        <v>0.2236098035662466</v>
      </c>
      <c r="F155" s="16">
        <f t="shared" ca="1" si="15"/>
        <v>0.26253354587818278</v>
      </c>
      <c r="G155" s="16">
        <f t="shared" ca="1" si="15"/>
        <v>0.17700092653032495</v>
      </c>
      <c r="H155" s="16">
        <f t="shared" ca="1" si="15"/>
        <v>0.43666928181452058</v>
      </c>
      <c r="I155" s="16">
        <f t="shared" ca="1" si="15"/>
        <v>0.26751570783510203</v>
      </c>
      <c r="J155" s="16">
        <f t="shared" ca="1" si="15"/>
        <v>0.91977595333085804</v>
      </c>
      <c r="K155" s="16">
        <f t="shared" ca="1" si="15"/>
        <v>0.69590038532808141</v>
      </c>
      <c r="L155" s="16">
        <f t="shared" ca="1" si="15"/>
        <v>0.94879861329132797</v>
      </c>
      <c r="M155" s="16">
        <f t="shared" ca="1" si="15"/>
        <v>0.81164632176642915</v>
      </c>
      <c r="N155" s="16">
        <f t="shared" ca="1" si="14"/>
        <v>0.62639192946338529</v>
      </c>
    </row>
    <row r="156" spans="1:14">
      <c r="A156" s="1">
        <v>152</v>
      </c>
      <c r="B156" s="89">
        <f t="shared" ca="1" si="12"/>
        <v>0.57093652310909082</v>
      </c>
      <c r="C156" s="16">
        <f t="shared" ca="1" si="15"/>
        <v>0.5796975213701967</v>
      </c>
      <c r="D156" s="16">
        <f t="shared" ca="1" si="15"/>
        <v>0.90390157878591015</v>
      </c>
      <c r="E156" s="16">
        <f t="shared" ca="1" si="15"/>
        <v>0.24347194063351907</v>
      </c>
      <c r="F156" s="16">
        <f t="shared" ca="1" si="15"/>
        <v>0.17416831934129284</v>
      </c>
      <c r="G156" s="16">
        <f t="shared" ca="1" si="15"/>
        <v>0.15917856742523462</v>
      </c>
      <c r="H156" s="16">
        <f t="shared" ca="1" si="15"/>
        <v>0.49242527341612963</v>
      </c>
      <c r="I156" s="16">
        <f t="shared" ca="1" si="15"/>
        <v>0.17048388658372726</v>
      </c>
      <c r="J156" s="16">
        <f t="shared" ca="1" si="15"/>
        <v>0.33650407962368245</v>
      </c>
      <c r="K156" s="16">
        <f t="shared" ca="1" si="15"/>
        <v>0.59919505105218462</v>
      </c>
      <c r="L156" s="16">
        <f t="shared" ca="1" si="15"/>
        <v>0.56593628335536672</v>
      </c>
      <c r="M156" s="16">
        <f t="shared" ca="1" si="15"/>
        <v>0.80668739269895817</v>
      </c>
      <c r="N156" s="16">
        <f t="shared" ca="1" si="14"/>
        <v>-0.39741358260470783</v>
      </c>
    </row>
    <row r="157" spans="1:14">
      <c r="A157" s="1">
        <v>153</v>
      </c>
      <c r="B157" s="89">
        <f t="shared" ca="1" si="12"/>
        <v>0.77151333153053514</v>
      </c>
      <c r="C157" s="16">
        <f t="shared" ca="1" si="15"/>
        <v>1.4725023850876706E-2</v>
      </c>
      <c r="D157" s="16">
        <f t="shared" ca="1" si="15"/>
        <v>8.5128347407963156E-2</v>
      </c>
      <c r="E157" s="16">
        <f t="shared" ca="1" si="15"/>
        <v>0.86073250831454473</v>
      </c>
      <c r="F157" s="16">
        <f t="shared" ca="1" si="15"/>
        <v>0.96971146391646545</v>
      </c>
      <c r="G157" s="16">
        <f t="shared" ca="1" si="15"/>
        <v>0.30394223831150757</v>
      </c>
      <c r="H157" s="16">
        <f t="shared" ca="1" si="15"/>
        <v>0.50026886720515851</v>
      </c>
      <c r="I157" s="16">
        <f t="shared" ca="1" si="15"/>
        <v>0.88211556733261975</v>
      </c>
      <c r="J157" s="16">
        <f t="shared" ca="1" si="15"/>
        <v>0.76103320506026684</v>
      </c>
      <c r="K157" s="16">
        <f t="shared" ca="1" si="15"/>
        <v>0.5132580354172227</v>
      </c>
      <c r="L157" s="16">
        <f t="shared" ca="1" si="15"/>
        <v>0.86499134537040412</v>
      </c>
      <c r="M157" s="16">
        <f t="shared" ca="1" si="15"/>
        <v>5.2698910722588366E-2</v>
      </c>
      <c r="N157" s="16">
        <f t="shared" ca="1" si="14"/>
        <v>0.58011884444015305</v>
      </c>
    </row>
    <row r="158" spans="1:14">
      <c r="A158" s="1">
        <v>154</v>
      </c>
      <c r="B158" s="89">
        <f t="shared" ca="1" si="12"/>
        <v>0.52903454991901389</v>
      </c>
      <c r="C158" s="16">
        <f t="shared" ca="1" si="15"/>
        <v>0.63684198911490109</v>
      </c>
      <c r="D158" s="16">
        <f t="shared" ca="1" si="15"/>
        <v>0.29996128491398943</v>
      </c>
      <c r="E158" s="16">
        <f t="shared" ca="1" si="15"/>
        <v>0.13545410312959572</v>
      </c>
      <c r="F158" s="16">
        <f t="shared" ca="1" si="15"/>
        <v>0.51535124399716992</v>
      </c>
      <c r="G158" s="16">
        <f t="shared" ca="1" si="15"/>
        <v>0.89796612808532927</v>
      </c>
      <c r="H158" s="16">
        <f t="shared" ca="1" si="15"/>
        <v>0.84289130924268107</v>
      </c>
      <c r="I158" s="16">
        <f t="shared" ca="1" si="15"/>
        <v>0.66224127033028424</v>
      </c>
      <c r="J158" s="16">
        <f t="shared" ca="1" si="15"/>
        <v>0.97825635225513441</v>
      </c>
      <c r="K158" s="16">
        <f t="shared" ca="1" si="15"/>
        <v>0.19475243116286922</v>
      </c>
      <c r="L158" s="16">
        <f t="shared" ca="1" si="15"/>
        <v>0.52657451450612403</v>
      </c>
      <c r="M158" s="16">
        <f t="shared" ca="1" si="15"/>
        <v>0.58198382504200286</v>
      </c>
      <c r="N158" s="16">
        <f t="shared" ca="1" si="14"/>
        <v>0.80130900169909491</v>
      </c>
    </row>
    <row r="159" spans="1:14">
      <c r="A159" s="1">
        <v>155</v>
      </c>
      <c r="B159" s="89">
        <f t="shared" ca="1" si="12"/>
        <v>0.33292912841657474</v>
      </c>
      <c r="C159" s="16">
        <f t="shared" ca="1" si="15"/>
        <v>0.79676441390894204</v>
      </c>
      <c r="D159" s="16">
        <f t="shared" ca="1" si="15"/>
        <v>0.67359066215607988</v>
      </c>
      <c r="E159" s="16">
        <f t="shared" ca="1" si="15"/>
        <v>0.34895590272462429</v>
      </c>
      <c r="F159" s="16">
        <f t="shared" ca="1" si="15"/>
        <v>0.57406991127800144</v>
      </c>
      <c r="G159" s="16">
        <f t="shared" ca="1" si="15"/>
        <v>0.21512941773378635</v>
      </c>
      <c r="H159" s="16">
        <f t="shared" ca="1" si="15"/>
        <v>0.51684024418480168</v>
      </c>
      <c r="I159" s="16">
        <f t="shared" ca="1" si="15"/>
        <v>0.1101523016437822</v>
      </c>
      <c r="J159" s="16">
        <f t="shared" ca="1" si="15"/>
        <v>0.45319671280978846</v>
      </c>
      <c r="K159" s="16">
        <f t="shared" ca="1" si="15"/>
        <v>0.5475431119926748</v>
      </c>
      <c r="L159" s="16">
        <f t="shared" ca="1" si="15"/>
        <v>4.8531734924068815E-2</v>
      </c>
      <c r="M159" s="16">
        <f t="shared" ca="1" si="15"/>
        <v>0.50242756350181139</v>
      </c>
      <c r="N159" s="16">
        <f t="shared" ca="1" si="14"/>
        <v>-0.8798688947250648</v>
      </c>
    </row>
    <row r="160" spans="1:14">
      <c r="A160" s="1">
        <v>156</v>
      </c>
      <c r="B160" s="89">
        <f t="shared" ca="1" si="12"/>
        <v>0.48911967678623203</v>
      </c>
      <c r="C160" s="16">
        <f t="shared" ca="1" si="15"/>
        <v>0.9337529747887956</v>
      </c>
      <c r="D160" s="16">
        <f t="shared" ca="1" si="15"/>
        <v>0.88213189198862452</v>
      </c>
      <c r="E160" s="16">
        <f t="shared" ca="1" si="15"/>
        <v>0.35827450947394412</v>
      </c>
      <c r="F160" s="16">
        <f t="shared" ca="1" si="15"/>
        <v>0.2341208687287919</v>
      </c>
      <c r="G160" s="16">
        <f t="shared" ca="1" si="15"/>
        <v>0.64353370697701462</v>
      </c>
      <c r="H160" s="16">
        <f t="shared" ca="1" si="15"/>
        <v>0.30398718409662084</v>
      </c>
      <c r="I160" s="16">
        <f t="shared" ca="1" si="15"/>
        <v>0.31348762325152713</v>
      </c>
      <c r="J160" s="16">
        <f t="shared" ca="1" si="15"/>
        <v>0.2250351629446623</v>
      </c>
      <c r="K160" s="16">
        <f t="shared" ca="1" si="15"/>
        <v>1.9050645386132103E-2</v>
      </c>
      <c r="L160" s="16">
        <f t="shared" ca="1" si="15"/>
        <v>0.19248172924430951</v>
      </c>
      <c r="M160" s="16">
        <f t="shared" ca="1" si="15"/>
        <v>0.45718637252666672</v>
      </c>
      <c r="N160" s="16">
        <f t="shared" ca="1" si="14"/>
        <v>-0.94783765380667884</v>
      </c>
    </row>
    <row r="161" spans="1:14">
      <c r="A161" s="1">
        <v>157</v>
      </c>
      <c r="B161" s="89">
        <f t="shared" ca="1" si="12"/>
        <v>0.78130045582211971</v>
      </c>
      <c r="C161" s="16">
        <f t="shared" ca="1" si="15"/>
        <v>0.85206273524375864</v>
      </c>
      <c r="D161" s="16">
        <f t="shared" ca="1" si="15"/>
        <v>0.37732244774796353</v>
      </c>
      <c r="E161" s="16">
        <f t="shared" ca="1" si="15"/>
        <v>9.8068445638843649E-3</v>
      </c>
      <c r="F161" s="16">
        <f t="shared" ca="1" si="15"/>
        <v>0.96591954276369685</v>
      </c>
      <c r="G161" s="16">
        <f t="shared" ca="1" si="15"/>
        <v>0.71481785973612544</v>
      </c>
      <c r="H161" s="16">
        <f t="shared" ca="1" si="15"/>
        <v>0.74358329441793813</v>
      </c>
      <c r="I161" s="16">
        <f t="shared" ca="1" si="15"/>
        <v>0.36064467537581391</v>
      </c>
      <c r="J161" s="16">
        <f t="shared" ca="1" si="15"/>
        <v>0.25126882807622852</v>
      </c>
      <c r="K161" s="16">
        <f t="shared" ca="1" si="15"/>
        <v>0.13888846929526633</v>
      </c>
      <c r="L161" s="16">
        <f t="shared" ca="1" si="15"/>
        <v>0.44332383935675201</v>
      </c>
      <c r="M161" s="16">
        <f t="shared" ca="1" si="15"/>
        <v>0.27820480167911077</v>
      </c>
      <c r="N161" s="16">
        <f t="shared" ca="1" si="14"/>
        <v>-8.2856205921341797E-2</v>
      </c>
    </row>
    <row r="162" spans="1:14">
      <c r="A162" s="1">
        <v>158</v>
      </c>
      <c r="B162" s="89">
        <f t="shared" ca="1" si="12"/>
        <v>0.57586345164471675</v>
      </c>
      <c r="C162" s="16">
        <f t="shared" ca="1" si="15"/>
        <v>0.36149652490070472</v>
      </c>
      <c r="D162" s="16">
        <f t="shared" ca="1" si="15"/>
        <v>0.83251635689685899</v>
      </c>
      <c r="E162" s="16">
        <f t="shared" ca="1" si="15"/>
        <v>0.78066480919647918</v>
      </c>
      <c r="F162" s="16">
        <f t="shared" ca="1" si="15"/>
        <v>0.52234199859436181</v>
      </c>
      <c r="G162" s="16">
        <f t="shared" ca="1" si="15"/>
        <v>0.97292549564906539</v>
      </c>
      <c r="H162" s="16">
        <f t="shared" ca="1" si="15"/>
        <v>0.5608923246893438</v>
      </c>
      <c r="I162" s="16">
        <f t="shared" ca="1" si="15"/>
        <v>0.52479558571509299</v>
      </c>
      <c r="J162" s="16">
        <f t="shared" ca="1" si="15"/>
        <v>0.66126019713635653</v>
      </c>
      <c r="K162" s="16">
        <f t="shared" ca="1" si="15"/>
        <v>0.86611516154081647</v>
      </c>
      <c r="L162" s="16">
        <f t="shared" ca="1" si="15"/>
        <v>0.40700132912403664</v>
      </c>
      <c r="M162" s="16">
        <f t="shared" ca="1" si="15"/>
        <v>0.68367691935965413</v>
      </c>
      <c r="N162" s="16">
        <f t="shared" ca="1" si="14"/>
        <v>1.749550154447487</v>
      </c>
    </row>
    <row r="163" spans="1:14">
      <c r="A163" s="1">
        <v>159</v>
      </c>
      <c r="B163" s="89">
        <f t="shared" ca="1" si="12"/>
        <v>0.55656037183097196</v>
      </c>
      <c r="C163" s="16">
        <f t="shared" ca="1" si="15"/>
        <v>0.77099161867060673</v>
      </c>
      <c r="D163" s="16">
        <f t="shared" ca="1" si="15"/>
        <v>0.23711285658173153</v>
      </c>
      <c r="E163" s="16">
        <f t="shared" ca="1" si="15"/>
        <v>0.25309564390394623</v>
      </c>
      <c r="F163" s="16">
        <f t="shared" ca="1" si="15"/>
        <v>0.47125868137465088</v>
      </c>
      <c r="G163" s="16">
        <f t="shared" ca="1" si="15"/>
        <v>0.7575535457492053</v>
      </c>
      <c r="H163" s="16">
        <f t="shared" ca="1" si="15"/>
        <v>1.8165607619398116E-3</v>
      </c>
      <c r="I163" s="16">
        <f t="shared" ca="1" si="15"/>
        <v>0.4953476476289902</v>
      </c>
      <c r="J163" s="16">
        <f t="shared" ca="1" si="15"/>
        <v>0.19030632119647883</v>
      </c>
      <c r="K163" s="16">
        <f t="shared" ca="1" si="15"/>
        <v>0.91578642661269383</v>
      </c>
      <c r="L163" s="16">
        <f t="shared" ca="1" si="15"/>
        <v>0.58516044717786686</v>
      </c>
      <c r="M163" s="16">
        <f t="shared" ca="1" si="15"/>
        <v>0.53950350417879545</v>
      </c>
      <c r="N163" s="16">
        <f t="shared" ca="1" si="14"/>
        <v>-0.22550637433212284</v>
      </c>
    </row>
    <row r="164" spans="1:14">
      <c r="A164" s="1">
        <v>160</v>
      </c>
      <c r="B164" s="89">
        <f t="shared" ca="1" si="12"/>
        <v>0.48663912662653597</v>
      </c>
      <c r="C164" s="16">
        <f t="shared" ca="1" si="15"/>
        <v>0.6515031278986525</v>
      </c>
      <c r="D164" s="16">
        <f t="shared" ca="1" si="15"/>
        <v>0.51405422684104263</v>
      </c>
      <c r="E164" s="16">
        <f t="shared" ca="1" si="15"/>
        <v>0.39532013592442716</v>
      </c>
      <c r="F164" s="16">
        <f t="shared" ca="1" si="15"/>
        <v>0.91899202309557082</v>
      </c>
      <c r="G164" s="16">
        <f t="shared" ca="1" si="15"/>
        <v>0.73993974025019327</v>
      </c>
      <c r="H164" s="16">
        <f t="shared" ca="1" si="15"/>
        <v>0.3117081850389356</v>
      </c>
      <c r="I164" s="16">
        <f t="shared" ca="1" si="15"/>
        <v>0.58506948078495236</v>
      </c>
      <c r="J164" s="16">
        <f t="shared" ca="1" si="15"/>
        <v>0.81714481302394515</v>
      </c>
      <c r="K164" s="16">
        <f t="shared" ca="1" si="15"/>
        <v>0.94374548457317076</v>
      </c>
      <c r="L164" s="16">
        <f t="shared" ca="1" si="15"/>
        <v>0.80513934710500989</v>
      </c>
      <c r="M164" s="16">
        <f t="shared" ca="1" si="15"/>
        <v>0.57687355461209755</v>
      </c>
      <c r="N164" s="16">
        <f t="shared" ca="1" si="14"/>
        <v>1.7461292457745339</v>
      </c>
    </row>
    <row r="165" spans="1:14">
      <c r="A165" s="1">
        <v>161</v>
      </c>
      <c r="B165" s="89">
        <f t="shared" ca="1" si="12"/>
        <v>0.2240122050580462</v>
      </c>
      <c r="C165" s="16">
        <f t="shared" ca="1" si="15"/>
        <v>0.38248669136081936</v>
      </c>
      <c r="D165" s="16">
        <f t="shared" ca="1" si="15"/>
        <v>2.4257414587205872E-2</v>
      </c>
      <c r="E165" s="16">
        <f t="shared" ca="1" si="15"/>
        <v>0.90035720767390703</v>
      </c>
      <c r="F165" s="16">
        <f t="shared" ca="1" si="15"/>
        <v>9.5768772836796856E-2</v>
      </c>
      <c r="G165" s="16">
        <f t="shared" ca="1" si="15"/>
        <v>0.13834579823178084</v>
      </c>
      <c r="H165" s="16">
        <f t="shared" ca="1" si="15"/>
        <v>0.92173767393792261</v>
      </c>
      <c r="I165" s="16">
        <f t="shared" ca="1" si="15"/>
        <v>0.21067463785780172</v>
      </c>
      <c r="J165" s="16">
        <f t="shared" ca="1" si="15"/>
        <v>3.5560633635660643E-2</v>
      </c>
      <c r="K165" s="16">
        <f t="shared" ca="1" si="15"/>
        <v>0.64047852167393593</v>
      </c>
      <c r="L165" s="16">
        <f t="shared" ca="1" si="15"/>
        <v>0.55092352289068636</v>
      </c>
      <c r="M165" s="16">
        <f t="shared" ca="1" si="15"/>
        <v>0.36354763096110876</v>
      </c>
      <c r="N165" s="16">
        <f t="shared" ca="1" si="14"/>
        <v>-1.5118492892943278</v>
      </c>
    </row>
    <row r="166" spans="1:14">
      <c r="A166" s="1">
        <v>162</v>
      </c>
      <c r="B166" s="89">
        <f t="shared" ca="1" si="12"/>
        <v>0.49513335029716643</v>
      </c>
      <c r="C166" s="16">
        <f t="shared" ca="1" si="15"/>
        <v>0.49470992781387668</v>
      </c>
      <c r="D166" s="16">
        <f t="shared" ca="1" si="15"/>
        <v>0.62730900243942234</v>
      </c>
      <c r="E166" s="16">
        <f t="shared" ca="1" si="15"/>
        <v>0.49513659128746235</v>
      </c>
      <c r="F166" s="16">
        <f t="shared" ca="1" si="15"/>
        <v>0.92572566351226815</v>
      </c>
      <c r="G166" s="16">
        <f t="shared" ca="1" si="15"/>
        <v>0.58297629370985482</v>
      </c>
      <c r="H166" s="16">
        <f t="shared" ca="1" si="15"/>
        <v>0.72488108507813753</v>
      </c>
      <c r="I166" s="16">
        <f t="shared" ca="1" si="15"/>
        <v>0.44762008432626343</v>
      </c>
      <c r="J166" s="16">
        <f t="shared" ca="1" si="15"/>
        <v>0.91184067679951242</v>
      </c>
      <c r="K166" s="16">
        <f t="shared" ca="1" si="15"/>
        <v>0.79306391091666728</v>
      </c>
      <c r="L166" s="16">
        <f t="shared" ca="1" si="15"/>
        <v>0.39268924923574122</v>
      </c>
      <c r="M166" s="16">
        <f t="shared" ca="1" si="15"/>
        <v>0.14355462900269966</v>
      </c>
      <c r="N166" s="16">
        <f t="shared" ca="1" si="14"/>
        <v>1.0346404644190725</v>
      </c>
    </row>
    <row r="167" spans="1:14">
      <c r="A167" s="1">
        <v>163</v>
      </c>
      <c r="B167" s="89">
        <f t="shared" ca="1" si="12"/>
        <v>0.69422106573588316</v>
      </c>
      <c r="C167" s="16">
        <f t="shared" ca="1" si="15"/>
        <v>0.29524038076828085</v>
      </c>
      <c r="D167" s="16">
        <f t="shared" ca="1" si="15"/>
        <v>0.33985897509625218</v>
      </c>
      <c r="E167" s="16">
        <f t="shared" ca="1" si="15"/>
        <v>0.69918034230941295</v>
      </c>
      <c r="F167" s="16">
        <f t="shared" ca="1" si="15"/>
        <v>0.65740533754700436</v>
      </c>
      <c r="G167" s="16">
        <f t="shared" ca="1" si="15"/>
        <v>0.9521848552109482</v>
      </c>
      <c r="H167" s="16">
        <f t="shared" ca="1" si="15"/>
        <v>0.44543886223694784</v>
      </c>
      <c r="I167" s="16">
        <f t="shared" ca="1" si="15"/>
        <v>0.81811467071083466</v>
      </c>
      <c r="J167" s="16">
        <f t="shared" ca="1" si="15"/>
        <v>0.15843338541265028</v>
      </c>
      <c r="K167" s="16">
        <f t="shared" ca="1" si="15"/>
        <v>0.99530209777545053</v>
      </c>
      <c r="L167" s="16">
        <f t="shared" ca="1" si="15"/>
        <v>5.6434122668871822E-2</v>
      </c>
      <c r="M167" s="16">
        <f t="shared" ca="1" si="15"/>
        <v>0.99682519922913393</v>
      </c>
      <c r="N167" s="16">
        <f t="shared" ca="1" si="14"/>
        <v>1.1086392947016712</v>
      </c>
    </row>
    <row r="168" spans="1:14">
      <c r="A168" s="1">
        <v>164</v>
      </c>
      <c r="B168" s="89">
        <f t="shared" ca="1" si="12"/>
        <v>0.8868265223586651</v>
      </c>
      <c r="C168" s="16">
        <f t="shared" ca="1" si="15"/>
        <v>0.95365593551021144</v>
      </c>
      <c r="D168" s="16">
        <f t="shared" ca="1" si="15"/>
        <v>0.64529721126455475</v>
      </c>
      <c r="E168" s="16">
        <f t="shared" ca="1" si="15"/>
        <v>0.99367135661227235</v>
      </c>
      <c r="F168" s="16">
        <f t="shared" ca="1" si="15"/>
        <v>0.51712251001682152</v>
      </c>
      <c r="G168" s="16">
        <f t="shared" ca="1" si="15"/>
        <v>0.93432455017769822</v>
      </c>
      <c r="H168" s="16">
        <f t="shared" ca="1" si="15"/>
        <v>0.67581438955527418</v>
      </c>
      <c r="I168" s="16">
        <f t="shared" ca="1" si="15"/>
        <v>8.9610709645748798E-3</v>
      </c>
      <c r="J168" s="16">
        <f t="shared" ca="1" si="15"/>
        <v>0.6022622576278438</v>
      </c>
      <c r="K168" s="16">
        <f t="shared" ca="1" si="15"/>
        <v>0.62418455951059304</v>
      </c>
      <c r="L168" s="16">
        <f t="shared" ca="1" si="15"/>
        <v>0.83317978450655428</v>
      </c>
      <c r="M168" s="16">
        <f t="shared" ca="1" si="15"/>
        <v>0.57714505801427496</v>
      </c>
      <c r="N168" s="16">
        <f t="shared" ca="1" si="14"/>
        <v>2.2524452061193383</v>
      </c>
    </row>
    <row r="169" spans="1:14">
      <c r="A169" s="1">
        <v>165</v>
      </c>
      <c r="B169" s="89">
        <f t="shared" ca="1" si="12"/>
        <v>0.84591866267225679</v>
      </c>
      <c r="C169" s="16">
        <f t="shared" ca="1" si="15"/>
        <v>0.54821067707862126</v>
      </c>
      <c r="D169" s="16">
        <f t="shared" ca="1" si="15"/>
        <v>0.6095705352187557</v>
      </c>
      <c r="E169" s="16">
        <f t="shared" ca="1" si="15"/>
        <v>0.85353352178703856</v>
      </c>
      <c r="F169" s="16">
        <f t="shared" ca="1" si="15"/>
        <v>0.78509222542295864</v>
      </c>
      <c r="G169" s="16">
        <f t="shared" ca="1" si="15"/>
        <v>0.74334409658585621</v>
      </c>
      <c r="H169" s="16">
        <f t="shared" ca="1" si="15"/>
        <v>0.25832381123546289</v>
      </c>
      <c r="I169" s="16">
        <f t="shared" ca="1" si="15"/>
        <v>2.5333733516148982E-2</v>
      </c>
      <c r="J169" s="16">
        <f t="shared" ca="1" si="15"/>
        <v>0.45943943463179515</v>
      </c>
      <c r="K169" s="16">
        <f t="shared" ca="1" si="15"/>
        <v>0.85198789152199361</v>
      </c>
      <c r="L169" s="16">
        <f t="shared" ca="1" si="15"/>
        <v>0.59487818874672471</v>
      </c>
      <c r="M169" s="16">
        <f t="shared" ca="1" si="15"/>
        <v>0.16560999230424756</v>
      </c>
      <c r="N169" s="16">
        <f t="shared" ca="1" si="14"/>
        <v>0.7412427707218594</v>
      </c>
    </row>
    <row r="170" spans="1:14">
      <c r="A170" s="1">
        <v>166</v>
      </c>
      <c r="B170" s="89">
        <f t="shared" ca="1" si="12"/>
        <v>0.53008003309190777</v>
      </c>
      <c r="C170" s="16">
        <f t="shared" ca="1" si="15"/>
        <v>0.81969815477694086</v>
      </c>
      <c r="D170" s="16">
        <f t="shared" ca="1" si="15"/>
        <v>0.62291231758244936</v>
      </c>
      <c r="E170" s="16">
        <f t="shared" ca="1" si="15"/>
        <v>9.7080207781801597E-2</v>
      </c>
      <c r="F170" s="16">
        <f t="shared" ca="1" si="15"/>
        <v>0.65370944062821801</v>
      </c>
      <c r="G170" s="16">
        <f t="shared" ca="1" si="15"/>
        <v>3.742362081170203E-2</v>
      </c>
      <c r="H170" s="16">
        <f t="shared" ca="1" si="15"/>
        <v>0.37172980804649547</v>
      </c>
      <c r="I170" s="16">
        <f t="shared" ca="1" si="15"/>
        <v>0.19127232682655215</v>
      </c>
      <c r="J170" s="16">
        <f t="shared" ca="1" si="15"/>
        <v>0.22487682950814847</v>
      </c>
      <c r="K170" s="16">
        <f t="shared" ca="1" si="15"/>
        <v>6.5336512596455343E-2</v>
      </c>
      <c r="L170" s="16">
        <f t="shared" ca="1" si="15"/>
        <v>0.5604794374084392</v>
      </c>
      <c r="M170" s="16">
        <f t="shared" ca="1" si="15"/>
        <v>0.36598998480215084</v>
      </c>
      <c r="N170" s="16">
        <f t="shared" ca="1" si="14"/>
        <v>-1.4594113261387394</v>
      </c>
    </row>
    <row r="171" spans="1:14">
      <c r="A171" s="1">
        <v>167</v>
      </c>
      <c r="B171" s="89">
        <f t="shared" ca="1" si="12"/>
        <v>0.29827497898339783</v>
      </c>
      <c r="C171" s="16">
        <f t="shared" ca="1" si="15"/>
        <v>0.89463499879012165</v>
      </c>
      <c r="D171" s="16">
        <f t="shared" ca="1" si="15"/>
        <v>0.88192440181001341</v>
      </c>
      <c r="E171" s="16">
        <f t="shared" ca="1" si="15"/>
        <v>0.92168860984494305</v>
      </c>
      <c r="F171" s="16">
        <f t="shared" ca="1" si="15"/>
        <v>0.56996315615480553</v>
      </c>
      <c r="G171" s="16">
        <f t="shared" ca="1" si="15"/>
        <v>0.36621416819937025</v>
      </c>
      <c r="H171" s="16">
        <f t="shared" ca="1" si="15"/>
        <v>0.95010515311190247</v>
      </c>
      <c r="I171" s="16">
        <f t="shared" ca="1" si="15"/>
        <v>0.75111214671879112</v>
      </c>
      <c r="J171" s="16">
        <f t="shared" ca="1" si="15"/>
        <v>0.41174348186748966</v>
      </c>
      <c r="K171" s="16">
        <f t="shared" ca="1" si="15"/>
        <v>0.46012878132241486</v>
      </c>
      <c r="L171" s="16">
        <f t="shared" ca="1" si="15"/>
        <v>0.81068883040323225</v>
      </c>
      <c r="M171" s="16">
        <f t="shared" ca="1" si="15"/>
        <v>0.99151300986292967</v>
      </c>
      <c r="N171" s="16">
        <f t="shared" ca="1" si="14"/>
        <v>2.3079917170694113</v>
      </c>
    </row>
    <row r="172" spans="1:14">
      <c r="A172" s="1">
        <v>168</v>
      </c>
      <c r="B172" s="89">
        <f t="shared" ca="1" si="12"/>
        <v>0.21897055272481492</v>
      </c>
      <c r="C172" s="16">
        <f t="shared" ca="1" si="15"/>
        <v>0.52139679208395862</v>
      </c>
      <c r="D172" s="16">
        <f t="shared" ca="1" si="15"/>
        <v>8.5465120962263663E-2</v>
      </c>
      <c r="E172" s="16">
        <f t="shared" ca="1" si="15"/>
        <v>0.26617667803768796</v>
      </c>
      <c r="F172" s="16">
        <f t="shared" ca="1" si="15"/>
        <v>0.27551542546381969</v>
      </c>
      <c r="G172" s="16">
        <f t="shared" ca="1" si="15"/>
        <v>0.73806422674779104</v>
      </c>
      <c r="H172" s="16">
        <f t="shared" ca="1" si="15"/>
        <v>0.36717271205756585</v>
      </c>
      <c r="I172" s="16">
        <f t="shared" ca="1" si="15"/>
        <v>0.33315131481780824</v>
      </c>
      <c r="J172" s="16">
        <f t="shared" ca="1" si="15"/>
        <v>0.31539855313674003</v>
      </c>
      <c r="K172" s="16">
        <f t="shared" ca="1" si="15"/>
        <v>0.67250973899532185</v>
      </c>
      <c r="L172" s="16">
        <f t="shared" ca="1" si="15"/>
        <v>0.72167670743520951</v>
      </c>
      <c r="M172" s="16">
        <f t="shared" ca="1" si="15"/>
        <v>5.4240627493156834E-2</v>
      </c>
      <c r="N172" s="16">
        <f t="shared" ca="1" si="14"/>
        <v>-1.4302615500438618</v>
      </c>
    </row>
    <row r="173" spans="1:14">
      <c r="A173" s="1">
        <v>169</v>
      </c>
      <c r="B173" s="89">
        <f t="shared" ca="1" si="12"/>
        <v>0.2566282063529659</v>
      </c>
      <c r="C173" s="16">
        <f t="shared" ca="1" si="15"/>
        <v>0.49831291287126955</v>
      </c>
      <c r="D173" s="16">
        <f t="shared" ca="1" si="15"/>
        <v>5.374416397397086E-2</v>
      </c>
      <c r="E173" s="16">
        <f t="shared" ca="1" si="15"/>
        <v>0.34713160792406494</v>
      </c>
      <c r="F173" s="16">
        <f t="shared" ca="1" si="15"/>
        <v>9.6666194980640219E-2</v>
      </c>
      <c r="G173" s="16">
        <f t="shared" ca="1" si="15"/>
        <v>0.13729407862433929</v>
      </c>
      <c r="H173" s="16">
        <f t="shared" ca="1" si="15"/>
        <v>0.54517759335867044</v>
      </c>
      <c r="I173" s="16">
        <f t="shared" ca="1" si="15"/>
        <v>0.92982167779702163</v>
      </c>
      <c r="J173" s="16">
        <f t="shared" ca="1" si="15"/>
        <v>0.4309444415414323</v>
      </c>
      <c r="K173" s="16">
        <f t="shared" ca="1" si="15"/>
        <v>8.5805074174054141E-2</v>
      </c>
      <c r="L173" s="16">
        <f t="shared" ca="1" si="15"/>
        <v>0.35404792448423184</v>
      </c>
      <c r="M173" s="16">
        <f t="shared" ca="1" si="15"/>
        <v>0.61502087201392808</v>
      </c>
      <c r="N173" s="16">
        <f t="shared" ca="1" si="14"/>
        <v>-1.6494052519034108</v>
      </c>
    </row>
    <row r="174" spans="1:14">
      <c r="A174" s="1">
        <v>170</v>
      </c>
      <c r="B174" s="89">
        <f t="shared" ca="1" si="12"/>
        <v>0.18556523334136887</v>
      </c>
      <c r="C174" s="16">
        <f t="shared" ca="1" si="15"/>
        <v>0.98062172148661908</v>
      </c>
      <c r="D174" s="16">
        <f t="shared" ca="1" si="15"/>
        <v>0.35261472398678739</v>
      </c>
      <c r="E174" s="16">
        <f t="shared" ca="1" si="15"/>
        <v>0.10283368249000291</v>
      </c>
      <c r="F174" s="16">
        <f t="shared" ca="1" si="15"/>
        <v>0.38596366560350859</v>
      </c>
      <c r="G174" s="16">
        <f t="shared" ca="1" si="15"/>
        <v>0.40421948642673367</v>
      </c>
      <c r="H174" s="16">
        <f t="shared" ca="1" si="15"/>
        <v>0.73114289454347792</v>
      </c>
      <c r="I174" s="16">
        <f t="shared" ca="1" si="15"/>
        <v>0.8776166920023396</v>
      </c>
      <c r="J174" s="16">
        <f t="shared" ca="1" si="15"/>
        <v>0.91777538194143471</v>
      </c>
      <c r="K174" s="16">
        <f t="shared" ca="1" si="15"/>
        <v>0.81430412769683169</v>
      </c>
      <c r="L174" s="16">
        <f t="shared" ca="1" si="15"/>
        <v>0.20872271280051913</v>
      </c>
      <c r="M174" s="16">
        <f t="shared" ca="1" si="15"/>
        <v>0.2154788839040318</v>
      </c>
      <c r="N174" s="16">
        <f t="shared" ca="1" si="14"/>
        <v>0.17685920622365536</v>
      </c>
    </row>
    <row r="175" spans="1:14">
      <c r="A175" s="1">
        <v>171</v>
      </c>
      <c r="B175" s="89">
        <f t="shared" ca="1" si="12"/>
        <v>3.6139248515684841E-2</v>
      </c>
      <c r="C175" s="16">
        <f t="shared" ca="1" si="15"/>
        <v>0.31441461853302233</v>
      </c>
      <c r="D175" s="16">
        <f t="shared" ref="C175:M198" ca="1" si="16">RAND()</f>
        <v>0.27459202067033583</v>
      </c>
      <c r="E175" s="16">
        <f t="shared" ca="1" si="16"/>
        <v>0.67031673508722989</v>
      </c>
      <c r="F175" s="16">
        <f t="shared" ca="1" si="16"/>
        <v>0.34900113088772411</v>
      </c>
      <c r="G175" s="16">
        <f t="shared" ca="1" si="16"/>
        <v>0.57909369053500459</v>
      </c>
      <c r="H175" s="16">
        <f t="shared" ca="1" si="16"/>
        <v>3.2664677736170322E-2</v>
      </c>
      <c r="I175" s="16">
        <f t="shared" ca="1" si="16"/>
        <v>9.4562832869941049E-2</v>
      </c>
      <c r="J175" s="16">
        <f t="shared" ca="1" si="16"/>
        <v>0.35546497529326082</v>
      </c>
      <c r="K175" s="16">
        <f t="shared" ca="1" si="16"/>
        <v>0.92956706053207983</v>
      </c>
      <c r="L175" s="16">
        <f t="shared" ca="1" si="16"/>
        <v>0.30298987765825425</v>
      </c>
      <c r="M175" s="16">
        <f t="shared" ca="1" si="16"/>
        <v>0.81184479937205478</v>
      </c>
      <c r="N175" s="16">
        <f t="shared" ca="1" si="14"/>
        <v>-1.2493483323092374</v>
      </c>
    </row>
    <row r="176" spans="1:14">
      <c r="A176" s="1">
        <v>172</v>
      </c>
      <c r="B176" s="89">
        <f t="shared" ca="1" si="12"/>
        <v>0.54253350739113326</v>
      </c>
      <c r="C176" s="16">
        <f t="shared" ca="1" si="16"/>
        <v>0.27702985358479904</v>
      </c>
      <c r="D176" s="16">
        <f t="shared" ca="1" si="16"/>
        <v>0.63469277738379226</v>
      </c>
      <c r="E176" s="16">
        <f t="shared" ca="1" si="16"/>
        <v>0.95038968776282839</v>
      </c>
      <c r="F176" s="16">
        <f t="shared" ca="1" si="16"/>
        <v>0.91152868250716956</v>
      </c>
      <c r="G176" s="16">
        <f t="shared" ca="1" si="16"/>
        <v>8.9148081751091235E-2</v>
      </c>
      <c r="H176" s="16">
        <f t="shared" ca="1" si="16"/>
        <v>0.20687874375376181</v>
      </c>
      <c r="I176" s="16">
        <f t="shared" ca="1" si="16"/>
        <v>6.7830999916571599E-3</v>
      </c>
      <c r="J176" s="16">
        <f t="shared" ca="1" si="16"/>
        <v>0.35166972435814348</v>
      </c>
      <c r="K176" s="16">
        <f t="shared" ca="1" si="16"/>
        <v>0.57418805157005814</v>
      </c>
      <c r="L176" s="16">
        <f t="shared" ca="1" si="16"/>
        <v>0.50199490895724308</v>
      </c>
      <c r="M176" s="16">
        <f t="shared" ca="1" si="16"/>
        <v>0.92510526430338924</v>
      </c>
      <c r="N176" s="16">
        <f t="shared" ca="1" si="14"/>
        <v>-2.8057616684933784E-2</v>
      </c>
    </row>
    <row r="177" spans="1:14">
      <c r="A177" s="1">
        <v>173</v>
      </c>
      <c r="B177" s="89">
        <f t="shared" ca="1" si="12"/>
        <v>0.80671057819175318</v>
      </c>
      <c r="C177" s="16">
        <f t="shared" ca="1" si="16"/>
        <v>0.7850945446402573</v>
      </c>
      <c r="D177" s="16">
        <f t="shared" ca="1" si="16"/>
        <v>0.82467784775684283</v>
      </c>
      <c r="E177" s="16">
        <f t="shared" ca="1" si="16"/>
        <v>0.773657820115913</v>
      </c>
      <c r="F177" s="16">
        <f t="shared" ca="1" si="16"/>
        <v>0.21571124273695563</v>
      </c>
      <c r="G177" s="16">
        <f t="shared" ca="1" si="16"/>
        <v>0.16172887993076701</v>
      </c>
      <c r="H177" s="16">
        <f t="shared" ca="1" si="16"/>
        <v>0.40571604327748334</v>
      </c>
      <c r="I177" s="16">
        <f t="shared" ca="1" si="16"/>
        <v>0.9915151469654957</v>
      </c>
      <c r="J177" s="16">
        <f t="shared" ca="1" si="16"/>
        <v>0.47930789631805859</v>
      </c>
      <c r="K177" s="16">
        <f t="shared" ca="1" si="16"/>
        <v>0.94765411551600476</v>
      </c>
      <c r="L177" s="16">
        <f t="shared" ca="1" si="16"/>
        <v>0.84226037135403398</v>
      </c>
      <c r="M177" s="16">
        <f t="shared" ca="1" si="16"/>
        <v>0.88821804917968272</v>
      </c>
      <c r="N177" s="16">
        <f t="shared" ca="1" si="14"/>
        <v>2.1222525359832467</v>
      </c>
    </row>
    <row r="178" spans="1:14">
      <c r="A178" s="1">
        <v>174</v>
      </c>
      <c r="B178" s="89">
        <f t="shared" ca="1" si="12"/>
        <v>0.15097253676279365</v>
      </c>
      <c r="C178" s="16">
        <f t="shared" ca="1" si="16"/>
        <v>0.83458312992154871</v>
      </c>
      <c r="D178" s="16">
        <f t="shared" ca="1" si="16"/>
        <v>0.40020815270184706</v>
      </c>
      <c r="E178" s="16">
        <f t="shared" ca="1" si="16"/>
        <v>0.31213896576718358</v>
      </c>
      <c r="F178" s="16">
        <f t="shared" ca="1" si="16"/>
        <v>0.33840690596558076</v>
      </c>
      <c r="G178" s="16">
        <f t="shared" ca="1" si="16"/>
        <v>0.42481351354853336</v>
      </c>
      <c r="H178" s="16">
        <f t="shared" ca="1" si="16"/>
        <v>0.73745361229894035</v>
      </c>
      <c r="I178" s="16">
        <f t="shared" ca="1" si="16"/>
        <v>0.76527633119026506</v>
      </c>
      <c r="J178" s="16">
        <f t="shared" ca="1" si="16"/>
        <v>0.74819676630555954</v>
      </c>
      <c r="K178" s="16">
        <f t="shared" ca="1" si="16"/>
        <v>2.5362651681007264E-2</v>
      </c>
      <c r="L178" s="16">
        <f t="shared" ca="1" si="16"/>
        <v>0.54357136798217898</v>
      </c>
      <c r="M178" s="16">
        <f t="shared" ca="1" si="16"/>
        <v>0.25868458985951293</v>
      </c>
      <c r="N178" s="16">
        <f t="shared" ca="1" si="14"/>
        <v>-0.46033147601504876</v>
      </c>
    </row>
    <row r="179" spans="1:14">
      <c r="A179" s="1">
        <v>175</v>
      </c>
      <c r="B179" s="89">
        <f t="shared" ca="1" si="12"/>
        <v>0.77283527121237494</v>
      </c>
      <c r="C179" s="16">
        <f t="shared" ca="1" si="16"/>
        <v>0.50184707928653394</v>
      </c>
      <c r="D179" s="16">
        <f t="shared" ca="1" si="16"/>
        <v>0.22490290618019593</v>
      </c>
      <c r="E179" s="16">
        <f t="shared" ca="1" si="16"/>
        <v>0.79008268583391583</v>
      </c>
      <c r="F179" s="16">
        <f t="shared" ca="1" si="16"/>
        <v>0.20266627881262789</v>
      </c>
      <c r="G179" s="16">
        <f t="shared" ca="1" si="16"/>
        <v>0.81214578478221933</v>
      </c>
      <c r="H179" s="16">
        <f t="shared" ca="1" si="16"/>
        <v>0.22422111817694423</v>
      </c>
      <c r="I179" s="16">
        <f t="shared" ca="1" si="16"/>
        <v>0.48420028375672208</v>
      </c>
      <c r="J179" s="16">
        <f t="shared" ca="1" si="16"/>
        <v>0.83139307805957796</v>
      </c>
      <c r="K179" s="16">
        <f t="shared" ca="1" si="16"/>
        <v>0.51527522820163529</v>
      </c>
      <c r="L179" s="16">
        <f t="shared" ca="1" si="16"/>
        <v>0.63674611647329593</v>
      </c>
      <c r="M179" s="16">
        <f t="shared" ca="1" si="16"/>
        <v>0.47038923026049684</v>
      </c>
      <c r="N179" s="16">
        <f t="shared" ca="1" si="14"/>
        <v>0.46670506103653953</v>
      </c>
    </row>
    <row r="180" spans="1:14">
      <c r="A180" s="1">
        <v>176</v>
      </c>
      <c r="B180" s="89">
        <f t="shared" ca="1" si="12"/>
        <v>0.61305138649916047</v>
      </c>
      <c r="C180" s="16">
        <f t="shared" ca="1" si="16"/>
        <v>0.38749194134317544</v>
      </c>
      <c r="D180" s="16">
        <f t="shared" ca="1" si="16"/>
        <v>0.40965628672516741</v>
      </c>
      <c r="E180" s="16">
        <f t="shared" ca="1" si="16"/>
        <v>0.33186268830024357</v>
      </c>
      <c r="F180" s="16">
        <f t="shared" ca="1" si="16"/>
        <v>0.15454082596187924</v>
      </c>
      <c r="G180" s="16">
        <f t="shared" ca="1" si="16"/>
        <v>0.37113505172333894</v>
      </c>
      <c r="H180" s="16">
        <f t="shared" ca="1" si="16"/>
        <v>0.59712367435517177</v>
      </c>
      <c r="I180" s="16">
        <f t="shared" ca="1" si="16"/>
        <v>0.76672481531208692</v>
      </c>
      <c r="J180" s="16">
        <f t="shared" ca="1" si="16"/>
        <v>0.9630777188981976</v>
      </c>
      <c r="K180" s="16">
        <f t="shared" ca="1" si="16"/>
        <v>0.61865220789950337</v>
      </c>
      <c r="L180" s="16">
        <f t="shared" ca="1" si="16"/>
        <v>3.2956627801083549E-2</v>
      </c>
      <c r="M180" s="16">
        <f t="shared" ca="1" si="16"/>
        <v>0.6581706916670047</v>
      </c>
      <c r="N180" s="16">
        <f t="shared" ca="1" si="14"/>
        <v>-9.5556083513987922E-2</v>
      </c>
    </row>
    <row r="181" spans="1:14">
      <c r="A181" s="1">
        <v>177</v>
      </c>
      <c r="B181" s="89">
        <f t="shared" ca="1" si="12"/>
        <v>0.51181946657632382</v>
      </c>
      <c r="C181" s="16">
        <f t="shared" ca="1" si="16"/>
        <v>0.83736433329398796</v>
      </c>
      <c r="D181" s="16">
        <f t="shared" ca="1" si="16"/>
        <v>8.4587557800960056E-2</v>
      </c>
      <c r="E181" s="16">
        <f t="shared" ca="1" si="16"/>
        <v>0.30836510994930855</v>
      </c>
      <c r="F181" s="16">
        <f t="shared" ca="1" si="16"/>
        <v>0.81095535252406847</v>
      </c>
      <c r="G181" s="16">
        <f t="shared" ca="1" si="16"/>
        <v>0.84452503691961311</v>
      </c>
      <c r="H181" s="16">
        <f t="shared" ca="1" si="16"/>
        <v>0.32506021178425026</v>
      </c>
      <c r="I181" s="16">
        <f t="shared" ca="1" si="16"/>
        <v>0.28302762182955998</v>
      </c>
      <c r="J181" s="16">
        <f t="shared" ca="1" si="16"/>
        <v>0.21472632349633303</v>
      </c>
      <c r="K181" s="16">
        <f t="shared" ca="1" si="16"/>
        <v>0.94960782821073941</v>
      </c>
      <c r="L181" s="16">
        <f t="shared" ca="1" si="16"/>
        <v>0.98651129350964162</v>
      </c>
      <c r="M181" s="16">
        <f t="shared" ca="1" si="16"/>
        <v>0.33622420656476937</v>
      </c>
      <c r="N181" s="16">
        <f t="shared" ca="1" si="14"/>
        <v>0.49277434245955565</v>
      </c>
    </row>
    <row r="182" spans="1:14">
      <c r="A182" s="1">
        <v>178</v>
      </c>
      <c r="B182" s="89">
        <f t="shared" ca="1" si="12"/>
        <v>0.70600170797125106</v>
      </c>
      <c r="C182" s="16">
        <f t="shared" ca="1" si="16"/>
        <v>0.27665608774516337</v>
      </c>
      <c r="D182" s="16">
        <f t="shared" ca="1" si="16"/>
        <v>7.6705621516628852E-2</v>
      </c>
      <c r="E182" s="16">
        <f t="shared" ca="1" si="16"/>
        <v>0.33991819310825844</v>
      </c>
      <c r="F182" s="16">
        <f t="shared" ca="1" si="16"/>
        <v>0.21129396845487758</v>
      </c>
      <c r="G182" s="16">
        <f t="shared" ca="1" si="16"/>
        <v>0.79530773432139323</v>
      </c>
      <c r="H182" s="16">
        <f t="shared" ca="1" si="16"/>
        <v>0.57696319896236958</v>
      </c>
      <c r="I182" s="16">
        <f t="shared" ca="1" si="16"/>
        <v>6.5013027626951825E-2</v>
      </c>
      <c r="J182" s="16">
        <f t="shared" ca="1" si="16"/>
        <v>9.6523650960092189E-2</v>
      </c>
      <c r="K182" s="16">
        <f t="shared" ca="1" si="16"/>
        <v>0.62650426898523515</v>
      </c>
      <c r="L182" s="16">
        <f t="shared" ca="1" si="16"/>
        <v>0.40511750654695877</v>
      </c>
      <c r="M182" s="16">
        <f t="shared" ca="1" si="16"/>
        <v>0.7498086802541517</v>
      </c>
      <c r="N182" s="16">
        <f t="shared" ca="1" si="14"/>
        <v>-1.0741863535466685</v>
      </c>
    </row>
    <row r="183" spans="1:14">
      <c r="A183" s="1">
        <v>179</v>
      </c>
      <c r="B183" s="89">
        <f t="shared" ca="1" si="12"/>
        <v>0.64394257796849907</v>
      </c>
      <c r="C183" s="16">
        <f t="shared" ca="1" si="16"/>
        <v>6.007926441640743E-2</v>
      </c>
      <c r="D183" s="16">
        <f t="shared" ca="1" si="16"/>
        <v>0.33239704285608784</v>
      </c>
      <c r="E183" s="16">
        <f t="shared" ca="1" si="16"/>
        <v>0.41490957642301707</v>
      </c>
      <c r="F183" s="16">
        <f t="shared" ca="1" si="16"/>
        <v>0.15844942550877938</v>
      </c>
      <c r="G183" s="16">
        <f t="shared" ca="1" si="16"/>
        <v>0.75787407425502984</v>
      </c>
      <c r="H183" s="16">
        <f t="shared" ca="1" si="16"/>
        <v>0.47630748257048738</v>
      </c>
      <c r="I183" s="16">
        <f t="shared" ca="1" si="16"/>
        <v>0.45579139198008645</v>
      </c>
      <c r="J183" s="16">
        <f t="shared" ca="1" si="16"/>
        <v>0.37764892599888533</v>
      </c>
      <c r="K183" s="16">
        <f t="shared" ca="1" si="16"/>
        <v>0.38817221558885517</v>
      </c>
      <c r="L183" s="16">
        <f t="shared" ca="1" si="16"/>
        <v>0.78635071120935152</v>
      </c>
      <c r="M183" s="16">
        <f t="shared" ca="1" si="16"/>
        <v>0.20654700324061359</v>
      </c>
      <c r="N183" s="16">
        <f t="shared" ca="1" si="14"/>
        <v>-0.94153030798389992</v>
      </c>
    </row>
    <row r="184" spans="1:14">
      <c r="A184" s="1">
        <v>180</v>
      </c>
      <c r="B184" s="89">
        <f t="shared" ca="1" si="12"/>
        <v>0.67299313544725758</v>
      </c>
      <c r="C184" s="16">
        <f t="shared" ca="1" si="16"/>
        <v>0.77676946230764976</v>
      </c>
      <c r="D184" s="16">
        <f t="shared" ca="1" si="16"/>
        <v>0.73865335305957558</v>
      </c>
      <c r="E184" s="16">
        <f t="shared" ca="1" si="16"/>
        <v>0.4081143645739127</v>
      </c>
      <c r="F184" s="16">
        <f t="shared" ca="1" si="16"/>
        <v>8.5470528787223721E-2</v>
      </c>
      <c r="G184" s="16">
        <f t="shared" ca="1" si="16"/>
        <v>0.40782466609205148</v>
      </c>
      <c r="H184" s="16">
        <f t="shared" ca="1" si="16"/>
        <v>0.66426268851277603</v>
      </c>
      <c r="I184" s="16">
        <f t="shared" ca="1" si="16"/>
        <v>4.9615887341196707E-2</v>
      </c>
      <c r="J184" s="16">
        <f t="shared" ca="1" si="16"/>
        <v>0.50765380505711466</v>
      </c>
      <c r="K184" s="16">
        <f t="shared" ca="1" si="16"/>
        <v>0.72489803859765978</v>
      </c>
      <c r="L184" s="16">
        <f t="shared" ca="1" si="16"/>
        <v>0.50899559751968848</v>
      </c>
      <c r="M184" s="16">
        <f t="shared" ca="1" si="16"/>
        <v>0.69690927053744045</v>
      </c>
      <c r="N184" s="16">
        <f t="shared" ca="1" si="14"/>
        <v>0.24216079783354694</v>
      </c>
    </row>
    <row r="185" spans="1:14">
      <c r="A185" s="1">
        <v>181</v>
      </c>
      <c r="B185" s="89">
        <f t="shared" ca="1" si="12"/>
        <v>0.99820078013285585</v>
      </c>
      <c r="C185" s="16">
        <f t="shared" ca="1" si="16"/>
        <v>0.91135605745806925</v>
      </c>
      <c r="D185" s="16">
        <f t="shared" ca="1" si="16"/>
        <v>0.63099593006274102</v>
      </c>
      <c r="E185" s="16">
        <f t="shared" ca="1" si="16"/>
        <v>0.87189573242682883</v>
      </c>
      <c r="F185" s="16">
        <f t="shared" ca="1" si="16"/>
        <v>4.8962805622150052E-2</v>
      </c>
      <c r="G185" s="16">
        <f t="shared" ca="1" si="16"/>
        <v>0.43031450589070275</v>
      </c>
      <c r="H185" s="16">
        <f t="shared" ca="1" si="16"/>
        <v>0.54063093433696929</v>
      </c>
      <c r="I185" s="16">
        <f t="shared" ca="1" si="16"/>
        <v>0.87695712996970787</v>
      </c>
      <c r="J185" s="16">
        <f t="shared" ca="1" si="16"/>
        <v>0.30685212299991016</v>
      </c>
      <c r="K185" s="16">
        <f t="shared" ca="1" si="16"/>
        <v>0.56625866405518521</v>
      </c>
      <c r="L185" s="16">
        <f t="shared" ca="1" si="16"/>
        <v>0.16514493860698032</v>
      </c>
      <c r="M185" s="16">
        <f t="shared" ca="1" si="16"/>
        <v>0.39481580990272303</v>
      </c>
      <c r="N185" s="16">
        <f t="shared" ca="1" si="14"/>
        <v>0.74238541146482362</v>
      </c>
    </row>
    <row r="186" spans="1:14">
      <c r="A186" s="1">
        <v>182</v>
      </c>
      <c r="B186" s="89">
        <f t="shared" ca="1" si="12"/>
        <v>0.90665128596211986</v>
      </c>
      <c r="C186" s="16">
        <f t="shared" ca="1" si="16"/>
        <v>0.90468473911657155</v>
      </c>
      <c r="D186" s="16">
        <f t="shared" ca="1" si="16"/>
        <v>0.31805039008745872</v>
      </c>
      <c r="E186" s="16">
        <f t="shared" ca="1" si="16"/>
        <v>0.18195067273614574</v>
      </c>
      <c r="F186" s="16">
        <f t="shared" ca="1" si="16"/>
        <v>0.28808569951595153</v>
      </c>
      <c r="G186" s="16">
        <f t="shared" ca="1" si="16"/>
        <v>0.16573186920469052</v>
      </c>
      <c r="H186" s="16">
        <f t="shared" ca="1" si="16"/>
        <v>0.21721921093608265</v>
      </c>
      <c r="I186" s="16">
        <f t="shared" ca="1" si="16"/>
        <v>0.96379963952081149</v>
      </c>
      <c r="J186" s="16">
        <f t="shared" ca="1" si="16"/>
        <v>4.4432373691583038E-2</v>
      </c>
      <c r="K186" s="16">
        <f t="shared" ca="1" si="16"/>
        <v>0.37190238509047191</v>
      </c>
      <c r="L186" s="16">
        <f t="shared" ca="1" si="16"/>
        <v>0.81019186396567489</v>
      </c>
      <c r="M186" s="16">
        <f t="shared" ca="1" si="16"/>
        <v>2.7212485449942037E-2</v>
      </c>
      <c r="N186" s="16">
        <f t="shared" ca="1" si="14"/>
        <v>-0.80008738472249608</v>
      </c>
    </row>
    <row r="187" spans="1:14">
      <c r="A187" s="1">
        <v>183</v>
      </c>
      <c r="B187" s="89">
        <f t="shared" ca="1" si="12"/>
        <v>0.35278831731423144</v>
      </c>
      <c r="C187" s="16">
        <f t="shared" ca="1" si="16"/>
        <v>0.52513848055409129</v>
      </c>
      <c r="D187" s="16">
        <f t="shared" ca="1" si="16"/>
        <v>0.66601245557503308</v>
      </c>
      <c r="E187" s="16">
        <f t="shared" ca="1" si="16"/>
        <v>0.64391932181231359</v>
      </c>
      <c r="F187" s="16">
        <f t="shared" ca="1" si="16"/>
        <v>0.50956561477939144</v>
      </c>
      <c r="G187" s="16">
        <f t="shared" ca="1" si="16"/>
        <v>4.5123708859589051E-2</v>
      </c>
      <c r="H187" s="16">
        <f t="shared" ca="1" si="16"/>
        <v>0.62882562116450913</v>
      </c>
      <c r="I187" s="16">
        <f t="shared" ca="1" si="16"/>
        <v>0.11787506361014843</v>
      </c>
      <c r="J187" s="16">
        <f t="shared" ca="1" si="16"/>
        <v>0.60747352978917579</v>
      </c>
      <c r="K187" s="16">
        <f t="shared" ca="1" si="16"/>
        <v>0.7293536869678876</v>
      </c>
      <c r="L187" s="16">
        <f t="shared" ca="1" si="16"/>
        <v>0.35126331851604231</v>
      </c>
      <c r="M187" s="16">
        <f t="shared" ca="1" si="16"/>
        <v>0.18780425459207395</v>
      </c>
      <c r="N187" s="16">
        <f t="shared" ca="1" si="14"/>
        <v>-0.63485662646551333</v>
      </c>
    </row>
    <row r="188" spans="1:14">
      <c r="A188" s="1">
        <v>184</v>
      </c>
      <c r="B188" s="89">
        <f t="shared" ref="B188:B204" ca="1" si="17">RAND()</f>
        <v>0.8138831715085586</v>
      </c>
      <c r="C188" s="16">
        <f t="shared" ca="1" si="16"/>
        <v>0.26445247837844565</v>
      </c>
      <c r="D188" s="16">
        <f t="shared" ca="1" si="16"/>
        <v>0.65676657091107793</v>
      </c>
      <c r="E188" s="16">
        <f t="shared" ca="1" si="16"/>
        <v>0.3842725282819035</v>
      </c>
      <c r="F188" s="16">
        <f t="shared" ca="1" si="16"/>
        <v>0.541176707660461</v>
      </c>
      <c r="G188" s="16">
        <f t="shared" ca="1" si="16"/>
        <v>0.88851992331523988</v>
      </c>
      <c r="H188" s="16">
        <f t="shared" ca="1" si="16"/>
        <v>0.61995037765017269</v>
      </c>
      <c r="I188" s="16">
        <f t="shared" ca="1" si="16"/>
        <v>4.8051852859131383E-2</v>
      </c>
      <c r="J188" s="16">
        <f t="shared" ca="1" si="16"/>
        <v>0.7357140432287681</v>
      </c>
      <c r="K188" s="16">
        <f t="shared" ca="1" si="16"/>
        <v>0.17145184014838777</v>
      </c>
      <c r="L188" s="16">
        <f t="shared" ca="1" si="16"/>
        <v>0.93632119811430159</v>
      </c>
      <c r="M188" s="16">
        <f t="shared" ca="1" si="16"/>
        <v>0.11982052153161682</v>
      </c>
      <c r="N188" s="16">
        <f t="shared" ca="1" si="14"/>
        <v>0.18038121358806514</v>
      </c>
    </row>
    <row r="189" spans="1:14">
      <c r="A189" s="1">
        <v>185</v>
      </c>
      <c r="B189" s="89">
        <f t="shared" ca="1" si="17"/>
        <v>3.6856475149809942E-2</v>
      </c>
      <c r="C189" s="16">
        <f t="shared" ca="1" si="16"/>
        <v>0.60479719745286808</v>
      </c>
      <c r="D189" s="16">
        <f t="shared" ca="1" si="16"/>
        <v>0.12820780159235134</v>
      </c>
      <c r="E189" s="16">
        <f t="shared" ca="1" si="16"/>
        <v>0.55121899713483113</v>
      </c>
      <c r="F189" s="16">
        <f t="shared" ca="1" si="16"/>
        <v>0.10497023358315816</v>
      </c>
      <c r="G189" s="16">
        <f t="shared" ca="1" si="16"/>
        <v>0.56080858434270819</v>
      </c>
      <c r="H189" s="16">
        <f t="shared" ca="1" si="16"/>
        <v>0.3815723767646324</v>
      </c>
      <c r="I189" s="16">
        <f t="shared" ca="1" si="16"/>
        <v>0.50884244368565557</v>
      </c>
      <c r="J189" s="16">
        <f t="shared" ca="1" si="16"/>
        <v>0.34385928067880833</v>
      </c>
      <c r="K189" s="16">
        <f t="shared" ca="1" si="16"/>
        <v>0.73811127671585508</v>
      </c>
      <c r="L189" s="16">
        <f t="shared" ca="1" si="16"/>
        <v>0.28065391010442342</v>
      </c>
      <c r="M189" s="16">
        <f t="shared" ca="1" si="16"/>
        <v>0.62992941785338807</v>
      </c>
      <c r="N189" s="16">
        <f t="shared" ca="1" si="14"/>
        <v>-1.1301720049415103</v>
      </c>
    </row>
    <row r="190" spans="1:14">
      <c r="A190" s="1">
        <v>186</v>
      </c>
      <c r="B190" s="89">
        <f t="shared" ca="1" si="17"/>
        <v>0.3892798790036236</v>
      </c>
      <c r="C190" s="16">
        <f t="shared" ca="1" si="16"/>
        <v>0.29163257281981636</v>
      </c>
      <c r="D190" s="16">
        <f t="shared" ca="1" si="16"/>
        <v>2.5578981296498604E-2</v>
      </c>
      <c r="E190" s="16">
        <f t="shared" ca="1" si="16"/>
        <v>0.26412270486376443</v>
      </c>
      <c r="F190" s="16">
        <f t="shared" ca="1" si="16"/>
        <v>0.91533485840554363</v>
      </c>
      <c r="G190" s="16">
        <f t="shared" ca="1" si="16"/>
        <v>0.25062547309445016</v>
      </c>
      <c r="H190" s="16">
        <f t="shared" ca="1" si="16"/>
        <v>5.2633602379265509E-2</v>
      </c>
      <c r="I190" s="16">
        <f t="shared" ca="1" si="16"/>
        <v>0.46208151288837218</v>
      </c>
      <c r="J190" s="16">
        <f t="shared" ca="1" si="16"/>
        <v>0.85264575967706424</v>
      </c>
      <c r="K190" s="16">
        <f t="shared" ca="1" si="16"/>
        <v>0.58165291297009669</v>
      </c>
      <c r="L190" s="16">
        <f t="shared" ca="1" si="16"/>
        <v>0.55929901419062844</v>
      </c>
      <c r="M190" s="16">
        <f t="shared" ca="1" si="16"/>
        <v>0.79312464503612379</v>
      </c>
      <c r="N190" s="16">
        <f t="shared" ca="1" si="14"/>
        <v>-0.56198808337475192</v>
      </c>
    </row>
    <row r="191" spans="1:14">
      <c r="A191" s="1">
        <v>187</v>
      </c>
      <c r="B191" s="89">
        <f t="shared" ca="1" si="17"/>
        <v>0.17879114812827979</v>
      </c>
      <c r="C191" s="16">
        <f t="shared" ca="1" si="16"/>
        <v>0.67625949980410827</v>
      </c>
      <c r="D191" s="16">
        <f t="shared" ca="1" si="16"/>
        <v>0.7386544385119711</v>
      </c>
      <c r="E191" s="16">
        <f t="shared" ca="1" si="16"/>
        <v>0.43016434782171586</v>
      </c>
      <c r="F191" s="16">
        <f t="shared" ca="1" si="16"/>
        <v>0.98247033059600408</v>
      </c>
      <c r="G191" s="16">
        <f t="shared" ca="1" si="16"/>
        <v>0.45041655023256166</v>
      </c>
      <c r="H191" s="16">
        <f t="shared" ca="1" si="16"/>
        <v>0.53674970093475505</v>
      </c>
      <c r="I191" s="16">
        <f t="shared" ca="1" si="16"/>
        <v>2.2223960560918243E-2</v>
      </c>
      <c r="J191" s="16">
        <f t="shared" ca="1" si="16"/>
        <v>0.48669058010454003</v>
      </c>
      <c r="K191" s="16">
        <f t="shared" ca="1" si="16"/>
        <v>5.515395223711117E-2</v>
      </c>
      <c r="L191" s="16">
        <f t="shared" ca="1" si="16"/>
        <v>0.49620698024615972</v>
      </c>
      <c r="M191" s="16">
        <f t="shared" ca="1" si="16"/>
        <v>0.89132849330332697</v>
      </c>
      <c r="N191" s="16">
        <f t="shared" ca="1" si="14"/>
        <v>-5.4890017518548717E-2</v>
      </c>
    </row>
    <row r="192" spans="1:14">
      <c r="A192" s="1">
        <v>188</v>
      </c>
      <c r="B192" s="89">
        <f t="shared" ca="1" si="17"/>
        <v>0.7760228297608136</v>
      </c>
      <c r="C192" s="16">
        <f t="shared" ca="1" si="16"/>
        <v>1.1480929430209841E-2</v>
      </c>
      <c r="D192" s="16">
        <f t="shared" ca="1" si="16"/>
        <v>0.36170115835387229</v>
      </c>
      <c r="E192" s="16">
        <f t="shared" ca="1" si="16"/>
        <v>0.14460836724542769</v>
      </c>
      <c r="F192" s="16">
        <f t="shared" ca="1" si="16"/>
        <v>0.88575283773078639</v>
      </c>
      <c r="G192" s="16">
        <f t="shared" ca="1" si="16"/>
        <v>0.23561675330724707</v>
      </c>
      <c r="H192" s="16">
        <f t="shared" ca="1" si="16"/>
        <v>1.2379079239430713E-2</v>
      </c>
      <c r="I192" s="16">
        <f t="shared" ca="1" si="16"/>
        <v>0.29253127368224252</v>
      </c>
      <c r="J192" s="16">
        <f t="shared" ca="1" si="16"/>
        <v>0.84121367908330846</v>
      </c>
      <c r="K192" s="16">
        <f t="shared" ca="1" si="16"/>
        <v>0.98786243523947292</v>
      </c>
      <c r="L192" s="16">
        <f t="shared" ca="1" si="16"/>
        <v>0.13460218905356136</v>
      </c>
      <c r="M192" s="16">
        <f t="shared" ca="1" si="16"/>
        <v>0.13186910618147074</v>
      </c>
      <c r="N192" s="16">
        <f t="shared" ca="1" si="14"/>
        <v>-1.1843593616921559</v>
      </c>
    </row>
    <row r="193" spans="1:14">
      <c r="A193" s="1">
        <v>189</v>
      </c>
      <c r="B193" s="89">
        <f t="shared" ca="1" si="17"/>
        <v>0.12746636249604304</v>
      </c>
      <c r="C193" s="16">
        <f t="shared" ca="1" si="16"/>
        <v>1.2576767491572882E-2</v>
      </c>
      <c r="D193" s="16">
        <f t="shared" ca="1" si="16"/>
        <v>0.64634866776594979</v>
      </c>
      <c r="E193" s="16">
        <f t="shared" ca="1" si="16"/>
        <v>0.63899231516566068</v>
      </c>
      <c r="F193" s="16">
        <f t="shared" ca="1" si="16"/>
        <v>0.52820491852534346</v>
      </c>
      <c r="G193" s="16">
        <f t="shared" ca="1" si="16"/>
        <v>0.17201143570421884</v>
      </c>
      <c r="H193" s="16">
        <f t="shared" ca="1" si="16"/>
        <v>8.9296728115024759E-2</v>
      </c>
      <c r="I193" s="16">
        <f t="shared" ca="1" si="16"/>
        <v>0.89633134329067432</v>
      </c>
      <c r="J193" s="16">
        <f t="shared" ca="1" si="16"/>
        <v>0.49180708242270388</v>
      </c>
      <c r="K193" s="16">
        <f t="shared" ca="1" si="16"/>
        <v>0.58824653866578935</v>
      </c>
      <c r="L193" s="16">
        <f t="shared" ca="1" si="16"/>
        <v>0.41215153489462963</v>
      </c>
      <c r="M193" s="16">
        <f t="shared" ca="1" si="16"/>
        <v>0.46668614667291042</v>
      </c>
      <c r="N193" s="16">
        <f t="shared" ca="1" si="14"/>
        <v>-0.92988015878947916</v>
      </c>
    </row>
    <row r="194" spans="1:14">
      <c r="A194" s="1">
        <v>190</v>
      </c>
      <c r="B194" s="89">
        <f t="shared" ca="1" si="17"/>
        <v>0.32136421719692176</v>
      </c>
      <c r="C194" s="16">
        <f t="shared" ca="1" si="16"/>
        <v>0.32850305387193135</v>
      </c>
      <c r="D194" s="16">
        <f t="shared" ca="1" si="16"/>
        <v>0.32413683986310105</v>
      </c>
      <c r="E194" s="16">
        <f t="shared" ca="1" si="16"/>
        <v>0.61697677765915171</v>
      </c>
      <c r="F194" s="16">
        <f t="shared" ca="1" si="16"/>
        <v>0.44619807551532542</v>
      </c>
      <c r="G194" s="16">
        <f t="shared" ca="1" si="16"/>
        <v>0.93727383044154866</v>
      </c>
      <c r="H194" s="16">
        <f t="shared" ca="1" si="16"/>
        <v>0.95112387023772849</v>
      </c>
      <c r="I194" s="16">
        <f t="shared" ca="1" si="16"/>
        <v>0.27957070738825252</v>
      </c>
      <c r="J194" s="16">
        <f t="shared" ca="1" si="16"/>
        <v>0.53418769529098853</v>
      </c>
      <c r="K194" s="16">
        <f t="shared" ca="1" si="16"/>
        <v>0.55799376201784767</v>
      </c>
      <c r="L194" s="16">
        <f t="shared" ca="1" si="16"/>
        <v>0.64060425878190519</v>
      </c>
      <c r="M194" s="16">
        <f t="shared" ca="1" si="16"/>
        <v>0.53858335343167241</v>
      </c>
      <c r="N194" s="16">
        <f t="shared" ca="1" si="14"/>
        <v>0.47651644169637475</v>
      </c>
    </row>
    <row r="195" spans="1:14">
      <c r="A195" s="1">
        <v>191</v>
      </c>
      <c r="B195" s="89">
        <f t="shared" ca="1" si="17"/>
        <v>0.9676900722899815</v>
      </c>
      <c r="C195" s="16">
        <f t="shared" ca="1" si="16"/>
        <v>0.13528111567679346</v>
      </c>
      <c r="D195" s="16">
        <f t="shared" ca="1" si="16"/>
        <v>0.44585369460708346</v>
      </c>
      <c r="E195" s="16">
        <f t="shared" ca="1" si="16"/>
        <v>8.3097652682018852E-2</v>
      </c>
      <c r="F195" s="16">
        <f t="shared" ca="1" si="16"/>
        <v>0.15631334541494901</v>
      </c>
      <c r="G195" s="16">
        <f t="shared" ca="1" si="16"/>
        <v>0.92330033079584695</v>
      </c>
      <c r="H195" s="16">
        <f t="shared" ca="1" si="16"/>
        <v>0.60198907319345052</v>
      </c>
      <c r="I195" s="16">
        <f t="shared" ca="1" si="16"/>
        <v>0.42697149534518086</v>
      </c>
      <c r="J195" s="16">
        <f t="shared" ca="1" si="16"/>
        <v>0.21105955517337383</v>
      </c>
      <c r="K195" s="16">
        <f t="shared" ca="1" si="16"/>
        <v>7.1491340289601579E-2</v>
      </c>
      <c r="L195" s="16">
        <f t="shared" ca="1" si="16"/>
        <v>0.81213916338877556</v>
      </c>
      <c r="M195" s="16">
        <f t="shared" ca="1" si="16"/>
        <v>0.25023603083491164</v>
      </c>
      <c r="N195" s="16">
        <f t="shared" ca="1" si="14"/>
        <v>-0.91457713030803234</v>
      </c>
    </row>
    <row r="196" spans="1:14">
      <c r="A196" s="1">
        <v>192</v>
      </c>
      <c r="B196" s="89">
        <f t="shared" ca="1" si="17"/>
        <v>0.96416155935551728</v>
      </c>
      <c r="C196" s="16">
        <f t="shared" ca="1" si="16"/>
        <v>0.93344200027373536</v>
      </c>
      <c r="D196" s="16">
        <f t="shared" ca="1" si="16"/>
        <v>0.37604076787253327</v>
      </c>
      <c r="E196" s="16">
        <f t="shared" ca="1" si="16"/>
        <v>0.33406592135485802</v>
      </c>
      <c r="F196" s="16">
        <f t="shared" ca="1" si="16"/>
        <v>0.32480369983766022</v>
      </c>
      <c r="G196" s="16">
        <f t="shared" ca="1" si="16"/>
        <v>0.55170441409871795</v>
      </c>
      <c r="H196" s="16">
        <f t="shared" ca="1" si="16"/>
        <v>0.57762206139507954</v>
      </c>
      <c r="I196" s="16">
        <f t="shared" ca="1" si="16"/>
        <v>3.4665980040019306E-2</v>
      </c>
      <c r="J196" s="16">
        <f t="shared" ca="1" si="16"/>
        <v>0.56136734881227657</v>
      </c>
      <c r="K196" s="16">
        <f t="shared" ca="1" si="16"/>
        <v>0.47119981208977002</v>
      </c>
      <c r="L196" s="16">
        <f t="shared" ca="1" si="16"/>
        <v>0.4311620174503723</v>
      </c>
      <c r="M196" s="16">
        <f t="shared" ca="1" si="16"/>
        <v>0.9714710659781558</v>
      </c>
      <c r="N196" s="16">
        <f t="shared" ca="1" si="14"/>
        <v>0.53170664855869543</v>
      </c>
    </row>
    <row r="197" spans="1:14">
      <c r="A197" s="1">
        <v>193</v>
      </c>
      <c r="B197" s="89">
        <f t="shared" ca="1" si="17"/>
        <v>0.28553520276539057</v>
      </c>
      <c r="C197" s="16">
        <f t="shared" ca="1" si="16"/>
        <v>0.77092525616271201</v>
      </c>
      <c r="D197" s="16">
        <f t="shared" ca="1" si="16"/>
        <v>0.14460335456984308</v>
      </c>
      <c r="E197" s="16">
        <f t="shared" ca="1" si="16"/>
        <v>0.20689500542789485</v>
      </c>
      <c r="F197" s="16">
        <f t="shared" ca="1" si="16"/>
        <v>0.3642097831789135</v>
      </c>
      <c r="G197" s="16">
        <f t="shared" ca="1" si="16"/>
        <v>0.43676857822892323</v>
      </c>
      <c r="H197" s="16">
        <f t="shared" ca="1" si="16"/>
        <v>0.12881177370781405</v>
      </c>
      <c r="I197" s="16">
        <f t="shared" ca="1" si="16"/>
        <v>0.31008815137051915</v>
      </c>
      <c r="J197" s="16">
        <f t="shared" ca="1" si="16"/>
        <v>0.18232141460858742</v>
      </c>
      <c r="K197" s="16">
        <f t="shared" ca="1" si="16"/>
        <v>0.97685203555704092</v>
      </c>
      <c r="L197" s="16">
        <f t="shared" ca="1" si="16"/>
        <v>0.70343148905796138</v>
      </c>
      <c r="M197" s="16">
        <f t="shared" ca="1" si="16"/>
        <v>0.83210496277633439</v>
      </c>
      <c r="N197" s="16">
        <f t="shared" ca="1" si="14"/>
        <v>-0.65745299258806522</v>
      </c>
    </row>
    <row r="198" spans="1:14">
      <c r="A198" s="1">
        <v>194</v>
      </c>
      <c r="B198" s="91">
        <f t="shared" ca="1" si="17"/>
        <v>0.22967761479642412</v>
      </c>
      <c r="C198" s="92">
        <f t="shared" ca="1" si="16"/>
        <v>0.23203298986840504</v>
      </c>
      <c r="D198" s="92">
        <f t="shared" ca="1" si="16"/>
        <v>0.77717970957202054</v>
      </c>
      <c r="E198" s="92">
        <f t="shared" ca="1" si="16"/>
        <v>0.1029262901167185</v>
      </c>
      <c r="F198" s="92">
        <f t="shared" ref="C198:M204" ca="1" si="18">RAND()</f>
        <v>0.47530778815025876</v>
      </c>
      <c r="G198" s="92">
        <f t="shared" ca="1" si="18"/>
        <v>0.15061020179385043</v>
      </c>
      <c r="H198" s="92">
        <f t="shared" ca="1" si="18"/>
        <v>0.26175298789749846</v>
      </c>
      <c r="I198" s="92">
        <f t="shared" ca="1" si="18"/>
        <v>0.84043970311121208</v>
      </c>
      <c r="J198" s="92">
        <f t="shared" ca="1" si="18"/>
        <v>0.98830293665663316</v>
      </c>
      <c r="K198" s="92">
        <f t="shared" ca="1" si="18"/>
        <v>0.59010733748169852</v>
      </c>
      <c r="L198" s="92">
        <f t="shared" ca="1" si="18"/>
        <v>0.86160016455858646</v>
      </c>
      <c r="M198" s="92">
        <f t="shared" ca="1" si="18"/>
        <v>0.26711127134120272</v>
      </c>
      <c r="N198" s="92">
        <f t="shared" ref="N198:N204" ca="1" si="19">SUM(B198:M198)-6</f>
        <v>-0.22295100465549123</v>
      </c>
    </row>
    <row r="199" spans="1:14">
      <c r="A199" s="1">
        <v>195</v>
      </c>
      <c r="B199" s="91">
        <f t="shared" ca="1" si="17"/>
        <v>0.13083794943566307</v>
      </c>
      <c r="C199" s="92">
        <f t="shared" ca="1" si="18"/>
        <v>0.72780439672238817</v>
      </c>
      <c r="D199" s="92">
        <f t="shared" ca="1" si="18"/>
        <v>0.81497953291119574</v>
      </c>
      <c r="E199" s="92">
        <f t="shared" ca="1" si="18"/>
        <v>4.1674241392089417E-2</v>
      </c>
      <c r="F199" s="92">
        <f t="shared" ca="1" si="18"/>
        <v>0.81213580697679166</v>
      </c>
      <c r="G199" s="92">
        <f t="shared" ca="1" si="18"/>
        <v>0.16935836609040944</v>
      </c>
      <c r="H199" s="92">
        <f t="shared" ca="1" si="18"/>
        <v>0.77032289928789677</v>
      </c>
      <c r="I199" s="92">
        <f t="shared" ca="1" si="18"/>
        <v>0.16695897301395313</v>
      </c>
      <c r="J199" s="92">
        <f t="shared" ca="1" si="18"/>
        <v>0.74566067956688387</v>
      </c>
      <c r="K199" s="92">
        <f t="shared" ca="1" si="18"/>
        <v>0.93135054538557971</v>
      </c>
      <c r="L199" s="92">
        <f t="shared" ca="1" si="18"/>
        <v>0.31628329654171328</v>
      </c>
      <c r="M199" s="92">
        <f t="shared" ca="1" si="18"/>
        <v>0.93887733351948732</v>
      </c>
      <c r="N199" s="92">
        <f t="shared" ca="1" si="19"/>
        <v>0.56624402084405112</v>
      </c>
    </row>
    <row r="200" spans="1:14">
      <c r="A200" s="1">
        <v>196</v>
      </c>
      <c r="B200" s="91">
        <f t="shared" ca="1" si="17"/>
        <v>0.98122475111663121</v>
      </c>
      <c r="C200" s="92">
        <f t="shared" ca="1" si="18"/>
        <v>0.97338571489258285</v>
      </c>
      <c r="D200" s="92">
        <f t="shared" ca="1" si="18"/>
        <v>0.2360225633273112</v>
      </c>
      <c r="E200" s="92">
        <f t="shared" ca="1" si="18"/>
        <v>0.47277440324720654</v>
      </c>
      <c r="F200" s="92">
        <f t="shared" ca="1" si="18"/>
        <v>1.3056667024720525E-2</v>
      </c>
      <c r="G200" s="92">
        <f t="shared" ca="1" si="18"/>
        <v>0.21199295512601624</v>
      </c>
      <c r="H200" s="92">
        <f t="shared" ca="1" si="18"/>
        <v>0.28463687549600358</v>
      </c>
      <c r="I200" s="92">
        <f t="shared" ca="1" si="18"/>
        <v>0.4755307913341662</v>
      </c>
      <c r="J200" s="92">
        <f t="shared" ca="1" si="18"/>
        <v>0.14889323290178824</v>
      </c>
      <c r="K200" s="92">
        <f t="shared" ca="1" si="18"/>
        <v>0.8846528300430494</v>
      </c>
      <c r="L200" s="92">
        <f t="shared" ca="1" si="18"/>
        <v>0.98036215565461782</v>
      </c>
      <c r="M200" s="92">
        <f t="shared" ca="1" si="18"/>
        <v>0.713852745264558</v>
      </c>
      <c r="N200" s="92">
        <f t="shared" ca="1" si="19"/>
        <v>0.3763856854286507</v>
      </c>
    </row>
    <row r="201" spans="1:14">
      <c r="A201" s="1">
        <v>197</v>
      </c>
      <c r="B201" s="91">
        <f t="shared" ca="1" si="17"/>
        <v>0.54987914525859249</v>
      </c>
      <c r="C201" s="92">
        <f t="shared" ca="1" si="18"/>
        <v>0.53488006781644448</v>
      </c>
      <c r="D201" s="92">
        <f t="shared" ca="1" si="18"/>
        <v>3.4104541799919952E-2</v>
      </c>
      <c r="E201" s="92">
        <f t="shared" ca="1" si="18"/>
        <v>7.4941911943538386E-2</v>
      </c>
      <c r="F201" s="92">
        <f t="shared" ca="1" si="18"/>
        <v>0.58024658335419166</v>
      </c>
      <c r="G201" s="92">
        <f t="shared" ca="1" si="18"/>
        <v>0.70983152664421456</v>
      </c>
      <c r="H201" s="92">
        <f t="shared" ca="1" si="18"/>
        <v>0.10210009908330164</v>
      </c>
      <c r="I201" s="92">
        <f t="shared" ca="1" si="18"/>
        <v>0.76857489426610925</v>
      </c>
      <c r="J201" s="92">
        <f t="shared" ca="1" si="18"/>
        <v>0.41122643299974015</v>
      </c>
      <c r="K201" s="92">
        <f t="shared" ca="1" si="18"/>
        <v>0.93069853892232679</v>
      </c>
      <c r="L201" s="92">
        <f t="shared" ca="1" si="18"/>
        <v>0.2992768254843452</v>
      </c>
      <c r="M201" s="92">
        <f t="shared" ca="1" si="18"/>
        <v>0.9908834088105638</v>
      </c>
      <c r="N201" s="92">
        <f t="shared" ca="1" si="19"/>
        <v>-1.3356023616712065E-2</v>
      </c>
    </row>
    <row r="202" spans="1:14">
      <c r="A202" s="1">
        <v>198</v>
      </c>
      <c r="B202" s="91">
        <f t="shared" ca="1" si="17"/>
        <v>0.36062774095364447</v>
      </c>
      <c r="C202" s="92">
        <f t="shared" ca="1" si="18"/>
        <v>0.68846298370675418</v>
      </c>
      <c r="D202" s="92">
        <f t="shared" ca="1" si="18"/>
        <v>0.13324132492231366</v>
      </c>
      <c r="E202" s="92">
        <f t="shared" ca="1" si="18"/>
        <v>0.27814029000071461</v>
      </c>
      <c r="F202" s="92">
        <f t="shared" ca="1" si="18"/>
        <v>9.2404588786175079E-2</v>
      </c>
      <c r="G202" s="92">
        <f t="shared" ca="1" si="18"/>
        <v>0.96991780207314715</v>
      </c>
      <c r="H202" s="92">
        <f t="shared" ca="1" si="18"/>
        <v>0.212811064217024</v>
      </c>
      <c r="I202" s="92">
        <f t="shared" ca="1" si="18"/>
        <v>0.63629181059207252</v>
      </c>
      <c r="J202" s="92">
        <f t="shared" ca="1" si="18"/>
        <v>0.98307910182195979</v>
      </c>
      <c r="K202" s="92">
        <f t="shared" ca="1" si="18"/>
        <v>0.7993541926434462</v>
      </c>
      <c r="L202" s="92">
        <f t="shared" ca="1" si="18"/>
        <v>8.1692399508129121E-2</v>
      </c>
      <c r="M202" s="92">
        <f t="shared" ca="1" si="18"/>
        <v>0.39540893076536388</v>
      </c>
      <c r="N202" s="92">
        <f t="shared" ca="1" si="19"/>
        <v>-0.36856777000925511</v>
      </c>
    </row>
    <row r="203" spans="1:14">
      <c r="A203" s="1">
        <v>199</v>
      </c>
      <c r="B203" s="91">
        <f t="shared" ca="1" si="17"/>
        <v>0.91304149876565122</v>
      </c>
      <c r="C203" s="92">
        <f t="shared" ca="1" si="18"/>
        <v>0.26314659726652234</v>
      </c>
      <c r="D203" s="92">
        <f t="shared" ca="1" si="18"/>
        <v>0.90497429929200468</v>
      </c>
      <c r="E203" s="92">
        <f t="shared" ca="1" si="18"/>
        <v>0.6968565370703248</v>
      </c>
      <c r="F203" s="92">
        <f t="shared" ca="1" si="18"/>
        <v>0.20497339112933499</v>
      </c>
      <c r="G203" s="92">
        <f t="shared" ca="1" si="18"/>
        <v>0.48723454981297998</v>
      </c>
      <c r="H203" s="92">
        <f t="shared" ca="1" si="18"/>
        <v>0.81422457250463709</v>
      </c>
      <c r="I203" s="92">
        <f t="shared" ca="1" si="18"/>
        <v>0.82212519965643538</v>
      </c>
      <c r="J203" s="92">
        <f t="shared" ca="1" si="18"/>
        <v>0.11159480503629915</v>
      </c>
      <c r="K203" s="92">
        <f t="shared" ca="1" si="18"/>
        <v>0.81976671505763576</v>
      </c>
      <c r="L203" s="92">
        <f t="shared" ca="1" si="18"/>
        <v>0.32853853943268518</v>
      </c>
      <c r="M203" s="92">
        <f t="shared" ca="1" si="18"/>
        <v>0.78083931807530949</v>
      </c>
      <c r="N203" s="92">
        <f t="shared" ca="1" si="19"/>
        <v>1.1473160230998198</v>
      </c>
    </row>
    <row r="204" spans="1:14">
      <c r="A204" s="1">
        <v>200</v>
      </c>
      <c r="B204" s="91">
        <f t="shared" ca="1" si="17"/>
        <v>6.1900299913518975E-2</v>
      </c>
      <c r="C204" s="92">
        <f t="shared" ca="1" si="18"/>
        <v>0.73042802340793411</v>
      </c>
      <c r="D204" s="92">
        <f t="shared" ca="1" si="18"/>
        <v>0.52787495971665166</v>
      </c>
      <c r="E204" s="92">
        <f t="shared" ca="1" si="18"/>
        <v>6.6341329434680407E-2</v>
      </c>
      <c r="F204" s="92">
        <f t="shared" ca="1" si="18"/>
        <v>0.96633729785392397</v>
      </c>
      <c r="G204" s="92">
        <f t="shared" ca="1" si="18"/>
        <v>0.77433924306260704</v>
      </c>
      <c r="H204" s="92">
        <f t="shared" ca="1" si="18"/>
        <v>0.97426285477829966</v>
      </c>
      <c r="I204" s="92">
        <f t="shared" ca="1" si="18"/>
        <v>0.5909737890051534</v>
      </c>
      <c r="J204" s="92">
        <f t="shared" ca="1" si="18"/>
        <v>0.41438626349284835</v>
      </c>
      <c r="K204" s="92">
        <f t="shared" ca="1" si="18"/>
        <v>0.27611426362785085</v>
      </c>
      <c r="L204" s="92">
        <f t="shared" ca="1" si="18"/>
        <v>0.73826017160542712</v>
      </c>
      <c r="M204" s="92">
        <f t="shared" ca="1" si="18"/>
        <v>0.48794188715842801</v>
      </c>
      <c r="N204" s="92">
        <f t="shared" ca="1" si="19"/>
        <v>0.6091603830573229</v>
      </c>
    </row>
    <row r="205" spans="1:14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62" t="s">
        <v>320</v>
      </c>
      <c r="M205" s="62">
        <f ca="1">AVERAGE(M5:M204)</f>
        <v>0.49945672191771351</v>
      </c>
      <c r="N205" s="62">
        <f ca="1">AVERAGE(N5:N204)</f>
        <v>3.5286401350718116E-2</v>
      </c>
    </row>
    <row r="206" spans="1:14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62" t="s">
        <v>268</v>
      </c>
      <c r="M206" s="62" t="e">
        <f ca="1">_xlfn.VAR.S(M5:M204)</f>
        <v>#NAME?</v>
      </c>
      <c r="N206" s="62" t="e">
        <f ca="1">_xlfn.VAR.S(N5:N204)</f>
        <v>#NAME?</v>
      </c>
    </row>
    <row r="207" spans="1:14">
      <c r="L207" s="62" t="s">
        <v>218</v>
      </c>
      <c r="M207" s="62" t="e">
        <f ca="1">MIN(M5:M206)</f>
        <v>#NAME?</v>
      </c>
      <c r="N207" s="62">
        <f ca="1">MIN(N5:N204)</f>
        <v>-2.720200559931186</v>
      </c>
    </row>
    <row r="208" spans="1:14">
      <c r="L208" s="62" t="s">
        <v>226</v>
      </c>
      <c r="M208" s="62" t="e">
        <f ca="1">MAX(M5:M206)</f>
        <v>#NAME?</v>
      </c>
      <c r="N208" s="62">
        <f ca="1">MAX(N5:N204)</f>
        <v>2.7107690654527907</v>
      </c>
    </row>
    <row r="209" spans="12:16">
      <c r="L209" s="1" t="s">
        <v>227</v>
      </c>
      <c r="M209" s="1">
        <f>INT(SQRT($A$204)+1)</f>
        <v>15</v>
      </c>
      <c r="N209" s="1">
        <f>INT(SQRT($A$204)+1)</f>
        <v>15</v>
      </c>
    </row>
    <row r="210" spans="12:16">
      <c r="L210" s="1" t="s">
        <v>103</v>
      </c>
      <c r="M210" s="1" t="e">
        <f ca="1">(M208-M207)/(M209-1)</f>
        <v>#NAME?</v>
      </c>
      <c r="N210" s="1">
        <f ca="1">(N208-N207)/(N209-1)</f>
        <v>0.3879264018131412</v>
      </c>
    </row>
    <row r="211" spans="12:16">
      <c r="M211" s="170" t="s">
        <v>248</v>
      </c>
      <c r="N211" s="170"/>
      <c r="O211" s="170" t="s">
        <v>82</v>
      </c>
      <c r="P211" s="170"/>
    </row>
    <row r="212" spans="12:16">
      <c r="M212" s="1" t="e">
        <f ca="1">$M$207</f>
        <v>#NAME?</v>
      </c>
      <c r="N212" s="1">
        <f ca="1">$N$207</f>
        <v>-2.720200559931186</v>
      </c>
      <c r="O212" s="1" t="e">
        <f t="array" aca="1" ref="O212:O226" ca="1">FREQUENCY(M5:M204,M212:M226)</f>
        <v>#N/A</v>
      </c>
      <c r="P212" s="1">
        <f t="array" aca="1" ref="P212:P226" ca="1">FREQUENCY(N5:N204,N212:N226)</f>
        <v>1</v>
      </c>
    </row>
    <row r="213" spans="12:16">
      <c r="M213" s="1" t="e">
        <f t="shared" ref="M213:M226" ca="1" si="20">M212+$M$210</f>
        <v>#NAME?</v>
      </c>
      <c r="N213" s="1">
        <f t="shared" ref="N213:N226" ca="1" si="21">N212+$N$210</f>
        <v>-2.3322741581180448</v>
      </c>
      <c r="O213" s="1" t="e">
        <f ca="1"/>
        <v>#N/A</v>
      </c>
      <c r="P213" s="1">
        <f ca="1"/>
        <v>1</v>
      </c>
    </row>
    <row r="214" spans="12:16">
      <c r="M214" s="1" t="e">
        <f t="shared" ca="1" si="20"/>
        <v>#NAME?</v>
      </c>
      <c r="N214" s="1">
        <f t="shared" ca="1" si="21"/>
        <v>-1.9443477563049036</v>
      </c>
      <c r="O214" s="1" t="e">
        <f ca="1"/>
        <v>#N/A</v>
      </c>
      <c r="P214" s="1">
        <f ca="1"/>
        <v>2</v>
      </c>
    </row>
    <row r="215" spans="12:16">
      <c r="M215" s="1" t="e">
        <f t="shared" ca="1" si="20"/>
        <v>#NAME?</v>
      </c>
      <c r="N215" s="1">
        <f t="shared" ca="1" si="21"/>
        <v>-1.5564213544917624</v>
      </c>
      <c r="O215" s="1" t="e">
        <f ca="1"/>
        <v>#N/A</v>
      </c>
      <c r="P215" s="1">
        <f ca="1"/>
        <v>7</v>
      </c>
    </row>
    <row r="216" spans="12:16">
      <c r="M216" s="1" t="e">
        <f t="shared" ca="1" si="20"/>
        <v>#NAME?</v>
      </c>
      <c r="N216" s="1">
        <f t="shared" ca="1" si="21"/>
        <v>-1.1684949526786212</v>
      </c>
      <c r="O216" s="1" t="e">
        <f ca="1"/>
        <v>#N/A</v>
      </c>
      <c r="P216" s="1">
        <f ca="1"/>
        <v>17</v>
      </c>
    </row>
    <row r="217" spans="12:16">
      <c r="M217" s="1" t="e">
        <f t="shared" ca="1" si="20"/>
        <v>#NAME?</v>
      </c>
      <c r="N217" s="1">
        <f t="shared" ca="1" si="21"/>
        <v>-0.78056855086548005</v>
      </c>
      <c r="O217" s="1" t="e">
        <f ca="1"/>
        <v>#N/A</v>
      </c>
      <c r="P217" s="1">
        <f ca="1"/>
        <v>27</v>
      </c>
    </row>
    <row r="218" spans="12:16">
      <c r="M218" s="1" t="e">
        <f t="shared" ca="1" si="20"/>
        <v>#NAME?</v>
      </c>
      <c r="N218" s="1">
        <f t="shared" ca="1" si="21"/>
        <v>-0.39264214905233885</v>
      </c>
      <c r="O218" s="1" t="e">
        <f ca="1"/>
        <v>#N/A</v>
      </c>
      <c r="P218" s="1">
        <f ca="1"/>
        <v>19</v>
      </c>
    </row>
    <row r="219" spans="12:16">
      <c r="M219" s="1" t="e">
        <f t="shared" ca="1" si="20"/>
        <v>#NAME?</v>
      </c>
      <c r="N219" s="1">
        <f t="shared" ca="1" si="21"/>
        <v>-4.715747239197654E-3</v>
      </c>
      <c r="O219" s="1" t="e">
        <f ca="1"/>
        <v>#N/A</v>
      </c>
      <c r="P219" s="1">
        <f ca="1"/>
        <v>27</v>
      </c>
    </row>
    <row r="220" spans="12:16">
      <c r="M220" s="1" t="e">
        <f t="shared" ca="1" si="20"/>
        <v>#NAME?</v>
      </c>
      <c r="N220" s="1">
        <f t="shared" ca="1" si="21"/>
        <v>0.38321065457394354</v>
      </c>
      <c r="O220" s="1" t="e">
        <f ca="1"/>
        <v>#N/A</v>
      </c>
      <c r="P220" s="1">
        <f ca="1"/>
        <v>19</v>
      </c>
    </row>
    <row r="221" spans="12:16">
      <c r="M221" s="1" t="e">
        <f t="shared" ca="1" si="20"/>
        <v>#NAME?</v>
      </c>
      <c r="N221" s="1">
        <f t="shared" ca="1" si="21"/>
        <v>0.77113705638708474</v>
      </c>
      <c r="O221" s="1" t="e">
        <f ca="1"/>
        <v>#N/A</v>
      </c>
      <c r="P221" s="1">
        <f ca="1"/>
        <v>25</v>
      </c>
    </row>
    <row r="222" spans="12:16">
      <c r="M222" s="1" t="e">
        <f t="shared" ca="1" si="20"/>
        <v>#NAME?</v>
      </c>
      <c r="N222" s="1">
        <f t="shared" ca="1" si="21"/>
        <v>1.1590634582002259</v>
      </c>
      <c r="O222" s="1" t="e">
        <f ca="1"/>
        <v>#N/A</v>
      </c>
      <c r="P222" s="1">
        <f ca="1"/>
        <v>25</v>
      </c>
    </row>
    <row r="223" spans="12:16">
      <c r="M223" s="1" t="e">
        <f t="shared" ca="1" si="20"/>
        <v>#NAME?</v>
      </c>
      <c r="N223" s="1">
        <f t="shared" ca="1" si="21"/>
        <v>1.5469898600133671</v>
      </c>
      <c r="O223" s="1" t="e">
        <f ca="1"/>
        <v>#N/A</v>
      </c>
      <c r="P223" s="1">
        <f ca="1"/>
        <v>10</v>
      </c>
    </row>
    <row r="224" spans="12:16">
      <c r="M224" s="1" t="e">
        <f t="shared" ca="1" si="20"/>
        <v>#NAME?</v>
      </c>
      <c r="N224" s="1">
        <f t="shared" ca="1" si="21"/>
        <v>1.9349162618265083</v>
      </c>
      <c r="O224" s="1" t="e">
        <f ca="1"/>
        <v>#N/A</v>
      </c>
      <c r="P224" s="1">
        <f ca="1"/>
        <v>10</v>
      </c>
    </row>
    <row r="225" spans="13:16">
      <c r="M225" s="1" t="e">
        <f t="shared" ca="1" si="20"/>
        <v>#NAME?</v>
      </c>
      <c r="N225" s="1">
        <f t="shared" ca="1" si="21"/>
        <v>2.3228426636396495</v>
      </c>
      <c r="O225" s="1" t="e">
        <f ca="1"/>
        <v>#N/A</v>
      </c>
      <c r="P225" s="1">
        <f ca="1"/>
        <v>8</v>
      </c>
    </row>
    <row r="226" spans="13:16">
      <c r="M226" s="1" t="e">
        <f t="shared" ca="1" si="20"/>
        <v>#NAME?</v>
      </c>
      <c r="N226" s="1">
        <f t="shared" ca="1" si="21"/>
        <v>2.7107690654527907</v>
      </c>
      <c r="O226" s="1" t="e">
        <f ca="1"/>
        <v>#N/A</v>
      </c>
      <c r="P226" s="1">
        <f ca="1"/>
        <v>2</v>
      </c>
    </row>
    <row r="241" spans="1:3">
      <c r="A241" t="s">
        <v>321</v>
      </c>
    </row>
    <row r="245" spans="1:3" ht="18.75">
      <c r="A245" s="82" t="s">
        <v>3</v>
      </c>
      <c r="B245" s="82" t="s">
        <v>304</v>
      </c>
      <c r="C245" s="82" t="s">
        <v>207</v>
      </c>
    </row>
    <row r="246" spans="1:3" ht="18.75">
      <c r="A246" s="50">
        <v>1</v>
      </c>
      <c r="B246" s="51">
        <v>0.86476248502731323</v>
      </c>
      <c r="C246" s="51">
        <v>1.3120126724243164</v>
      </c>
    </row>
    <row r="247" spans="1:3" ht="18.75">
      <c r="A247" s="50">
        <v>2</v>
      </c>
      <c r="B247" s="51">
        <v>0.86122030019760132</v>
      </c>
      <c r="C247" s="51">
        <v>-0.34329938888549805</v>
      </c>
    </row>
    <row r="248" spans="1:3" ht="18.75">
      <c r="A248" s="50">
        <v>3</v>
      </c>
      <c r="B248" s="51">
        <v>0.20669621229171753</v>
      </c>
      <c r="C248" s="51">
        <v>-2.1215829849243164</v>
      </c>
    </row>
    <row r="249" spans="1:3" ht="18.75">
      <c r="A249" s="50">
        <v>4</v>
      </c>
      <c r="B249" s="51">
        <v>0.50804752111434937</v>
      </c>
      <c r="C249" s="51">
        <v>0.84793710708618164</v>
      </c>
    </row>
    <row r="250" spans="1:3" ht="18.75">
      <c r="A250" s="50">
        <v>5</v>
      </c>
      <c r="B250" s="51">
        <v>0.59463518857955933</v>
      </c>
      <c r="C250" s="51">
        <v>-0.44812297821044922</v>
      </c>
    </row>
    <row r="251" spans="1:3" ht="18.75">
      <c r="A251" s="50">
        <v>6</v>
      </c>
      <c r="B251" s="51">
        <v>2.7311265468597412E-2</v>
      </c>
      <c r="C251" s="51">
        <v>-1.7023735046386719</v>
      </c>
    </row>
    <row r="252" spans="1:3" ht="18.75">
      <c r="A252" s="50">
        <v>7</v>
      </c>
      <c r="B252" s="51">
        <v>0.87132233381271362</v>
      </c>
      <c r="C252" s="51">
        <v>1.1262006759643555</v>
      </c>
    </row>
    <row r="253" spans="1:3" ht="18.75">
      <c r="A253" s="50">
        <v>8</v>
      </c>
      <c r="B253" s="51">
        <v>0.17267364263534546</v>
      </c>
      <c r="C253" s="51">
        <v>0.25297737121582031</v>
      </c>
    </row>
    <row r="254" spans="1:3" ht="18.75">
      <c r="A254" s="50">
        <v>9</v>
      </c>
      <c r="B254" s="51">
        <v>0.55746382474899292</v>
      </c>
      <c r="C254" s="51">
        <v>0.30239200592041016</v>
      </c>
    </row>
    <row r="255" spans="1:3" ht="18.75">
      <c r="A255" s="50">
        <v>10</v>
      </c>
      <c r="B255" s="51">
        <v>0.96044629812240601</v>
      </c>
      <c r="C255" s="51">
        <v>0.7407536506652832</v>
      </c>
    </row>
    <row r="256" spans="1:3" ht="18.75">
      <c r="A256" s="50">
        <v>11</v>
      </c>
      <c r="B256" s="51">
        <v>0.94540280103683472</v>
      </c>
      <c r="C256" s="51">
        <v>0.70734310150146484</v>
      </c>
    </row>
    <row r="257" spans="1:3" ht="18.75">
      <c r="A257" s="50">
        <v>12</v>
      </c>
      <c r="B257" s="51">
        <v>0.51233333349227905</v>
      </c>
      <c r="C257" s="51">
        <v>-0.17918586730957031</v>
      </c>
    </row>
    <row r="258" spans="1:3" ht="18.75">
      <c r="A258" s="50">
        <v>13</v>
      </c>
      <c r="B258" s="51">
        <v>0.23380869626998901</v>
      </c>
      <c r="C258" s="51">
        <v>1.159642219543457</v>
      </c>
    </row>
    <row r="259" spans="1:3" ht="18.75">
      <c r="A259" s="50">
        <v>14</v>
      </c>
      <c r="B259" s="51">
        <v>0.1679496169090271</v>
      </c>
      <c r="C259" s="51">
        <v>0.28641891479492188</v>
      </c>
    </row>
    <row r="260" spans="1:3" ht="18.75">
      <c r="A260" s="50">
        <v>15</v>
      </c>
      <c r="B260" s="51">
        <v>0.41848534345626831</v>
      </c>
      <c r="C260" s="51">
        <v>-0.74406147003173828</v>
      </c>
    </row>
    <row r="261" spans="1:3" ht="18.75">
      <c r="A261" s="50">
        <v>16</v>
      </c>
      <c r="B261" s="51">
        <v>0.69014304876327515</v>
      </c>
      <c r="C261" s="51">
        <v>0.77126502990722656</v>
      </c>
    </row>
    <row r="262" spans="1:3" ht="18.75">
      <c r="A262" s="50">
        <v>17</v>
      </c>
      <c r="B262" s="51">
        <v>0.30788916349411011</v>
      </c>
      <c r="C262" s="51">
        <v>-0.25921440124511719</v>
      </c>
    </row>
    <row r="263" spans="1:3" ht="18.75">
      <c r="A263" s="50">
        <v>18</v>
      </c>
      <c r="B263" s="51">
        <v>0.24203008413314819</v>
      </c>
      <c r="C263" s="51">
        <v>0.24146270751953125</v>
      </c>
    </row>
    <row r="264" spans="1:3" ht="18.75">
      <c r="A264" s="50">
        <v>19</v>
      </c>
      <c r="B264" s="51">
        <v>0.5845763087272644</v>
      </c>
      <c r="C264" s="51">
        <v>0.47529506683349609</v>
      </c>
    </row>
    <row r="265" spans="1:3" ht="18.75">
      <c r="A265" s="50">
        <v>20</v>
      </c>
      <c r="B265" s="51">
        <v>0.88592761754989624</v>
      </c>
      <c r="C265" s="51">
        <v>-8.6343765258789063E-2</v>
      </c>
    </row>
    <row r="266" spans="1:3" ht="18.75">
      <c r="A266" s="50">
        <v>21</v>
      </c>
      <c r="B266" s="51">
        <v>0.9725152850151062</v>
      </c>
      <c r="C266" s="51">
        <v>1.8831758499145508</v>
      </c>
    </row>
    <row r="267" spans="1:3" ht="18.75">
      <c r="A267" s="50">
        <v>22</v>
      </c>
      <c r="B267" s="51">
        <v>0.90665620565414429</v>
      </c>
      <c r="C267" s="51">
        <v>1.8970379829406738</v>
      </c>
    </row>
    <row r="268" spans="1:3" ht="18.75">
      <c r="A268" s="50">
        <v>23</v>
      </c>
      <c r="B268" s="51">
        <v>0.6586567759513855</v>
      </c>
      <c r="C268" s="51">
        <v>0.16475963592529297</v>
      </c>
    </row>
    <row r="269" spans="1:3" ht="18.75">
      <c r="A269" s="50">
        <v>24</v>
      </c>
      <c r="B269" s="51">
        <v>0.81906265020370483</v>
      </c>
      <c r="C269" s="51">
        <v>0.46217584609985352</v>
      </c>
    </row>
    <row r="270" spans="1:3" ht="18.75">
      <c r="A270" s="50">
        <v>25</v>
      </c>
      <c r="B270" s="51">
        <v>0.43680876493453979</v>
      </c>
      <c r="C270" s="51">
        <v>2.1201105117797852</v>
      </c>
    </row>
    <row r="271" spans="1:3" ht="18.75">
      <c r="A271" s="50">
        <v>26</v>
      </c>
      <c r="B271" s="51">
        <v>0.86948484182357788</v>
      </c>
      <c r="C271" s="51">
        <v>1.0720524787902832</v>
      </c>
    </row>
    <row r="272" spans="1:3" ht="18.75">
      <c r="A272" s="50">
        <v>27</v>
      </c>
      <c r="B272" s="51">
        <v>0.32328289747238159</v>
      </c>
      <c r="C272" s="51">
        <v>-2.2240076065063477</v>
      </c>
    </row>
    <row r="273" spans="1:3" ht="18.75">
      <c r="A273" s="50">
        <v>28</v>
      </c>
      <c r="B273" s="51">
        <v>0.89021342992782593</v>
      </c>
      <c r="C273" s="51">
        <v>0.53931999206542969</v>
      </c>
    </row>
    <row r="274" spans="1:3" ht="18.75">
      <c r="A274" s="50">
        <v>29</v>
      </c>
      <c r="B274" s="51">
        <v>0.50795954465866089</v>
      </c>
      <c r="C274" s="51">
        <v>-0.97504711151123047</v>
      </c>
    </row>
    <row r="275" spans="1:3" ht="18.75">
      <c r="A275" s="50">
        <v>30</v>
      </c>
      <c r="B275" s="51">
        <v>0.53704065084457397</v>
      </c>
      <c r="C275" s="51">
        <v>-0.11384963989257813</v>
      </c>
    </row>
    <row r="276" spans="1:3" ht="18.75">
      <c r="A276" s="50">
        <v>31</v>
      </c>
      <c r="B276" s="51">
        <v>0.78757637739181519</v>
      </c>
      <c r="C276" s="51">
        <v>0.54408550262451172</v>
      </c>
    </row>
    <row r="277" spans="1:3" ht="18.75">
      <c r="A277" s="50">
        <v>32</v>
      </c>
      <c r="B277" s="51">
        <v>8.8927686214447021E-2</v>
      </c>
      <c r="C277" s="51">
        <v>0.98244714736938477</v>
      </c>
    </row>
    <row r="278" spans="1:3" ht="18.75">
      <c r="A278" s="50">
        <v>33</v>
      </c>
      <c r="B278" s="51">
        <v>0.67405050992965698</v>
      </c>
      <c r="C278" s="51">
        <v>-1.3311910629272461</v>
      </c>
    </row>
    <row r="279" spans="1:3" ht="18.75">
      <c r="A279" s="50">
        <v>34</v>
      </c>
      <c r="B279" s="51">
        <v>0.60819143056869507</v>
      </c>
      <c r="C279" s="51">
        <v>-0.56786346435546875</v>
      </c>
    </row>
    <row r="280" spans="1:3" ht="18.75">
      <c r="A280" s="50">
        <v>35</v>
      </c>
      <c r="B280" s="51">
        <v>0.85872715711593628</v>
      </c>
      <c r="C280" s="51">
        <v>-1.8639230728149414</v>
      </c>
    </row>
    <row r="281" spans="1:3" ht="18.75">
      <c r="A281" s="50">
        <v>36</v>
      </c>
      <c r="B281" s="51">
        <v>0.52059787511825562</v>
      </c>
      <c r="C281" s="51">
        <v>1.2478089332580566</v>
      </c>
    </row>
    <row r="282" spans="1:3" ht="18.75">
      <c r="A282" s="50">
        <v>37</v>
      </c>
      <c r="B282" s="51">
        <v>0.13834398984909058</v>
      </c>
      <c r="C282" s="51">
        <v>-1.6254148483276367</v>
      </c>
    </row>
    <row r="283" spans="1:3" ht="18.75">
      <c r="A283" s="50">
        <v>38</v>
      </c>
      <c r="B283" s="51">
        <v>7.2484910488128662E-2</v>
      </c>
      <c r="C283" s="51">
        <v>-0.12473630905151367</v>
      </c>
    </row>
    <row r="284" spans="1:3" ht="18.75">
      <c r="A284" s="50">
        <v>39</v>
      </c>
      <c r="B284" s="51">
        <v>5.7441413402557373E-2</v>
      </c>
      <c r="C284" s="51">
        <v>1.1103620529174805</v>
      </c>
    </row>
    <row r="285" spans="1:3" ht="18.75">
      <c r="A285" s="50">
        <v>40</v>
      </c>
      <c r="B285" s="51">
        <v>0.60346740484237671</v>
      </c>
      <c r="C285" s="51">
        <v>0.73115777969360352</v>
      </c>
    </row>
    <row r="286" spans="1:3" ht="18.75">
      <c r="A286" s="50">
        <v>41</v>
      </c>
      <c r="B286" s="51">
        <v>0.22121351957321167</v>
      </c>
      <c r="C286" s="51">
        <v>1.1695184707641602</v>
      </c>
    </row>
    <row r="287" spans="1:3" ht="18.75">
      <c r="A287" s="50">
        <v>42</v>
      </c>
      <c r="B287" s="51">
        <v>0.74882978200912476</v>
      </c>
      <c r="C287" s="51">
        <v>0.2636723518371582</v>
      </c>
    </row>
    <row r="288" spans="1:3" ht="18.75">
      <c r="A288" s="50">
        <v>43</v>
      </c>
      <c r="B288" s="51">
        <v>0.50083035230636597</v>
      </c>
      <c r="C288" s="51">
        <v>2.4080266952514648</v>
      </c>
    </row>
    <row r="289" spans="1:3" ht="18.75">
      <c r="A289" s="50">
        <v>44</v>
      </c>
      <c r="B289" s="51">
        <v>0.8021816611289978</v>
      </c>
      <c r="C289" s="51">
        <v>0.17428445816040039</v>
      </c>
    </row>
    <row r="290" spans="1:3" ht="18.75">
      <c r="A290" s="50">
        <v>45</v>
      </c>
      <c r="B290" s="51">
        <v>0.88876932859420776</v>
      </c>
      <c r="C290" s="51">
        <v>1.612645149230957</v>
      </c>
    </row>
    <row r="291" spans="1:3" ht="18.75">
      <c r="A291" s="50">
        <v>46</v>
      </c>
      <c r="B291" s="51">
        <v>0.82291024923324585</v>
      </c>
      <c r="C291" s="51">
        <v>-0.40571975708007813</v>
      </c>
    </row>
    <row r="292" spans="1:3" ht="18.75">
      <c r="A292" s="50">
        <v>47</v>
      </c>
      <c r="B292" s="51">
        <v>0.57198113203048706</v>
      </c>
      <c r="C292" s="51">
        <v>0.32791423797607422</v>
      </c>
    </row>
    <row r="293" spans="1:3" ht="18.75">
      <c r="A293" s="50">
        <v>48</v>
      </c>
      <c r="B293" s="51">
        <v>0.4668077826499939</v>
      </c>
      <c r="C293" s="51">
        <v>-0.84351158142089844</v>
      </c>
    </row>
    <row r="294" spans="1:3" ht="18.75">
      <c r="A294" s="50">
        <v>49</v>
      </c>
      <c r="B294" s="51">
        <v>0.35013312101364136</v>
      </c>
      <c r="C294" s="51">
        <v>-0.18557643890380859</v>
      </c>
    </row>
    <row r="295" spans="1:3" ht="18.75">
      <c r="A295" s="50">
        <v>50</v>
      </c>
      <c r="B295" s="51">
        <v>0.78573888540267944</v>
      </c>
      <c r="C295" s="51">
        <v>-1.4640579223632812</v>
      </c>
    </row>
    <row r="296" spans="1:3" ht="18.75">
      <c r="A296" s="50">
        <v>51</v>
      </c>
      <c r="B296" s="51">
        <v>0.23953694105148315</v>
      </c>
      <c r="C296" s="51">
        <v>-1.4945383071899414</v>
      </c>
    </row>
    <row r="297" spans="1:3" ht="18.75">
      <c r="A297" s="50">
        <v>52</v>
      </c>
      <c r="B297" s="51">
        <v>0.80646747350692749</v>
      </c>
      <c r="C297" s="51">
        <v>-0.20005226135253906</v>
      </c>
    </row>
    <row r="298" spans="1:3" ht="18.75">
      <c r="A298" s="50">
        <v>53</v>
      </c>
      <c r="B298" s="51">
        <v>0.42421358823776245</v>
      </c>
      <c r="C298" s="51">
        <v>-1.0122251510620117</v>
      </c>
    </row>
    <row r="299" spans="1:3" ht="18.75">
      <c r="A299" s="50">
        <v>54</v>
      </c>
      <c r="B299" s="51">
        <v>0.45036500692367554</v>
      </c>
      <c r="C299" s="51">
        <v>4.9305438995361328E-2</v>
      </c>
    </row>
    <row r="300" spans="1:3" ht="18.75">
      <c r="A300" s="50">
        <v>55</v>
      </c>
      <c r="B300" s="51">
        <v>0.70090073347091675</v>
      </c>
      <c r="C300" s="51">
        <v>-0.82391834259033203</v>
      </c>
    </row>
    <row r="301" spans="1:3" ht="18.75">
      <c r="A301" s="50">
        <v>56</v>
      </c>
      <c r="B301" s="51">
        <v>2.252042293548584E-3</v>
      </c>
      <c r="C301" s="51">
        <v>-1.323239803314209</v>
      </c>
    </row>
    <row r="302" spans="1:3" ht="18.75">
      <c r="A302" s="50">
        <v>57</v>
      </c>
      <c r="B302" s="51">
        <v>0.59030455350875854</v>
      </c>
      <c r="C302" s="51">
        <v>1.1326990127563477</v>
      </c>
    </row>
    <row r="303" spans="1:3" ht="18.75">
      <c r="A303" s="50">
        <v>58</v>
      </c>
      <c r="B303" s="51">
        <v>0.52444547414779663</v>
      </c>
      <c r="C303" s="51">
        <v>-0.6351318359375</v>
      </c>
    </row>
    <row r="304" spans="1:3" ht="18.75">
      <c r="A304" s="50">
        <v>59</v>
      </c>
      <c r="B304" s="51">
        <v>0.77498120069503784</v>
      </c>
      <c r="C304" s="51">
        <v>-0.60329532623291016</v>
      </c>
    </row>
    <row r="305" spans="1:3" ht="18.75">
      <c r="A305" s="50">
        <v>60</v>
      </c>
      <c r="B305" s="51">
        <v>0.16834300756454468</v>
      </c>
      <c r="C305" s="51">
        <v>-0.32345771789550781</v>
      </c>
    </row>
    <row r="306" spans="1:3" ht="18.75">
      <c r="A306" s="50">
        <v>61</v>
      </c>
      <c r="B306" s="51">
        <v>5.1668345928192139E-2</v>
      </c>
      <c r="C306" s="51">
        <v>0.33447742462158203</v>
      </c>
    </row>
    <row r="307" spans="1:3" ht="18.75">
      <c r="A307" s="50">
        <v>62</v>
      </c>
      <c r="B307" s="51">
        <v>0.98580926656723022</v>
      </c>
      <c r="C307" s="51">
        <v>1.5695767402648926</v>
      </c>
    </row>
    <row r="308" spans="1:3" ht="18.75">
      <c r="A308" s="50">
        <v>63</v>
      </c>
      <c r="B308" s="51">
        <v>0.43960732221603394</v>
      </c>
      <c r="C308" s="51">
        <v>0.78670024871826172</v>
      </c>
    </row>
    <row r="309" spans="1:3" ht="18.75">
      <c r="A309" s="50">
        <v>64</v>
      </c>
      <c r="B309" s="51">
        <v>0.50800269842147827</v>
      </c>
      <c r="C309" s="51">
        <v>-1.2111568450927734</v>
      </c>
    </row>
    <row r="310" spans="1:3" ht="18.75">
      <c r="A310" s="50">
        <v>65</v>
      </c>
      <c r="B310" s="51">
        <v>0.12574881315231323</v>
      </c>
      <c r="C310" s="51">
        <v>-1.2416372299194336</v>
      </c>
    </row>
    <row r="311" spans="1:3" ht="18.75">
      <c r="A311" s="50">
        <v>66</v>
      </c>
      <c r="B311" s="51">
        <v>0.65336507558822632</v>
      </c>
      <c r="C311" s="51">
        <v>2.1180953979492187</v>
      </c>
    </row>
    <row r="312" spans="1:3" ht="18.75">
      <c r="A312" s="50">
        <v>67</v>
      </c>
      <c r="B312" s="51">
        <v>0.41415470838546753</v>
      </c>
      <c r="C312" s="51">
        <v>-0.63208103179931641</v>
      </c>
    </row>
    <row r="313" spans="1:3" ht="18.75">
      <c r="A313" s="50">
        <v>68</v>
      </c>
      <c r="B313" s="51">
        <v>0.71550601720809937</v>
      </c>
      <c r="C313" s="51">
        <v>-0.66256141662597656</v>
      </c>
    </row>
    <row r="314" spans="1:3" ht="18.75">
      <c r="A314" s="50">
        <v>69</v>
      </c>
      <c r="B314" s="51">
        <v>0.80209368467330933</v>
      </c>
      <c r="C314" s="51">
        <v>1.0413789749145508</v>
      </c>
    </row>
    <row r="315" spans="1:3" ht="18.75">
      <c r="A315" s="50">
        <v>70</v>
      </c>
      <c r="B315" s="51">
        <v>0.73623460531234741</v>
      </c>
      <c r="C315" s="51">
        <v>0.32082033157348633</v>
      </c>
    </row>
    <row r="316" spans="1:3" ht="18.75">
      <c r="A316" s="50">
        <v>71</v>
      </c>
      <c r="B316" s="51">
        <v>0.48823517560958862</v>
      </c>
      <c r="C316" s="51">
        <v>-0.94261646270751953</v>
      </c>
    </row>
    <row r="317" spans="1:3" ht="18.75">
      <c r="A317" s="50">
        <v>72</v>
      </c>
      <c r="B317" s="51">
        <v>0.38306182622909546</v>
      </c>
      <c r="C317" s="51">
        <v>-0.37962150573730469</v>
      </c>
    </row>
    <row r="318" spans="1:3" ht="18.75">
      <c r="A318" s="50">
        <v>73</v>
      </c>
      <c r="B318" s="51">
        <v>0.26638716459274292</v>
      </c>
      <c r="C318" s="51">
        <v>-0.19052696228027344</v>
      </c>
    </row>
    <row r="319" spans="1:3" ht="18.75">
      <c r="A319" s="50">
        <v>74</v>
      </c>
      <c r="B319" s="51">
        <v>0.69906324148178101</v>
      </c>
      <c r="C319" s="51">
        <v>-0.23858642578125</v>
      </c>
    </row>
    <row r="320" spans="1:3" ht="18.75">
      <c r="A320" s="50">
        <v>75</v>
      </c>
      <c r="B320" s="51">
        <v>0.15286129713058472</v>
      </c>
      <c r="C320" s="51">
        <v>0.66861629486083984</v>
      </c>
    </row>
    <row r="321" spans="1:3" ht="18.75">
      <c r="A321" s="50">
        <v>76</v>
      </c>
      <c r="B321" s="51">
        <v>0.71979182958602905</v>
      </c>
      <c r="C321" s="51">
        <v>-0.30247640609741211</v>
      </c>
    </row>
    <row r="322" spans="1:3" ht="18.75">
      <c r="A322" s="50">
        <v>77</v>
      </c>
      <c r="B322" s="51">
        <v>0.33753794431686401</v>
      </c>
      <c r="C322" s="51">
        <v>0.44873523712158203</v>
      </c>
    </row>
    <row r="323" spans="1:3" ht="18.75">
      <c r="A323" s="50">
        <v>78</v>
      </c>
      <c r="B323" s="51">
        <v>0.3666190505027771</v>
      </c>
      <c r="C323" s="51">
        <v>0.51319551467895508</v>
      </c>
    </row>
    <row r="324" spans="1:3" ht="18.75">
      <c r="A324" s="50">
        <v>79</v>
      </c>
      <c r="B324" s="51">
        <v>0.61715477705001831</v>
      </c>
      <c r="C324" s="51">
        <v>-1.3600282669067383</v>
      </c>
    </row>
    <row r="325" spans="1:3" ht="18.75">
      <c r="A325" s="50">
        <v>80</v>
      </c>
      <c r="B325" s="51">
        <v>0.91850608587265015</v>
      </c>
      <c r="C325" s="51">
        <v>-0.85935020446777344</v>
      </c>
    </row>
    <row r="326" spans="1:3" ht="18.75">
      <c r="A326" s="50">
        <v>81</v>
      </c>
      <c r="B326" s="51">
        <v>0.50362890958786011</v>
      </c>
      <c r="C326" s="51">
        <v>-0.43856716156005859</v>
      </c>
    </row>
    <row r="327" spans="1:3" ht="18.75">
      <c r="A327" s="50">
        <v>82</v>
      </c>
      <c r="B327" s="51">
        <v>0.43776983022689819</v>
      </c>
      <c r="C327" s="51">
        <v>-1.4096603393554687</v>
      </c>
    </row>
    <row r="328" spans="1:3" ht="18.75">
      <c r="A328" s="50">
        <v>83</v>
      </c>
      <c r="B328" s="51">
        <v>0.6883055567741394</v>
      </c>
      <c r="C328" s="51">
        <v>2.0910177230834961</v>
      </c>
    </row>
    <row r="329" spans="1:3" ht="18.75">
      <c r="A329" s="50">
        <v>84</v>
      </c>
      <c r="B329" s="51">
        <v>8.459705114364624E-2</v>
      </c>
      <c r="C329" s="51">
        <v>1.2976899147033691</v>
      </c>
    </row>
    <row r="330" spans="1:3" ht="18.75">
      <c r="A330" s="50">
        <v>85</v>
      </c>
      <c r="B330" s="51">
        <v>0.7023431658744812</v>
      </c>
      <c r="C330" s="51">
        <v>-1.2016324996948242</v>
      </c>
    </row>
    <row r="331" spans="1:3" ht="18.75">
      <c r="A331" s="50">
        <v>86</v>
      </c>
      <c r="B331" s="51">
        <v>0.63648408651351929</v>
      </c>
      <c r="C331" s="51">
        <v>-0.23211288452148438</v>
      </c>
    </row>
    <row r="332" spans="1:3" ht="18.75">
      <c r="A332" s="50">
        <v>87</v>
      </c>
      <c r="B332" s="51">
        <v>0.3558613657951355</v>
      </c>
      <c r="C332" s="51">
        <v>1.015101432800293</v>
      </c>
    </row>
    <row r="333" spans="1:3" ht="18.75">
      <c r="A333" s="50">
        <v>88</v>
      </c>
      <c r="B333" s="51">
        <v>0.42132705450057983</v>
      </c>
      <c r="C333" s="51">
        <v>0.21757698059082031</v>
      </c>
    </row>
    <row r="334" spans="1:3" ht="18.75">
      <c r="A334" s="50">
        <v>89</v>
      </c>
      <c r="B334" s="51">
        <v>3.9073169231414795E-2</v>
      </c>
      <c r="C334" s="51">
        <v>-0.28174495697021484</v>
      </c>
    </row>
    <row r="335" spans="1:3" ht="18.75">
      <c r="A335" s="50">
        <v>90</v>
      </c>
      <c r="B335" s="51">
        <v>0.56668943166732788</v>
      </c>
      <c r="C335" s="51">
        <v>-1.561492919921875</v>
      </c>
    </row>
    <row r="336" spans="1:3" ht="18.75">
      <c r="A336" s="50">
        <v>91</v>
      </c>
      <c r="B336" s="51">
        <v>5.3110778331756592E-2</v>
      </c>
      <c r="C336" s="51">
        <v>-0.30881595611572266</v>
      </c>
    </row>
    <row r="337" spans="1:3" ht="18.75">
      <c r="A337" s="50">
        <v>92</v>
      </c>
      <c r="B337" s="51">
        <v>0.62004131078720093</v>
      </c>
      <c r="C337" s="51">
        <v>-7.3716640472412109E-2</v>
      </c>
    </row>
    <row r="338" spans="1:3" ht="18.75">
      <c r="A338" s="50">
        <v>93</v>
      </c>
      <c r="B338" s="51">
        <v>0.70662897825241089</v>
      </c>
      <c r="C338" s="51">
        <v>1.8928728103637695</v>
      </c>
    </row>
    <row r="339" spans="1:3" ht="18.75">
      <c r="A339" s="50">
        <v>94</v>
      </c>
      <c r="B339" s="51">
        <v>0.64076989889144897</v>
      </c>
      <c r="C339" s="51">
        <v>0.27192306518554688</v>
      </c>
    </row>
    <row r="340" spans="1:3" ht="18.75">
      <c r="A340" s="50">
        <v>95</v>
      </c>
      <c r="B340" s="51">
        <v>0.40155953168869019</v>
      </c>
      <c r="C340" s="51">
        <v>-0.71714496612548828</v>
      </c>
    </row>
    <row r="341" spans="1:3" ht="18.75">
      <c r="A341" s="50">
        <v>96</v>
      </c>
      <c r="B341" s="51">
        <v>0.29638618230819702</v>
      </c>
      <c r="C341" s="51">
        <v>0.47194862365722656</v>
      </c>
    </row>
    <row r="342" spans="1:3" ht="18.75">
      <c r="A342" s="50">
        <v>97</v>
      </c>
      <c r="B342" s="51">
        <v>0.91413229703903198</v>
      </c>
      <c r="C342" s="51">
        <v>0.70704746246337891</v>
      </c>
    </row>
    <row r="343" spans="1:3" ht="18.75">
      <c r="A343" s="50">
        <v>98</v>
      </c>
      <c r="B343" s="51">
        <v>0.34973806142807007</v>
      </c>
      <c r="C343" s="51">
        <v>0.95972490310668945</v>
      </c>
    </row>
    <row r="344" spans="1:3" ht="18.75">
      <c r="A344" s="50">
        <v>99</v>
      </c>
      <c r="B344" s="51">
        <v>6.9115340709686279E-2</v>
      </c>
      <c r="C344" s="51">
        <v>0.13250637054443359</v>
      </c>
    </row>
    <row r="345" spans="1:3" ht="18.75">
      <c r="A345" s="50">
        <v>100</v>
      </c>
      <c r="B345" s="51">
        <v>0.63604587316513062</v>
      </c>
      <c r="C345" s="51">
        <v>-0.83858680725097656</v>
      </c>
    </row>
    <row r="346" spans="1:3" ht="18.75">
      <c r="A346" s="50">
        <v>101</v>
      </c>
      <c r="B346" s="51">
        <v>0.25379198789596558</v>
      </c>
      <c r="C346" s="51">
        <v>1.6148195266723633</v>
      </c>
    </row>
    <row r="347" spans="1:3" ht="18.75">
      <c r="A347" s="50">
        <v>102</v>
      </c>
      <c r="B347" s="51">
        <v>0.27994340658187866</v>
      </c>
      <c r="C347" s="51">
        <v>-0.79249191284179688</v>
      </c>
    </row>
    <row r="348" spans="1:3" ht="18.75">
      <c r="A348" s="50">
        <v>103</v>
      </c>
      <c r="B348" s="51">
        <v>0.26489990949630737</v>
      </c>
      <c r="C348" s="51">
        <v>-2.4001359939575195</v>
      </c>
    </row>
    <row r="349" spans="1:3" ht="18.75">
      <c r="A349" s="50">
        <v>104</v>
      </c>
      <c r="B349" s="51">
        <v>0.83183044195175171</v>
      </c>
      <c r="C349" s="51">
        <v>1.1005425453186035</v>
      </c>
    </row>
    <row r="350" spans="1:3" ht="18.75">
      <c r="A350" s="50">
        <v>105</v>
      </c>
      <c r="B350" s="51">
        <v>0.41988295316696167</v>
      </c>
      <c r="C350" s="51">
        <v>1.5535516738891602</v>
      </c>
    </row>
    <row r="351" spans="1:3" ht="18.75">
      <c r="A351" s="50">
        <v>106</v>
      </c>
      <c r="B351" s="51">
        <v>0.35402387380599976</v>
      </c>
      <c r="C351" s="51">
        <v>-0.9457697868347168</v>
      </c>
    </row>
    <row r="352" spans="1:3" ht="18.75">
      <c r="A352" s="50">
        <v>107</v>
      </c>
      <c r="B352" s="51">
        <v>0.19803494215011597</v>
      </c>
      <c r="C352" s="51">
        <v>0.61722469329833984</v>
      </c>
    </row>
    <row r="353" spans="1:3" ht="18.75">
      <c r="A353" s="50">
        <v>108</v>
      </c>
      <c r="B353" s="51">
        <v>0.9979214072227478</v>
      </c>
      <c r="C353" s="51">
        <v>0.52316093444824219</v>
      </c>
    </row>
    <row r="354" spans="1:3" ht="18.75">
      <c r="A354" s="50">
        <v>109</v>
      </c>
      <c r="B354" s="51">
        <v>0.61566752195358276</v>
      </c>
      <c r="C354" s="51">
        <v>0.49268054962158203</v>
      </c>
    </row>
    <row r="355" spans="1:3" ht="18.75">
      <c r="A355" s="50">
        <v>110</v>
      </c>
      <c r="B355" s="51">
        <v>0.54980844259262085</v>
      </c>
      <c r="C355" s="51">
        <v>0.46220064163208008</v>
      </c>
    </row>
    <row r="356" spans="1:3" ht="18.75">
      <c r="A356" s="50">
        <v>111</v>
      </c>
      <c r="B356" s="51">
        <v>0.26918572187423706</v>
      </c>
      <c r="C356" s="51">
        <v>0.21048259735107422</v>
      </c>
    </row>
    <row r="357" spans="1:3" ht="18.75">
      <c r="A357" s="50">
        <v>112</v>
      </c>
      <c r="B357" s="51">
        <v>7.2001874446868896E-2</v>
      </c>
      <c r="C357" s="51">
        <v>-5.2953720092773438E-2</v>
      </c>
    </row>
    <row r="358" spans="1:3" ht="18.75">
      <c r="A358" s="50">
        <v>113</v>
      </c>
      <c r="B358" s="51">
        <v>0.95532721281051636</v>
      </c>
      <c r="C358" s="51">
        <v>1.4477243423461914</v>
      </c>
    </row>
    <row r="359" spans="1:3" ht="18.75">
      <c r="A359" s="50">
        <v>114</v>
      </c>
      <c r="B359" s="51">
        <v>0.48294347524642944</v>
      </c>
      <c r="C359" s="51">
        <v>1.902397632598877</v>
      </c>
    </row>
    <row r="360" spans="1:3" ht="18.75">
      <c r="A360" s="50">
        <v>115</v>
      </c>
      <c r="B360" s="51">
        <v>0.96643513441085815</v>
      </c>
      <c r="C360" s="51">
        <v>-0.61450290679931641</v>
      </c>
    </row>
    <row r="361" spans="1:3" ht="18.75">
      <c r="A361" s="50">
        <v>116</v>
      </c>
      <c r="B361" s="51">
        <v>0.53336566686630249</v>
      </c>
      <c r="C361" s="51">
        <v>0.15175485610961914</v>
      </c>
    </row>
    <row r="362" spans="1:3" ht="18.75">
      <c r="A362" s="50">
        <v>117</v>
      </c>
      <c r="B362" s="51">
        <v>0.61995333433151245</v>
      </c>
      <c r="C362" s="51">
        <v>0.85276508331298828</v>
      </c>
    </row>
    <row r="363" spans="1:3" ht="18.75">
      <c r="A363" s="50">
        <v>118</v>
      </c>
      <c r="B363" s="51">
        <v>0.55409425497055054</v>
      </c>
      <c r="C363" s="51">
        <v>0.33839797973632813</v>
      </c>
    </row>
    <row r="364" spans="1:3" ht="18.75">
      <c r="A364" s="50">
        <v>119</v>
      </c>
      <c r="B364" s="51">
        <v>0.30609482526779175</v>
      </c>
      <c r="C364" s="51">
        <v>0.80938243865966797</v>
      </c>
    </row>
    <row r="365" spans="1:3" ht="18.75">
      <c r="A365" s="50">
        <v>120</v>
      </c>
      <c r="B365" s="51">
        <v>0.20092147588729858</v>
      </c>
      <c r="C365" s="51">
        <v>-0.93920707702636719</v>
      </c>
    </row>
    <row r="366" spans="1:3" ht="18.75">
      <c r="A366" s="50">
        <v>121</v>
      </c>
      <c r="B366" s="51">
        <v>0.81866759061813354</v>
      </c>
      <c r="C366" s="51">
        <v>-1.9696874618530273</v>
      </c>
    </row>
    <row r="367" spans="1:3" ht="18.75">
      <c r="A367" s="50">
        <v>122</v>
      </c>
      <c r="B367" s="51">
        <v>0.26306241750717163</v>
      </c>
      <c r="C367" s="51">
        <v>-0.1427001953125</v>
      </c>
    </row>
    <row r="368" spans="1:3" ht="18.75">
      <c r="A368" s="50">
        <v>123</v>
      </c>
      <c r="B368" s="51">
        <v>0.98243969678878784</v>
      </c>
      <c r="C368" s="51">
        <v>-0.11379337310791016</v>
      </c>
    </row>
    <row r="369" spans="1:3" ht="18.75">
      <c r="A369" s="50">
        <v>124</v>
      </c>
      <c r="B369" s="51">
        <v>0.28379100561141968</v>
      </c>
      <c r="C369" s="51">
        <v>-0.40985250473022461</v>
      </c>
    </row>
    <row r="370" spans="1:3" ht="18.75">
      <c r="A370" s="50">
        <v>125</v>
      </c>
      <c r="B370" s="51">
        <v>0.26205652952194214</v>
      </c>
      <c r="C370" s="51">
        <v>1.701878547668457</v>
      </c>
    </row>
    <row r="371" spans="1:3" ht="18.75">
      <c r="A371" s="50">
        <v>126</v>
      </c>
      <c r="B371" s="51">
        <v>0.19619745016098022</v>
      </c>
      <c r="C371" s="51">
        <v>1.0942344665527344</v>
      </c>
    </row>
    <row r="372" spans="1:3" ht="18.75">
      <c r="A372" s="50">
        <v>127</v>
      </c>
      <c r="B372" s="51">
        <v>0.18115395307540894</v>
      </c>
      <c r="C372" s="51">
        <v>-0.20182514190673828</v>
      </c>
    </row>
    <row r="373" spans="1:3" ht="18.75">
      <c r="A373" s="50">
        <v>128</v>
      </c>
      <c r="B373" s="51">
        <v>0.21692603826522827</v>
      </c>
      <c r="C373" s="51">
        <v>-1.2323055267333984</v>
      </c>
    </row>
    <row r="374" spans="1:3" ht="18.75">
      <c r="A374" s="50">
        <v>129</v>
      </c>
      <c r="B374" s="51">
        <v>0.33320730924606323</v>
      </c>
      <c r="C374" s="51">
        <v>-0.75213527679443359</v>
      </c>
    </row>
    <row r="375" spans="1:3" ht="18.75">
      <c r="A375" s="50">
        <v>130</v>
      </c>
      <c r="B375" s="51">
        <v>0.26734822988510132</v>
      </c>
      <c r="C375" s="51">
        <v>1.412200927734375E-2</v>
      </c>
    </row>
    <row r="376" spans="1:3" ht="18.75">
      <c r="A376" s="50">
        <v>131</v>
      </c>
      <c r="B376" s="51">
        <v>0.11135929822921753</v>
      </c>
      <c r="C376" s="51">
        <v>0.57711696624755859</v>
      </c>
    </row>
    <row r="377" spans="1:3" ht="18.75">
      <c r="A377" s="50">
        <v>132</v>
      </c>
      <c r="B377" s="51">
        <v>0.91417545080184937</v>
      </c>
      <c r="C377" s="51">
        <v>-0.27852821350097656</v>
      </c>
    </row>
    <row r="378" spans="1:3" ht="18.75">
      <c r="A378" s="50">
        <v>133</v>
      </c>
      <c r="B378" s="51">
        <v>0.53192156553268433</v>
      </c>
      <c r="C378" s="51">
        <v>0.95657062530517578</v>
      </c>
    </row>
    <row r="379" spans="1:3" ht="18.75">
      <c r="A379" s="50">
        <v>134</v>
      </c>
      <c r="B379" s="51">
        <v>0.93490403890609741</v>
      </c>
      <c r="C379" s="51">
        <v>1.6605114936828613</v>
      </c>
    </row>
    <row r="380" spans="1:3" ht="18.75">
      <c r="A380" s="50">
        <v>135</v>
      </c>
      <c r="B380" s="51">
        <v>0.18543976545333862</v>
      </c>
      <c r="C380" s="51">
        <v>-1.0922746658325195</v>
      </c>
    </row>
    <row r="381" spans="1:3" ht="18.75">
      <c r="A381" s="50">
        <v>136</v>
      </c>
      <c r="B381" s="51">
        <v>0.98532623052597046</v>
      </c>
      <c r="C381" s="51">
        <v>0.37578010559082031</v>
      </c>
    </row>
    <row r="382" spans="1:3" ht="18.75">
      <c r="A382" s="50">
        <v>137</v>
      </c>
      <c r="B382" s="51">
        <v>0.46212691068649292</v>
      </c>
      <c r="C382" s="51">
        <v>-0.99890708923339844</v>
      </c>
    </row>
    <row r="383" spans="1:3" ht="18.75">
      <c r="A383" s="50">
        <v>138</v>
      </c>
      <c r="B383" s="51">
        <v>0.39626783132553101</v>
      </c>
      <c r="C383" s="51">
        <v>0.12786865234375</v>
      </c>
    </row>
    <row r="384" spans="1:3" ht="18.75">
      <c r="A384" s="50">
        <v>139</v>
      </c>
      <c r="B384" s="51">
        <v>0.88268917798995972</v>
      </c>
      <c r="C384" s="51">
        <v>-0.41619205474853516</v>
      </c>
    </row>
    <row r="385" spans="1:3" ht="18.75">
      <c r="A385" s="50">
        <v>140</v>
      </c>
      <c r="B385" s="51">
        <v>0.91846126317977905</v>
      </c>
      <c r="C385" s="51">
        <v>2.5533285140991211</v>
      </c>
    </row>
    <row r="386" spans="1:3" ht="18.75">
      <c r="A386" s="50">
        <v>141</v>
      </c>
      <c r="B386" s="51">
        <v>0.53620737791061401</v>
      </c>
      <c r="C386" s="51">
        <v>0.31665515899658203</v>
      </c>
    </row>
    <row r="387" spans="1:3" ht="18.75">
      <c r="A387" s="50">
        <v>142</v>
      </c>
      <c r="B387" s="51">
        <v>0.4703482985496521</v>
      </c>
      <c r="C387" s="51">
        <v>2.7700614929199219</v>
      </c>
    </row>
    <row r="388" spans="1:3" ht="18.75">
      <c r="A388" s="50">
        <v>143</v>
      </c>
      <c r="B388" s="51">
        <v>0.81289452314376831</v>
      </c>
      <c r="C388" s="51">
        <v>0.83159160614013672</v>
      </c>
    </row>
    <row r="389" spans="1:3" ht="18.75">
      <c r="A389" s="50">
        <v>144</v>
      </c>
      <c r="B389" s="51">
        <v>0.11424583196640015</v>
      </c>
      <c r="C389" s="51">
        <v>0.48952722549438477</v>
      </c>
    </row>
    <row r="390" spans="1:3" ht="18.75">
      <c r="A390" s="50">
        <v>145</v>
      </c>
      <c r="B390" s="51">
        <v>0.73199194669723511</v>
      </c>
      <c r="C390" s="51">
        <v>1.4590463638305664</v>
      </c>
    </row>
    <row r="391" spans="1:3" ht="18.75">
      <c r="A391" s="50">
        <v>146</v>
      </c>
      <c r="B391" s="51">
        <v>0.63643926382064819</v>
      </c>
      <c r="C391" s="51">
        <v>-2.562713623046875E-2</v>
      </c>
    </row>
    <row r="392" spans="1:3" ht="18.75">
      <c r="A392" s="50">
        <v>147</v>
      </c>
      <c r="B392" s="51">
        <v>0.8869749903678894</v>
      </c>
      <c r="C392" s="51">
        <v>-1.5249490737915039</v>
      </c>
    </row>
    <row r="393" spans="1:3" ht="18.75">
      <c r="A393" s="50">
        <v>148</v>
      </c>
      <c r="B393" s="51">
        <v>0.18832629919052124</v>
      </c>
      <c r="C393" s="51">
        <v>-2.0865879058837891</v>
      </c>
    </row>
    <row r="394" spans="1:3" ht="18.75">
      <c r="A394" s="50">
        <v>149</v>
      </c>
      <c r="B394" s="51">
        <v>0.9098016619682312</v>
      </c>
      <c r="C394" s="51">
        <v>-0.71213054656982422</v>
      </c>
    </row>
    <row r="395" spans="1:3" ht="18.75">
      <c r="A395" s="50">
        <v>150</v>
      </c>
      <c r="B395" s="51">
        <v>0.84394258260726929</v>
      </c>
      <c r="C395" s="51">
        <v>0.25738954544067383</v>
      </c>
    </row>
    <row r="396" spans="1:3" ht="18.75">
      <c r="A396" s="50">
        <v>151</v>
      </c>
      <c r="B396" s="51">
        <v>9.4478309154510498E-2</v>
      </c>
      <c r="C396" s="51">
        <v>1.023646354675293</v>
      </c>
    </row>
    <row r="397" spans="1:3" ht="18.75">
      <c r="A397" s="50">
        <v>152</v>
      </c>
      <c r="B397" s="51">
        <v>0.13025039434432983</v>
      </c>
      <c r="C397" s="51">
        <v>0.24077033996582031</v>
      </c>
    </row>
    <row r="398" spans="1:3" ht="18.75">
      <c r="A398" s="50">
        <v>153</v>
      </c>
      <c r="B398" s="51">
        <v>0.24946135282516479</v>
      </c>
      <c r="C398" s="51">
        <v>1.2429132461547852</v>
      </c>
    </row>
    <row r="399" spans="1:3" ht="18.75">
      <c r="A399" s="50">
        <v>154</v>
      </c>
      <c r="B399" s="51">
        <v>0.18360227346420288</v>
      </c>
      <c r="C399" s="51">
        <v>-0.787567138671875</v>
      </c>
    </row>
    <row r="400" spans="1:3" ht="18.75">
      <c r="A400" s="50">
        <v>155</v>
      </c>
      <c r="B400" s="51">
        <v>0.76203411817550659</v>
      </c>
      <c r="C400" s="51">
        <v>0.19826412200927734</v>
      </c>
    </row>
    <row r="401" spans="1:3" ht="18.75">
      <c r="A401" s="50">
        <v>156</v>
      </c>
      <c r="B401" s="51">
        <v>0.82749980688095093</v>
      </c>
      <c r="C401" s="51">
        <v>-0.58421516418457031</v>
      </c>
    </row>
    <row r="402" spans="1:3" ht="18.75">
      <c r="A402" s="50">
        <v>157</v>
      </c>
      <c r="B402" s="51">
        <v>0.44524592161178589</v>
      </c>
      <c r="C402" s="51">
        <v>-0.61469554901123047</v>
      </c>
    </row>
    <row r="403" spans="1:3" ht="18.75">
      <c r="A403" s="50">
        <v>158</v>
      </c>
      <c r="B403" s="51">
        <v>0.84822839498519897</v>
      </c>
      <c r="C403" s="51">
        <v>-0.37959671020507813</v>
      </c>
    </row>
    <row r="404" spans="1:3" ht="18.75">
      <c r="A404" s="50">
        <v>159</v>
      </c>
      <c r="B404" s="51">
        <v>9.8764121532440186E-2</v>
      </c>
      <c r="C404" s="51">
        <v>0.16542339324951172</v>
      </c>
    </row>
    <row r="405" spans="1:3" ht="18.75">
      <c r="A405" s="50">
        <v>160</v>
      </c>
      <c r="B405" s="51">
        <v>0.90158027410507202</v>
      </c>
      <c r="C405" s="51">
        <v>1.1052498817443848</v>
      </c>
    </row>
    <row r="406" spans="1:3" ht="18.75">
      <c r="A406" s="50">
        <v>161</v>
      </c>
      <c r="B406" s="51">
        <v>0.11280173063278198</v>
      </c>
      <c r="C406" s="51">
        <v>-6.6176414489746094E-2</v>
      </c>
    </row>
    <row r="407" spans="1:3" ht="18.75">
      <c r="A407" s="50">
        <v>162</v>
      </c>
      <c r="B407" s="51">
        <v>4.6942651271820068E-2</v>
      </c>
      <c r="C407" s="51">
        <v>-0.67382001876831055</v>
      </c>
    </row>
    <row r="408" spans="1:3" ht="18.75">
      <c r="A408" s="50">
        <v>163</v>
      </c>
      <c r="B408" s="51">
        <v>0.79601353406906128</v>
      </c>
      <c r="C408" s="51">
        <v>2.0125417709350586</v>
      </c>
    </row>
    <row r="409" spans="1:3" ht="18.75">
      <c r="A409" s="50">
        <v>164</v>
      </c>
      <c r="B409" s="51">
        <v>0.83178561925888062</v>
      </c>
      <c r="C409" s="51">
        <v>1.9820618629455566</v>
      </c>
    </row>
    <row r="410" spans="1:3" ht="18.75">
      <c r="A410" s="50">
        <v>165</v>
      </c>
      <c r="B410" s="51">
        <v>0.44953173398971558</v>
      </c>
      <c r="C410" s="51">
        <v>1.4798097610473633</v>
      </c>
    </row>
    <row r="411" spans="1:3" ht="18.75">
      <c r="A411" s="50">
        <v>166</v>
      </c>
      <c r="B411" s="51">
        <v>0.38367265462875366</v>
      </c>
      <c r="C411" s="51">
        <v>-0.50339841842651367</v>
      </c>
    </row>
    <row r="412" spans="1:3" ht="18.75">
      <c r="A412" s="50">
        <v>167</v>
      </c>
      <c r="B412" s="51">
        <v>0.46356934309005737</v>
      </c>
      <c r="C412" s="51">
        <v>-1.6102790832519531E-2</v>
      </c>
    </row>
    <row r="413" spans="1:3" ht="18.75">
      <c r="A413" s="50">
        <v>168</v>
      </c>
      <c r="B413" s="51">
        <v>3.0499875545501709E-2</v>
      </c>
      <c r="C413" s="51">
        <v>-1.5154247283935547</v>
      </c>
    </row>
    <row r="414" spans="1:3" ht="18.75">
      <c r="A414" s="50">
        <v>169</v>
      </c>
      <c r="B414" s="51">
        <v>0.11708754301071167</v>
      </c>
      <c r="C414" s="51">
        <v>-0.60822200775146484</v>
      </c>
    </row>
    <row r="415" spans="1:3" ht="18.75">
      <c r="A415" s="50">
        <v>170</v>
      </c>
      <c r="B415" s="51">
        <v>0.54976361989974976</v>
      </c>
      <c r="C415" s="51">
        <v>-0.596893310546875</v>
      </c>
    </row>
    <row r="416" spans="1:3" ht="18.75">
      <c r="A416" s="50">
        <v>171</v>
      </c>
      <c r="B416" s="51">
        <v>0.80029934644699097</v>
      </c>
      <c r="C416" s="51">
        <v>-0.62737369537353516</v>
      </c>
    </row>
    <row r="417" spans="1:11" ht="18.75">
      <c r="A417" s="50">
        <v>172</v>
      </c>
      <c r="B417" s="51">
        <v>0.6951259970664978</v>
      </c>
      <c r="C417" s="51">
        <v>-0.26764106750488281</v>
      </c>
      <c r="I417" s="82" t="s">
        <v>3</v>
      </c>
      <c r="J417" s="82" t="s">
        <v>304</v>
      </c>
      <c r="K417" s="82" t="s">
        <v>207</v>
      </c>
    </row>
    <row r="418" spans="1:11" ht="18.75">
      <c r="A418" s="50">
        <v>173</v>
      </c>
      <c r="B418" s="51">
        <v>0.81433695554733276</v>
      </c>
      <c r="C418" s="51">
        <v>-0.12328624725341797</v>
      </c>
      <c r="I418" s="50">
        <v>1</v>
      </c>
      <c r="J418" s="51">
        <v>0.86476248502731323</v>
      </c>
      <c r="K418" s="51">
        <v>1.3120126724243164</v>
      </c>
    </row>
    <row r="419" spans="1:11" ht="18.75">
      <c r="A419" s="50">
        <v>174</v>
      </c>
      <c r="B419" s="51">
        <v>0.74847787618637085</v>
      </c>
      <c r="C419" s="51">
        <v>0.84623384475708008</v>
      </c>
      <c r="I419" s="50">
        <v>2</v>
      </c>
      <c r="J419" s="51">
        <v>0.86122030019760132</v>
      </c>
      <c r="K419" s="51">
        <v>-0.34329938888549805</v>
      </c>
    </row>
    <row r="420" spans="1:11" ht="18.75">
      <c r="A420" s="50">
        <v>175</v>
      </c>
      <c r="B420" s="51">
        <v>0.99901360273361206</v>
      </c>
      <c r="C420" s="51">
        <v>1.0813322067260742</v>
      </c>
      <c r="I420" s="50">
        <v>3</v>
      </c>
      <c r="J420" s="51">
        <v>0.20669621229171753</v>
      </c>
      <c r="K420" s="51">
        <v>-2.1215829849243164</v>
      </c>
    </row>
    <row r="421" spans="1:11" ht="18.75">
      <c r="A421" s="50">
        <v>176</v>
      </c>
      <c r="B421" s="51">
        <v>0.7692064642906189</v>
      </c>
      <c r="C421" s="51">
        <v>-7.3705196380615234E-2</v>
      </c>
      <c r="I421" s="50">
        <v>4</v>
      </c>
      <c r="J421" s="51">
        <v>0.50804752111434937</v>
      </c>
      <c r="K421" s="51">
        <v>0.84793710708618164</v>
      </c>
    </row>
    <row r="422" spans="1:11" ht="18.75">
      <c r="A422" s="50">
        <v>177</v>
      </c>
      <c r="B422" s="51">
        <v>0.16278570890426636</v>
      </c>
      <c r="C422" s="51">
        <v>-1.0627737045288086</v>
      </c>
      <c r="I422" s="50">
        <v>5</v>
      </c>
      <c r="J422" s="51">
        <v>0.59463518857955933</v>
      </c>
      <c r="K422" s="51">
        <v>-0.44812297821044922</v>
      </c>
    </row>
    <row r="423" spans="1:11" ht="18.75">
      <c r="A423" s="50">
        <v>178</v>
      </c>
      <c r="B423" s="51">
        <v>9.6926629543304443E-2</v>
      </c>
      <c r="C423" s="51">
        <v>-1.3588333129882813</v>
      </c>
      <c r="I423" s="50">
        <v>6</v>
      </c>
      <c r="J423" s="51">
        <v>2.7311265468597412E-2</v>
      </c>
      <c r="K423" s="51">
        <v>-1.7023735046386719</v>
      </c>
    </row>
    <row r="424" spans="1:11" ht="18.75">
      <c r="A424" s="50">
        <v>179</v>
      </c>
      <c r="B424" s="51">
        <v>0.67535847425460815</v>
      </c>
      <c r="C424" s="51">
        <v>-0.10742282867431641</v>
      </c>
      <c r="I424" s="50">
        <v>7</v>
      </c>
      <c r="J424" s="51">
        <v>0.87132233381271362</v>
      </c>
      <c r="K424" s="51">
        <v>1.1262006759643555</v>
      </c>
    </row>
    <row r="425" spans="1:11" ht="18.75">
      <c r="A425" s="50">
        <v>180</v>
      </c>
      <c r="B425" s="51">
        <v>0.74375385046005249</v>
      </c>
      <c r="C425" s="51">
        <v>-0.32358741760253906</v>
      </c>
      <c r="I425" s="50">
        <v>8</v>
      </c>
      <c r="J425" s="51">
        <v>0.17267364263534546</v>
      </c>
      <c r="K425" s="51">
        <v>0.25297737121582031</v>
      </c>
    </row>
    <row r="426" spans="1:11" ht="18.75">
      <c r="A426" s="50">
        <v>181</v>
      </c>
      <c r="B426" s="51">
        <v>0.36149996519088745</v>
      </c>
      <c r="C426" s="51">
        <v>0.38035297393798828</v>
      </c>
      <c r="I426" s="50">
        <v>9</v>
      </c>
      <c r="J426" s="51">
        <v>0.55746382474899292</v>
      </c>
      <c r="K426" s="51">
        <v>0.30239200592041016</v>
      </c>
    </row>
    <row r="427" spans="1:11" ht="18.75">
      <c r="A427" s="50">
        <v>182</v>
      </c>
      <c r="B427" s="51">
        <v>0.76448243856430054</v>
      </c>
      <c r="C427" s="51">
        <v>-0.65305662155151367</v>
      </c>
      <c r="I427" s="137" t="s">
        <v>314</v>
      </c>
      <c r="J427" s="137" t="s">
        <v>314</v>
      </c>
      <c r="K427" s="137" t="s">
        <v>314</v>
      </c>
    </row>
    <row r="428" spans="1:11" ht="18.75">
      <c r="A428" s="50">
        <v>183</v>
      </c>
      <c r="B428" s="51">
        <v>1.5018165111541748E-2</v>
      </c>
      <c r="C428" s="51">
        <v>-1.199650764465332</v>
      </c>
      <c r="I428" s="50">
        <v>191</v>
      </c>
      <c r="J428" s="51">
        <v>0.37689369916915894</v>
      </c>
      <c r="K428" s="51">
        <v>-1.8529481887817383</v>
      </c>
    </row>
    <row r="429" spans="1:11" ht="18.75">
      <c r="A429" s="50">
        <v>184</v>
      </c>
      <c r="B429" s="51">
        <v>0.81490463018417358</v>
      </c>
      <c r="C429" s="51">
        <v>0.79956293106079102</v>
      </c>
      <c r="I429" s="50">
        <v>192</v>
      </c>
      <c r="J429" s="51">
        <v>0.94382423162460327</v>
      </c>
      <c r="K429" s="51">
        <v>-0.35227012634277344</v>
      </c>
    </row>
    <row r="430" spans="1:11" ht="18.75">
      <c r="A430" s="50">
        <v>185</v>
      </c>
      <c r="B430" s="51">
        <v>2.6126086711883545E-2</v>
      </c>
      <c r="C430" s="51">
        <v>-0.48018550872802734</v>
      </c>
      <c r="I430" s="50">
        <v>193</v>
      </c>
      <c r="J430" s="51">
        <v>3.0411899089813232E-2</v>
      </c>
      <c r="K430" s="51">
        <v>-1.9139089584350586</v>
      </c>
    </row>
    <row r="431" spans="1:11" ht="18.75">
      <c r="A431" s="50">
        <v>186</v>
      </c>
      <c r="B431" s="51">
        <v>0.96026700735092163</v>
      </c>
      <c r="C431" s="51">
        <v>1.2237548828125</v>
      </c>
      <c r="I431" s="50">
        <v>194</v>
      </c>
      <c r="J431" s="51">
        <v>0.46601766347885132</v>
      </c>
      <c r="K431" s="51">
        <v>-1.6018447875976562</v>
      </c>
    </row>
    <row r="432" spans="1:11" ht="18.75">
      <c r="A432" s="50">
        <v>187</v>
      </c>
      <c r="B432" s="51">
        <v>0.18110913038253784</v>
      </c>
      <c r="C432" s="51">
        <v>0.74201107025146484</v>
      </c>
      <c r="I432" s="50">
        <v>195</v>
      </c>
      <c r="J432" s="51">
        <v>0.71655339002609253</v>
      </c>
      <c r="K432" s="51">
        <v>1.3676748275756836</v>
      </c>
    </row>
    <row r="433" spans="1:11" ht="18.75">
      <c r="A433" s="50">
        <v>188</v>
      </c>
      <c r="B433" s="51">
        <v>0.48246043920516968</v>
      </c>
      <c r="C433" s="51">
        <v>-2.5819301605224609E-2</v>
      </c>
      <c r="I433" s="50">
        <v>196</v>
      </c>
      <c r="J433" s="51">
        <v>0.61138004064559937</v>
      </c>
      <c r="K433" s="51">
        <v>0.93067026138305664</v>
      </c>
    </row>
    <row r="434" spans="1:11" ht="18.75">
      <c r="A434" s="50">
        <v>189</v>
      </c>
      <c r="B434" s="51">
        <v>0.36578577756881714</v>
      </c>
      <c r="C434" s="51">
        <v>-0.52514171600341797</v>
      </c>
      <c r="I434" s="50">
        <v>197</v>
      </c>
      <c r="J434" s="51">
        <v>0.72766131162643433</v>
      </c>
      <c r="K434" s="51">
        <v>1.3054475784301758</v>
      </c>
    </row>
    <row r="435" spans="1:11" ht="18.75">
      <c r="A435" s="50">
        <v>190</v>
      </c>
      <c r="B435" s="51">
        <v>0.39193719625473022</v>
      </c>
      <c r="C435" s="51">
        <v>0.28585481643676758</v>
      </c>
      <c r="I435" s="50">
        <v>198</v>
      </c>
      <c r="J435" s="51">
        <v>0.66180223226547241</v>
      </c>
      <c r="K435" s="51">
        <v>0.54054641723632813</v>
      </c>
    </row>
    <row r="436" spans="1:11" ht="18.75">
      <c r="A436" s="50">
        <v>191</v>
      </c>
      <c r="B436" s="51">
        <v>0.37689369916915894</v>
      </c>
      <c r="C436" s="51">
        <v>-1.8529481887817383</v>
      </c>
      <c r="I436" s="50">
        <v>199</v>
      </c>
      <c r="J436" s="51">
        <v>0.38117951154708862</v>
      </c>
      <c r="K436" s="51">
        <v>0.24448680877685547</v>
      </c>
    </row>
    <row r="437" spans="1:11" ht="18.75">
      <c r="A437" s="50">
        <v>192</v>
      </c>
      <c r="B437" s="51">
        <v>0.94382423162460327</v>
      </c>
      <c r="C437" s="51">
        <v>-0.35227012634277344</v>
      </c>
      <c r="I437" s="50">
        <v>200</v>
      </c>
      <c r="J437" s="51">
        <v>0.68253082036972046</v>
      </c>
      <c r="K437" s="51">
        <v>0.25834846496582031</v>
      </c>
    </row>
    <row r="438" spans="1:11" ht="18.75">
      <c r="A438" s="50">
        <v>193</v>
      </c>
      <c r="B438" s="51">
        <v>3.0411899089813232E-2</v>
      </c>
      <c r="C438" s="51">
        <v>-1.9139089584350586</v>
      </c>
    </row>
    <row r="439" spans="1:11" ht="18.75">
      <c r="A439" s="50">
        <v>194</v>
      </c>
      <c r="B439" s="51">
        <v>0.46601766347885132</v>
      </c>
      <c r="C439" s="51">
        <v>-1.6018447875976562</v>
      </c>
    </row>
    <row r="440" spans="1:11" ht="18.75">
      <c r="A440" s="50">
        <v>195</v>
      </c>
      <c r="B440" s="51">
        <v>0.71655339002609253</v>
      </c>
      <c r="C440" s="51">
        <v>1.3676748275756836</v>
      </c>
    </row>
    <row r="441" spans="1:11" ht="18.75">
      <c r="A441" s="50">
        <v>196</v>
      </c>
      <c r="B441" s="51">
        <v>0.61138004064559937</v>
      </c>
      <c r="C441" s="51">
        <v>0.93067026138305664</v>
      </c>
    </row>
    <row r="442" spans="1:11" ht="18.75">
      <c r="A442" s="50">
        <v>197</v>
      </c>
      <c r="B442" s="51">
        <v>0.72766131162643433</v>
      </c>
      <c r="C442" s="51">
        <v>1.3054475784301758</v>
      </c>
    </row>
    <row r="443" spans="1:11" ht="18.75">
      <c r="A443" s="50">
        <v>198</v>
      </c>
      <c r="B443" s="51">
        <v>0.66180223226547241</v>
      </c>
      <c r="C443" s="51">
        <v>0.54054641723632813</v>
      </c>
    </row>
    <row r="444" spans="1:11" ht="18.75">
      <c r="A444" s="50">
        <v>199</v>
      </c>
      <c r="B444" s="51">
        <v>0.38117951154708862</v>
      </c>
      <c r="C444" s="51">
        <v>0.24448680877685547</v>
      </c>
    </row>
    <row r="445" spans="1:11" ht="18.75">
      <c r="A445" s="50">
        <v>200</v>
      </c>
      <c r="B445" s="51">
        <v>0.68253082036972046</v>
      </c>
      <c r="C445" s="51">
        <v>0.25834846496582031</v>
      </c>
    </row>
    <row r="446" spans="1:11">
      <c r="A446" s="62" t="s">
        <v>320</v>
      </c>
      <c r="B446" s="62">
        <f>AVERAGE(B246:B445)</f>
        <v>0.51532801866531375</v>
      </c>
      <c r="C446" s="62">
        <f>AVERAGE(C246:C445)</f>
        <v>7.9939062595367427E-2</v>
      </c>
    </row>
    <row r="447" spans="1:11">
      <c r="A447" s="62" t="s">
        <v>268</v>
      </c>
      <c r="B447" s="62">
        <f>_xlfn.VAR.S(B246:B445)</f>
        <v>8.1555698390435277E-2</v>
      </c>
      <c r="C447" s="62">
        <f>_xlfn.VAR.S(C246:C445)</f>
        <v>1.075754164433925</v>
      </c>
    </row>
    <row r="448" spans="1:11">
      <c r="A448" s="62" t="s">
        <v>218</v>
      </c>
      <c r="B448" s="62">
        <f>MIN(B246:B445)</f>
        <v>2.252042293548584E-3</v>
      </c>
      <c r="C448" s="62">
        <f>MIN(C246:C445)</f>
        <v>-2.4001359939575195</v>
      </c>
    </row>
    <row r="449" spans="1:5">
      <c r="A449" s="62" t="s">
        <v>226</v>
      </c>
      <c r="B449" s="62">
        <f>MAX(B246:B445)</f>
        <v>0.99901360273361206</v>
      </c>
      <c r="C449" s="62">
        <f>MAX(C246:C445)</f>
        <v>2.7700614929199219</v>
      </c>
    </row>
    <row r="450" spans="1:5">
      <c r="A450" s="1" t="s">
        <v>227</v>
      </c>
      <c r="B450" s="1">
        <f>INT(SQRT($A$445)+1)</f>
        <v>15</v>
      </c>
      <c r="C450" s="1">
        <f>INT(SQRT($A$445)+1)</f>
        <v>15</v>
      </c>
    </row>
    <row r="451" spans="1:5">
      <c r="A451" s="1" t="s">
        <v>103</v>
      </c>
      <c r="B451" s="1">
        <f>(B449-B448)/(B450-1)</f>
        <v>7.1197254317147393E-2</v>
      </c>
      <c r="C451" s="1">
        <f>(C449-C448)/(C450-1)</f>
        <v>0.36929982049124582</v>
      </c>
    </row>
    <row r="452" spans="1:5">
      <c r="B452" s="170" t="s">
        <v>248</v>
      </c>
      <c r="C452" s="170"/>
      <c r="D452" s="171" t="s">
        <v>82</v>
      </c>
      <c r="E452" s="172"/>
    </row>
    <row r="453" spans="1:5">
      <c r="B453" s="62">
        <f>$B$448</f>
        <v>2.252042293548584E-3</v>
      </c>
      <c r="C453" s="62">
        <f>$C$448</f>
        <v>-2.4001359939575195</v>
      </c>
      <c r="D453" s="1">
        <f t="array" ref="D453:D467">FREQUENCY(B246:B445,B453:B467)</f>
        <v>1</v>
      </c>
      <c r="E453" s="1">
        <f t="array" ref="E453:E467">FREQUENCY(C246:C445,C453:C467)</f>
        <v>1</v>
      </c>
    </row>
    <row r="454" spans="1:5">
      <c r="B454" s="62">
        <f>B453+$B$451</f>
        <v>7.3449296610695977E-2</v>
      </c>
      <c r="C454" s="62">
        <f>C453+$C$451</f>
        <v>-2.0308361734662737</v>
      </c>
      <c r="D454" s="1">
        <v>13</v>
      </c>
      <c r="E454" s="1">
        <v>3</v>
      </c>
    </row>
    <row r="455" spans="1:5">
      <c r="B455" s="62">
        <f t="shared" ref="B455:B467" si="22">B454+$B$451</f>
        <v>0.14464655092784337</v>
      </c>
      <c r="C455" s="62">
        <f t="shared" ref="C455:C467" si="23">C454+$C$451</f>
        <v>-1.6615363529750278</v>
      </c>
      <c r="D455" s="1">
        <v>12</v>
      </c>
      <c r="E455" s="1">
        <v>5</v>
      </c>
    </row>
    <row r="456" spans="1:5">
      <c r="B456" s="62">
        <f t="shared" si="22"/>
        <v>0.21584380524499075</v>
      </c>
      <c r="C456" s="62">
        <f t="shared" si="23"/>
        <v>-1.2922365324837819</v>
      </c>
      <c r="D456" s="1">
        <v>14</v>
      </c>
      <c r="E456" s="1">
        <v>12</v>
      </c>
    </row>
    <row r="457" spans="1:5">
      <c r="B457" s="62">
        <f t="shared" si="22"/>
        <v>0.28704105956213816</v>
      </c>
      <c r="C457" s="62">
        <f t="shared" si="23"/>
        <v>-0.92293671199253602</v>
      </c>
      <c r="D457" s="1">
        <v>15</v>
      </c>
      <c r="E457" s="1">
        <v>13</v>
      </c>
    </row>
    <row r="458" spans="1:5">
      <c r="B458" s="62">
        <f t="shared" si="22"/>
        <v>0.35823831387928556</v>
      </c>
      <c r="C458" s="62">
        <f t="shared" si="23"/>
        <v>-0.55363689150129014</v>
      </c>
      <c r="D458" s="1">
        <v>10</v>
      </c>
      <c r="E458" s="1">
        <v>23</v>
      </c>
    </row>
    <row r="459" spans="1:5">
      <c r="B459" s="62">
        <f t="shared" si="22"/>
        <v>0.42943556819643297</v>
      </c>
      <c r="C459" s="62">
        <f t="shared" si="23"/>
        <v>-0.18433707101004432</v>
      </c>
      <c r="D459" s="1">
        <v>15</v>
      </c>
      <c r="E459" s="1">
        <v>26</v>
      </c>
    </row>
    <row r="460" spans="1:5">
      <c r="B460" s="62">
        <f t="shared" si="22"/>
        <v>0.50063282251358032</v>
      </c>
      <c r="C460" s="62">
        <f t="shared" si="23"/>
        <v>0.1849627494812015</v>
      </c>
      <c r="D460" s="1">
        <v>14</v>
      </c>
      <c r="E460" s="1">
        <v>23</v>
      </c>
    </row>
    <row r="461" spans="1:5">
      <c r="B461" s="62">
        <f t="shared" si="22"/>
        <v>0.57183007683072773</v>
      </c>
      <c r="C461" s="62">
        <f t="shared" si="23"/>
        <v>0.55426256997244727</v>
      </c>
      <c r="D461" s="1">
        <v>17</v>
      </c>
      <c r="E461" s="1">
        <v>33</v>
      </c>
    </row>
    <row r="462" spans="1:5">
      <c r="B462" s="62">
        <f t="shared" si="22"/>
        <v>0.64302733114787514</v>
      </c>
      <c r="C462" s="62">
        <f t="shared" si="23"/>
        <v>0.92356239046369315</v>
      </c>
      <c r="D462" s="1">
        <v>15</v>
      </c>
      <c r="E462" s="1">
        <v>16</v>
      </c>
    </row>
    <row r="463" spans="1:5">
      <c r="B463" s="62">
        <f t="shared" si="22"/>
        <v>0.71422458546502254</v>
      </c>
      <c r="C463" s="62">
        <f t="shared" si="23"/>
        <v>1.292862210954939</v>
      </c>
      <c r="D463" s="1">
        <v>13</v>
      </c>
      <c r="E463" s="1">
        <v>20</v>
      </c>
    </row>
    <row r="464" spans="1:5">
      <c r="B464" s="62">
        <f t="shared" si="22"/>
        <v>0.78542183978216995</v>
      </c>
      <c r="C464" s="62">
        <f t="shared" si="23"/>
        <v>1.6621620314461849</v>
      </c>
      <c r="D464" s="1">
        <v>13</v>
      </c>
      <c r="E464" s="1">
        <v>12</v>
      </c>
    </row>
    <row r="465" spans="2:5">
      <c r="B465" s="62">
        <f t="shared" si="22"/>
        <v>0.85661909409931736</v>
      </c>
      <c r="C465" s="62">
        <f t="shared" si="23"/>
        <v>2.0314618519374306</v>
      </c>
      <c r="D465" s="1">
        <v>18</v>
      </c>
      <c r="E465" s="1">
        <v>7</v>
      </c>
    </row>
    <row r="466" spans="2:5">
      <c r="B466" s="62">
        <f t="shared" si="22"/>
        <v>0.92781634841646476</v>
      </c>
      <c r="C466" s="62">
        <f t="shared" si="23"/>
        <v>2.4007616724286764</v>
      </c>
      <c r="D466" s="1">
        <v>17</v>
      </c>
      <c r="E466" s="1">
        <v>3</v>
      </c>
    </row>
    <row r="467" spans="2:5">
      <c r="B467" s="62">
        <f t="shared" si="22"/>
        <v>0.99901360273361217</v>
      </c>
      <c r="C467" s="62">
        <f t="shared" si="23"/>
        <v>2.7700614929199223</v>
      </c>
      <c r="D467" s="1">
        <v>13</v>
      </c>
      <c r="E467" s="1">
        <v>3</v>
      </c>
    </row>
  </sheetData>
  <mergeCells count="4">
    <mergeCell ref="M211:N211"/>
    <mergeCell ref="O211:P211"/>
    <mergeCell ref="B452:C452"/>
    <mergeCell ref="D452:E452"/>
  </mergeCells>
  <pageMargins left="0.7" right="0.7" top="0.75" bottom="0.75" header="0.3" footer="0.3"/>
  <drawing r:id="rId1"/>
  <legacyDrawing r:id="rId2"/>
  <controls>
    <control shapeId="21505" r:id="rId3" name="CommandButton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/>
  <dimension ref="A1:AB217"/>
  <sheetViews>
    <sheetView workbookViewId="0"/>
  </sheetViews>
  <sheetFormatPr defaultRowHeight="15"/>
  <sheetData>
    <row r="1" spans="1:28" ht="18.75">
      <c r="A1" s="50"/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  <c r="J1" s="50">
        <v>9</v>
      </c>
      <c r="K1" s="50">
        <v>10</v>
      </c>
      <c r="L1" s="50">
        <v>11</v>
      </c>
      <c r="M1" s="50">
        <v>12</v>
      </c>
      <c r="N1" s="50">
        <v>13</v>
      </c>
      <c r="O1" s="50">
        <v>14</v>
      </c>
      <c r="P1" s="50">
        <v>15</v>
      </c>
      <c r="Q1" s="50">
        <v>16</v>
      </c>
      <c r="R1" s="50">
        <v>17</v>
      </c>
      <c r="S1" s="50">
        <v>18</v>
      </c>
      <c r="T1" s="50">
        <v>19</v>
      </c>
      <c r="U1" s="50">
        <v>20</v>
      </c>
      <c r="V1" s="50">
        <v>21</v>
      </c>
      <c r="W1" s="50">
        <v>22</v>
      </c>
      <c r="X1" s="50">
        <v>23</v>
      </c>
      <c r="Y1" s="50">
        <v>24</v>
      </c>
      <c r="Z1" s="50">
        <v>25</v>
      </c>
      <c r="AA1" s="50">
        <v>26</v>
      </c>
      <c r="AB1" s="50">
        <v>27</v>
      </c>
    </row>
    <row r="2" spans="1:28" ht="18.75">
      <c r="A2" s="50" t="s">
        <v>250</v>
      </c>
      <c r="B2" s="50">
        <v>24</v>
      </c>
      <c r="C2" s="50">
        <v>16</v>
      </c>
      <c r="D2" s="50">
        <v>15</v>
      </c>
      <c r="E2" s="50">
        <v>19</v>
      </c>
      <c r="F2" s="50">
        <v>17</v>
      </c>
      <c r="G2" s="50">
        <v>20</v>
      </c>
      <c r="H2" s="50">
        <v>21</v>
      </c>
      <c r="I2" s="50">
        <v>19</v>
      </c>
      <c r="J2" s="50">
        <v>19</v>
      </c>
      <c r="K2" s="50">
        <v>19</v>
      </c>
      <c r="L2" s="50">
        <v>22</v>
      </c>
      <c r="M2" s="50">
        <v>17</v>
      </c>
      <c r="N2" s="50">
        <v>24</v>
      </c>
      <c r="O2" s="50">
        <v>16</v>
      </c>
      <c r="P2" s="50">
        <v>19</v>
      </c>
      <c r="Q2" s="50">
        <v>17</v>
      </c>
      <c r="R2" s="50">
        <v>21</v>
      </c>
      <c r="S2" s="50">
        <v>16</v>
      </c>
      <c r="T2" s="50">
        <v>24</v>
      </c>
      <c r="U2" s="50">
        <v>20</v>
      </c>
      <c r="V2" s="50">
        <v>21</v>
      </c>
      <c r="W2" s="50">
        <v>18</v>
      </c>
      <c r="X2" s="50">
        <v>24</v>
      </c>
      <c r="Y2" s="50">
        <v>20</v>
      </c>
      <c r="Z2" s="50">
        <v>16</v>
      </c>
      <c r="AA2" s="50">
        <v>20</v>
      </c>
      <c r="AB2" s="50">
        <v>23</v>
      </c>
    </row>
    <row r="3" spans="1:28" ht="18.75">
      <c r="A3" s="50" t="s">
        <v>124</v>
      </c>
      <c r="B3" s="50">
        <v>0.186</v>
      </c>
      <c r="C3" s="50">
        <v>0.19500000000000001</v>
      </c>
      <c r="D3" s="50">
        <v>0.38600000000000001</v>
      </c>
      <c r="E3" s="50">
        <v>0.4</v>
      </c>
      <c r="F3" s="50">
        <v>0.41699999999999998</v>
      </c>
      <c r="G3" s="50">
        <v>0.42899999999999999</v>
      </c>
      <c r="H3" s="50">
        <v>0.17100000000000001</v>
      </c>
      <c r="I3" s="50">
        <v>0.29799999999999999</v>
      </c>
      <c r="J3" s="50">
        <v>0.14299999999999999</v>
      </c>
      <c r="K3" s="50">
        <v>0.255</v>
      </c>
      <c r="L3" s="50">
        <v>0.109</v>
      </c>
      <c r="M3" s="50">
        <v>0.124</v>
      </c>
      <c r="N3" s="50">
        <v>0.44700000000000001</v>
      </c>
      <c r="O3" s="50">
        <v>0.113</v>
      </c>
      <c r="P3" s="50">
        <v>0.126</v>
      </c>
      <c r="Q3" s="50">
        <v>0.3</v>
      </c>
      <c r="R3" s="50">
        <v>0.42299999999999999</v>
      </c>
      <c r="S3" s="50">
        <v>0.41099999999999998</v>
      </c>
      <c r="T3" s="50">
        <v>0.27700000000000002</v>
      </c>
      <c r="U3" s="50">
        <v>0.223</v>
      </c>
      <c r="V3" s="50">
        <v>0.36199999999999999</v>
      </c>
      <c r="W3" s="50">
        <v>0.45400000000000001</v>
      </c>
      <c r="X3" s="50">
        <v>0.17499999999999999</v>
      </c>
      <c r="Y3" s="50">
        <v>0.35299999999999998</v>
      </c>
      <c r="Z3" s="50">
        <v>0.26300000000000001</v>
      </c>
      <c r="AA3" s="50">
        <v>0.248</v>
      </c>
      <c r="AB3" s="50">
        <v>0.46700000000000003</v>
      </c>
    </row>
    <row r="4" spans="1:28" ht="18.75">
      <c r="A4" s="50" t="s">
        <v>125</v>
      </c>
      <c r="B4" s="50">
        <v>0.14199999999999999</v>
      </c>
      <c r="C4" s="50">
        <v>0.113</v>
      </c>
      <c r="D4" s="50">
        <v>0.27</v>
      </c>
      <c r="E4" s="50">
        <v>0.184</v>
      </c>
      <c r="F4" s="50">
        <v>0.31900000000000001</v>
      </c>
      <c r="G4" s="50">
        <v>0.161</v>
      </c>
      <c r="H4" s="50">
        <v>0.17100000000000001</v>
      </c>
      <c r="I4" s="50">
        <v>0.28499999999999998</v>
      </c>
      <c r="J4" s="50">
        <v>0.21099999999999999</v>
      </c>
      <c r="K4" s="50">
        <v>0.28399999999999997</v>
      </c>
      <c r="L4" s="50">
        <v>0.27600000000000002</v>
      </c>
      <c r="M4" s="50">
        <v>6.3E-2</v>
      </c>
      <c r="N4" s="50">
        <v>0.32200000000000001</v>
      </c>
      <c r="O4" s="50">
        <v>7.0000000000000007E-2</v>
      </c>
      <c r="P4" s="50">
        <v>0.17499999999999999</v>
      </c>
      <c r="Q4" s="50">
        <v>0.38300000000000001</v>
      </c>
      <c r="R4" s="50">
        <v>0.34499999999999997</v>
      </c>
      <c r="S4" s="50">
        <v>0.36199999999999999</v>
      </c>
      <c r="T4" s="50">
        <v>0.10100000000000001</v>
      </c>
      <c r="U4" s="50">
        <v>0.18</v>
      </c>
      <c r="V4" s="50">
        <v>6.2E-2</v>
      </c>
      <c r="W4" s="50">
        <v>9.8000000000000004E-2</v>
      </c>
      <c r="X4" s="50">
        <v>0.16600000000000001</v>
      </c>
      <c r="Y4" s="50">
        <v>0.32400000000000001</v>
      </c>
      <c r="Z4" s="50">
        <v>0.16500000000000001</v>
      </c>
      <c r="AA4" s="50">
        <v>0.17399999999999999</v>
      </c>
      <c r="AB4" s="50">
        <v>0.224</v>
      </c>
    </row>
    <row r="5" spans="1:28" ht="18.75">
      <c r="A5" s="50" t="s">
        <v>126</v>
      </c>
      <c r="B5" s="50">
        <v>5</v>
      </c>
      <c r="C5" s="50">
        <v>6</v>
      </c>
      <c r="D5" s="50">
        <v>3</v>
      </c>
      <c r="E5" s="50">
        <v>6</v>
      </c>
      <c r="F5" s="50">
        <v>6</v>
      </c>
      <c r="G5" s="50">
        <v>3</v>
      </c>
      <c r="H5" s="50">
        <v>6</v>
      </c>
      <c r="I5" s="50">
        <v>4</v>
      </c>
      <c r="J5" s="50">
        <v>6</v>
      </c>
      <c r="K5" s="50">
        <v>2</v>
      </c>
      <c r="L5" s="50">
        <v>2</v>
      </c>
      <c r="M5" s="50">
        <v>2</v>
      </c>
      <c r="N5" s="50">
        <v>5</v>
      </c>
      <c r="O5" s="50">
        <v>4</v>
      </c>
      <c r="P5" s="50">
        <v>5</v>
      </c>
      <c r="Q5" s="50">
        <v>3</v>
      </c>
      <c r="R5" s="50">
        <v>4</v>
      </c>
      <c r="S5" s="50">
        <v>6</v>
      </c>
      <c r="T5" s="50">
        <v>6</v>
      </c>
      <c r="U5" s="50">
        <v>6</v>
      </c>
      <c r="V5" s="50">
        <v>3</v>
      </c>
      <c r="W5" s="50">
        <v>6</v>
      </c>
      <c r="X5" s="50">
        <v>3</v>
      </c>
      <c r="Y5" s="50">
        <v>2</v>
      </c>
      <c r="Z5" s="50">
        <v>6</v>
      </c>
      <c r="AA5" s="50">
        <v>6</v>
      </c>
      <c r="AB5" s="50">
        <v>2</v>
      </c>
    </row>
    <row r="6" spans="1:28" ht="21">
      <c r="A6" s="98" t="s">
        <v>252</v>
      </c>
    </row>
    <row r="7" spans="1:28" ht="21">
      <c r="A7" s="99"/>
    </row>
    <row r="8" spans="1:28" ht="21">
      <c r="A8" s="99"/>
    </row>
    <row r="9" spans="1:28" ht="21">
      <c r="A9" s="99"/>
    </row>
    <row r="11" spans="1:28" ht="24">
      <c r="A11" s="46" t="s">
        <v>123</v>
      </c>
      <c r="B11" s="50">
        <v>16</v>
      </c>
    </row>
    <row r="12" spans="1:28" ht="21">
      <c r="A12" s="46" t="s">
        <v>124</v>
      </c>
      <c r="B12" s="50">
        <v>0.19500000000000001</v>
      </c>
    </row>
    <row r="13" spans="1:28" ht="21">
      <c r="A13" s="48" t="s">
        <v>125</v>
      </c>
      <c r="B13" s="50">
        <v>0.113</v>
      </c>
    </row>
    <row r="14" spans="1:28" ht="21">
      <c r="A14" s="46" t="s">
        <v>126</v>
      </c>
      <c r="B14" s="50">
        <v>6</v>
      </c>
    </row>
    <row r="15" spans="1:28" ht="18.75">
      <c r="B15" s="50"/>
    </row>
    <row r="16" spans="1:28" ht="21">
      <c r="A16" s="54" t="s">
        <v>71</v>
      </c>
      <c r="B16" s="54" t="s">
        <v>251</v>
      </c>
      <c r="C16" s="54" t="s">
        <v>255</v>
      </c>
      <c r="D16" s="54" t="s">
        <v>253</v>
      </c>
      <c r="E16" s="54" t="s">
        <v>254</v>
      </c>
      <c r="F16" s="54" t="s">
        <v>256</v>
      </c>
      <c r="G16" s="54" t="s">
        <v>257</v>
      </c>
      <c r="H16" s="54" t="s">
        <v>258</v>
      </c>
      <c r="I16" s="54" t="s">
        <v>259</v>
      </c>
    </row>
    <row r="17" spans="1:9" ht="18.75">
      <c r="A17" s="50">
        <v>0</v>
      </c>
      <c r="B17" s="50">
        <v>16</v>
      </c>
      <c r="C17" s="50">
        <v>16</v>
      </c>
      <c r="D17" s="50">
        <v>16</v>
      </c>
      <c r="E17" s="50">
        <v>16</v>
      </c>
      <c r="F17" s="50">
        <v>16</v>
      </c>
      <c r="G17" s="50">
        <v>16</v>
      </c>
      <c r="H17" s="50">
        <v>16</v>
      </c>
      <c r="I17" s="50">
        <v>16</v>
      </c>
    </row>
    <row r="18" spans="1:9" ht="18.75">
      <c r="A18" s="50">
        <v>1</v>
      </c>
      <c r="B18" s="51">
        <v>16.195</v>
      </c>
      <c r="C18" s="51">
        <v>14.80407179069519</v>
      </c>
      <c r="D18" s="51">
        <v>15.840122953414918</v>
      </c>
      <c r="E18" s="51">
        <v>16.87079447746277</v>
      </c>
      <c r="F18" s="51">
        <v>15.592338865280151</v>
      </c>
      <c r="G18" s="51">
        <v>16.96661411857605</v>
      </c>
      <c r="H18" s="51">
        <v>16.810785642623902</v>
      </c>
      <c r="I18" s="51">
        <v>16.485457166671754</v>
      </c>
    </row>
    <row r="19" spans="1:9" ht="18.75">
      <c r="A19" s="50">
        <v>2</v>
      </c>
      <c r="B19" s="51">
        <v>16.39</v>
      </c>
      <c r="C19" s="51">
        <v>15.799337334632874</v>
      </c>
      <c r="D19" s="51">
        <v>15.610242712020874</v>
      </c>
      <c r="E19" s="51">
        <v>17.067028173446655</v>
      </c>
      <c r="F19" s="51">
        <v>15.924527410507203</v>
      </c>
      <c r="G19" s="51">
        <v>17.576542028427124</v>
      </c>
      <c r="H19" s="51">
        <v>15.82948367881775</v>
      </c>
      <c r="I19" s="51">
        <v>16.534826726913451</v>
      </c>
    </row>
    <row r="20" spans="1:9" ht="18.75">
      <c r="A20" s="50">
        <v>3</v>
      </c>
      <c r="B20" s="51">
        <v>16.585000000000001</v>
      </c>
      <c r="C20" s="51">
        <v>16.30010448741913</v>
      </c>
      <c r="D20" s="51">
        <v>16.05584270477295</v>
      </c>
      <c r="E20" s="51">
        <v>18.183174263000488</v>
      </c>
      <c r="F20" s="51">
        <v>16.074133476257327</v>
      </c>
      <c r="G20" s="51">
        <v>18.2483196182251</v>
      </c>
      <c r="H20" s="51">
        <v>15.667432792663575</v>
      </c>
      <c r="I20" s="51">
        <v>17.085572792053224</v>
      </c>
    </row>
    <row r="21" spans="1:9" ht="18.75">
      <c r="A21" s="50">
        <v>4</v>
      </c>
      <c r="B21" s="51">
        <v>16.78</v>
      </c>
      <c r="C21" s="51">
        <v>16.004658606529237</v>
      </c>
      <c r="D21" s="51">
        <v>16.203166950225832</v>
      </c>
      <c r="E21" s="51">
        <v>17.940800586700441</v>
      </c>
      <c r="F21" s="51">
        <v>16.471610919952393</v>
      </c>
      <c r="G21" s="51">
        <v>18.923536426544189</v>
      </c>
      <c r="H21" s="51">
        <v>15.249357013702394</v>
      </c>
      <c r="I21" s="51">
        <v>17.698168537139892</v>
      </c>
    </row>
    <row r="22" spans="1:9" ht="18.75">
      <c r="A22" s="50">
        <v>5</v>
      </c>
      <c r="B22" s="51">
        <v>16.975000000000001</v>
      </c>
      <c r="C22" s="51">
        <v>17.740692959785463</v>
      </c>
      <c r="D22" s="51">
        <v>15.495867700576783</v>
      </c>
      <c r="E22" s="51">
        <v>18.084110147476199</v>
      </c>
      <c r="F22" s="51">
        <v>16.866568597793581</v>
      </c>
      <c r="G22" s="51">
        <v>19.660602914810184</v>
      </c>
      <c r="H22" s="51">
        <v>16.508595026016238</v>
      </c>
      <c r="I22" s="51">
        <v>17.990369943618777</v>
      </c>
    </row>
    <row r="23" spans="1:9" ht="18.75">
      <c r="A23" s="50">
        <v>6</v>
      </c>
      <c r="B23" s="51">
        <v>17.170000000000002</v>
      </c>
      <c r="C23" s="51">
        <v>17.510536300659183</v>
      </c>
      <c r="D23" s="51">
        <v>15.030480844497681</v>
      </c>
      <c r="E23" s="51">
        <v>17.546899942398074</v>
      </c>
      <c r="F23" s="51">
        <v>16.465313241958619</v>
      </c>
      <c r="G23" s="51">
        <v>18.49896149635315</v>
      </c>
      <c r="H23" s="51">
        <v>15.65787085914612</v>
      </c>
      <c r="I23" s="51">
        <v>17.672380014419556</v>
      </c>
    </row>
    <row r="24" spans="1:9" ht="18.75">
      <c r="A24" s="50">
        <v>7</v>
      </c>
      <c r="B24" s="51">
        <v>17.364999999999998</v>
      </c>
      <c r="C24" s="51">
        <v>17.097796838760374</v>
      </c>
      <c r="D24" s="51">
        <v>16.062345066070556</v>
      </c>
      <c r="E24" s="51">
        <v>19.783538770675658</v>
      </c>
      <c r="F24" s="51">
        <v>16.745497104644773</v>
      </c>
      <c r="G24" s="51">
        <v>18.803379596710204</v>
      </c>
      <c r="H24" s="51">
        <v>15.122501499176025</v>
      </c>
      <c r="I24" s="51">
        <v>17.987619464874268</v>
      </c>
    </row>
    <row r="25" spans="1:9" ht="18.75">
      <c r="A25" s="50">
        <v>8</v>
      </c>
      <c r="B25" s="51">
        <v>17.559999999999999</v>
      </c>
      <c r="C25" s="51">
        <v>16.926969770431516</v>
      </c>
      <c r="D25" s="51">
        <v>15.735689521789549</v>
      </c>
      <c r="E25" s="51">
        <v>20.169680177688598</v>
      </c>
      <c r="F25" s="51">
        <v>17.881224238395689</v>
      </c>
      <c r="G25" s="51">
        <v>18.56509011363983</v>
      </c>
      <c r="H25" s="51">
        <v>16.264446253776548</v>
      </c>
      <c r="I25" s="51">
        <v>18.046834345817565</v>
      </c>
    </row>
    <row r="26" spans="1:9" ht="18.75">
      <c r="A26" s="50">
        <v>9</v>
      </c>
      <c r="B26" s="51">
        <v>17.754999999999999</v>
      </c>
      <c r="C26" s="51">
        <v>17.077456493377685</v>
      </c>
      <c r="D26" s="51">
        <v>16.826883657455443</v>
      </c>
      <c r="E26" s="51">
        <v>21.549176391601563</v>
      </c>
      <c r="F26" s="51">
        <v>17.548696999549865</v>
      </c>
      <c r="G26" s="51">
        <v>19.426775414466857</v>
      </c>
      <c r="H26" s="51">
        <v>16.970303078651426</v>
      </c>
      <c r="I26" s="51">
        <v>17.92942540836334</v>
      </c>
    </row>
    <row r="27" spans="1:9" ht="18.75">
      <c r="A27" s="50">
        <v>10</v>
      </c>
      <c r="B27" s="51">
        <v>17.95</v>
      </c>
      <c r="C27" s="51">
        <v>16.473981037139893</v>
      </c>
      <c r="D27" s="51">
        <v>17.243517011642457</v>
      </c>
      <c r="E27" s="51">
        <v>22.31848159313202</v>
      </c>
      <c r="F27" s="51">
        <v>18.209524567604063</v>
      </c>
      <c r="G27" s="51">
        <v>19.433837220191954</v>
      </c>
      <c r="H27" s="51">
        <v>16.821536408424375</v>
      </c>
      <c r="I27" s="51">
        <v>18.551866150856018</v>
      </c>
    </row>
    <row r="28" spans="1:9" ht="18.75">
      <c r="A28" s="50">
        <v>11</v>
      </c>
      <c r="B28" s="51">
        <v>18.145</v>
      </c>
      <c r="C28" s="51">
        <v>17.229944799423219</v>
      </c>
      <c r="D28" s="51">
        <v>18.580062759399414</v>
      </c>
      <c r="E28" s="51">
        <v>23.583204315185547</v>
      </c>
      <c r="F28" s="51">
        <v>18.932201815605165</v>
      </c>
      <c r="G28" s="51">
        <v>19.322685992240906</v>
      </c>
      <c r="H28" s="51">
        <v>17.592682131767273</v>
      </c>
      <c r="I28" s="51">
        <v>18.817620684623719</v>
      </c>
    </row>
    <row r="29" spans="1:9" ht="18.75">
      <c r="A29" s="50">
        <v>12</v>
      </c>
      <c r="B29" s="51">
        <v>18.34</v>
      </c>
      <c r="C29" s="51">
        <v>17.687632814407348</v>
      </c>
      <c r="D29" s="51">
        <v>17.886047725677489</v>
      </c>
      <c r="E29" s="51">
        <v>23.055839107513428</v>
      </c>
      <c r="F29" s="51">
        <v>18.980318282127381</v>
      </c>
      <c r="G29" s="51">
        <v>18.536973982810974</v>
      </c>
      <c r="H29" s="51">
        <v>18.679182985305786</v>
      </c>
      <c r="I29" s="51">
        <v>19.080855775833129</v>
      </c>
    </row>
    <row r="30" spans="1:9" ht="18.75">
      <c r="A30" s="50">
        <v>13</v>
      </c>
      <c r="B30" s="51">
        <v>18.535</v>
      </c>
      <c r="C30" s="51">
        <v>17.962738349914552</v>
      </c>
      <c r="D30" s="51">
        <v>16.893756944656371</v>
      </c>
      <c r="E30" s="51">
        <v>23.209913118362429</v>
      </c>
      <c r="F30" s="51">
        <v>19.768284428596498</v>
      </c>
      <c r="G30" s="51">
        <v>19.847111653327943</v>
      </c>
      <c r="H30" s="51">
        <v>18.519743034362794</v>
      </c>
      <c r="I30" s="51">
        <v>18.727940223693849</v>
      </c>
    </row>
    <row r="31" spans="1:9" ht="18.75">
      <c r="A31" s="50">
        <v>14</v>
      </c>
      <c r="B31" s="51">
        <v>18.73</v>
      </c>
      <c r="C31" s="51">
        <v>17.807715263366699</v>
      </c>
      <c r="D31" s="51">
        <v>17.932946721076966</v>
      </c>
      <c r="E31" s="51">
        <v>23.245774095535278</v>
      </c>
      <c r="F31" s="51">
        <v>19.341501652717589</v>
      </c>
      <c r="G31" s="51">
        <v>21.334792594909668</v>
      </c>
      <c r="H31" s="51">
        <v>17.997657890319825</v>
      </c>
      <c r="I31" s="51">
        <v>19.734464213371279</v>
      </c>
    </row>
    <row r="32" spans="1:9" ht="18.75">
      <c r="A32" s="50">
        <v>15</v>
      </c>
      <c r="B32" s="51">
        <v>18.925000000000001</v>
      </c>
      <c r="C32" s="51">
        <v>18.465984270095827</v>
      </c>
      <c r="D32" s="51">
        <v>19.717944838523866</v>
      </c>
      <c r="E32" s="51">
        <v>23.963074291229248</v>
      </c>
      <c r="F32" s="51">
        <v>19.696819411277772</v>
      </c>
      <c r="G32" s="51">
        <v>22.2122818775177</v>
      </c>
      <c r="H32" s="51">
        <v>17.177296998977663</v>
      </c>
      <c r="I32" s="51">
        <v>19.902306736946105</v>
      </c>
    </row>
    <row r="33" spans="1:9" ht="18.75">
      <c r="A33" s="50">
        <v>16</v>
      </c>
      <c r="B33" s="51">
        <v>19.12</v>
      </c>
      <c r="C33" s="51">
        <v>18.190228384017946</v>
      </c>
      <c r="D33" s="51">
        <v>19.646485903739929</v>
      </c>
      <c r="E33" s="51">
        <v>24.60441230773926</v>
      </c>
      <c r="F33" s="51">
        <v>19.509429586410523</v>
      </c>
      <c r="G33" s="51">
        <v>23.405126290321352</v>
      </c>
      <c r="H33" s="51">
        <v>17.03837564945221</v>
      </c>
      <c r="I33" s="51">
        <v>19.353337624549866</v>
      </c>
    </row>
    <row r="34" spans="1:9" ht="18.75">
      <c r="A34" s="50">
        <v>17</v>
      </c>
      <c r="B34" s="51">
        <v>19.315000000000001</v>
      </c>
      <c r="C34" s="51">
        <v>18.235786289215088</v>
      </c>
      <c r="D34" s="51">
        <v>19.636876648902895</v>
      </c>
      <c r="E34" s="51">
        <v>24.025042417526247</v>
      </c>
      <c r="F34" s="51">
        <v>19.749973529815676</v>
      </c>
      <c r="G34" s="51">
        <v>23.74334688472748</v>
      </c>
      <c r="H34" s="51">
        <v>17.236710120201113</v>
      </c>
      <c r="I34" s="51">
        <v>19.226343619346618</v>
      </c>
    </row>
    <row r="35" spans="1:9" ht="18.75">
      <c r="A35" s="50">
        <v>18</v>
      </c>
      <c r="B35" s="51">
        <v>19.510000000000002</v>
      </c>
      <c r="C35" s="51">
        <v>18.703319301605227</v>
      </c>
      <c r="D35" s="51">
        <v>20.626581508636477</v>
      </c>
      <c r="E35" s="51">
        <v>23.088986318588258</v>
      </c>
      <c r="F35" s="51">
        <v>19.807934993743899</v>
      </c>
      <c r="G35" s="51">
        <v>23.645479872703554</v>
      </c>
      <c r="H35" s="51">
        <v>17.756358382225038</v>
      </c>
      <c r="I35" s="51">
        <v>18.736704421043399</v>
      </c>
    </row>
    <row r="36" spans="1:9" ht="18.75">
      <c r="A36" s="50">
        <v>19</v>
      </c>
      <c r="B36" s="51">
        <v>19.704999999999998</v>
      </c>
      <c r="C36" s="51">
        <v>19.925733945846556</v>
      </c>
      <c r="D36" s="51">
        <v>20.337167676925656</v>
      </c>
      <c r="E36" s="51">
        <v>24.50228502655029</v>
      </c>
      <c r="F36" s="51">
        <v>18.226652662277221</v>
      </c>
      <c r="G36" s="51">
        <v>23.624494492530822</v>
      </c>
      <c r="H36" s="51">
        <v>17.488866578102112</v>
      </c>
      <c r="I36" s="51">
        <v>18.006072281837461</v>
      </c>
    </row>
    <row r="37" spans="1:9" ht="18.75">
      <c r="A37" s="50">
        <v>20</v>
      </c>
      <c r="B37" s="51">
        <v>19.899999999999999</v>
      </c>
      <c r="C37" s="51">
        <v>20.049092935562133</v>
      </c>
      <c r="D37" s="51">
        <v>19.865171365737915</v>
      </c>
      <c r="E37" s="51">
        <v>24.816528079986572</v>
      </c>
      <c r="F37" s="51">
        <v>17.998850564956662</v>
      </c>
      <c r="G37" s="51">
        <v>23.589712796211241</v>
      </c>
      <c r="H37" s="51">
        <v>16.546813992500304</v>
      </c>
      <c r="I37" s="51">
        <v>18.094691543579099</v>
      </c>
    </row>
    <row r="38" spans="1:9" ht="18.75">
      <c r="A38" s="50">
        <v>21</v>
      </c>
      <c r="B38" s="51">
        <v>20.094999999999999</v>
      </c>
      <c r="C38" s="51">
        <v>20.381186431884764</v>
      </c>
      <c r="D38" s="51">
        <v>20.328119400024413</v>
      </c>
      <c r="E38" s="51">
        <v>24.349590051650999</v>
      </c>
      <c r="F38" s="51">
        <v>19.023867385864257</v>
      </c>
      <c r="G38" s="51">
        <v>23.240495745658873</v>
      </c>
      <c r="H38" s="51">
        <v>17.535580325126645</v>
      </c>
      <c r="I38" s="51">
        <v>17.756295843124388</v>
      </c>
    </row>
    <row r="39" spans="1:9" ht="18.75">
      <c r="A39" s="50">
        <v>22</v>
      </c>
      <c r="B39" s="51">
        <v>20.29</v>
      </c>
      <c r="C39" s="51">
        <v>21.394719470024107</v>
      </c>
      <c r="D39" s="51">
        <v>20.507823638916015</v>
      </c>
      <c r="E39" s="51">
        <v>24.955408551216124</v>
      </c>
      <c r="F39" s="51">
        <v>19.129891265869141</v>
      </c>
      <c r="G39" s="51">
        <v>23.466097613334654</v>
      </c>
      <c r="H39" s="51">
        <v>17.419332018852234</v>
      </c>
      <c r="I39" s="51">
        <v>18.670719384193418</v>
      </c>
    </row>
    <row r="40" spans="1:9" ht="18.75">
      <c r="A40" s="50">
        <v>23</v>
      </c>
      <c r="B40" s="51">
        <v>20.484999999999999</v>
      </c>
      <c r="C40" s="51">
        <v>21.627071103096007</v>
      </c>
      <c r="D40" s="51">
        <v>20.938513238906861</v>
      </c>
      <c r="E40" s="51">
        <v>25.24083238887787</v>
      </c>
      <c r="F40" s="51">
        <v>18.454734064102173</v>
      </c>
      <c r="G40" s="51">
        <v>23.222433987617492</v>
      </c>
      <c r="H40" s="51">
        <v>16.882028058052061</v>
      </c>
      <c r="I40" s="51">
        <v>18.306024233818054</v>
      </c>
    </row>
    <row r="41" spans="1:9" ht="18.75">
      <c r="A41" s="50">
        <v>24</v>
      </c>
      <c r="B41" s="51">
        <v>20.68</v>
      </c>
      <c r="C41" s="51">
        <v>21.612471134185792</v>
      </c>
      <c r="D41" s="51">
        <v>21.806210221290588</v>
      </c>
      <c r="E41" s="51">
        <v>25.243012754440308</v>
      </c>
      <c r="F41" s="51">
        <v>18.443780546188353</v>
      </c>
      <c r="G41" s="51">
        <v>23.235714707374573</v>
      </c>
      <c r="H41" s="51">
        <v>16.559417588233948</v>
      </c>
      <c r="I41" s="51">
        <v>18.018211038589477</v>
      </c>
    </row>
    <row r="42" spans="1:9" ht="18.75">
      <c r="A42" s="50">
        <v>25</v>
      </c>
      <c r="B42" s="51">
        <v>20.875</v>
      </c>
      <c r="C42" s="51">
        <v>21.494689760208129</v>
      </c>
      <c r="D42" s="51">
        <v>22.137157958030702</v>
      </c>
      <c r="E42" s="51">
        <v>25.502137142181397</v>
      </c>
      <c r="F42" s="51">
        <v>17.153708660125734</v>
      </c>
      <c r="G42" s="51">
        <v>22.64787705898285</v>
      </c>
      <c r="H42" s="51">
        <v>16.91228735256195</v>
      </c>
      <c r="I42" s="51">
        <v>18.723752326965332</v>
      </c>
    </row>
    <row r="43" spans="1:9" ht="18.75">
      <c r="A43" s="50">
        <v>26</v>
      </c>
      <c r="B43" s="51">
        <v>21.07</v>
      </c>
      <c r="C43" s="51">
        <v>21.698222500801087</v>
      </c>
      <c r="D43" s="51">
        <v>22.358965628623963</v>
      </c>
      <c r="E43" s="51">
        <v>25.154184177398683</v>
      </c>
      <c r="F43" s="51">
        <v>17.721013278961181</v>
      </c>
      <c r="G43" s="51">
        <v>22.375394217491149</v>
      </c>
      <c r="H43" s="51">
        <v>15.805976035118103</v>
      </c>
      <c r="I43" s="51">
        <v>19.866300997734069</v>
      </c>
    </row>
    <row r="44" spans="1:9" ht="18.75">
      <c r="A44" s="50">
        <v>27</v>
      </c>
      <c r="B44" s="51">
        <v>21.265000000000001</v>
      </c>
      <c r="C44" s="51">
        <v>21.294677565574645</v>
      </c>
      <c r="D44" s="51">
        <v>21.799592217445372</v>
      </c>
      <c r="E44" s="51">
        <v>25.200987417221071</v>
      </c>
      <c r="F44" s="51">
        <v>17.003240545272828</v>
      </c>
      <c r="G44" s="51">
        <v>22.677730294227601</v>
      </c>
      <c r="H44" s="51">
        <v>15.814672100067138</v>
      </c>
      <c r="I44" s="51">
        <v>19.909793690681457</v>
      </c>
    </row>
    <row r="45" spans="1:9" ht="18.75">
      <c r="A45" s="50">
        <v>28</v>
      </c>
      <c r="B45" s="51">
        <v>21.46</v>
      </c>
      <c r="C45" s="51">
        <v>21.646014585494996</v>
      </c>
      <c r="D45" s="51">
        <v>21.497163151741027</v>
      </c>
      <c r="E45" s="51">
        <v>25.929230198860168</v>
      </c>
      <c r="F45" s="51">
        <v>18.216287053108218</v>
      </c>
      <c r="G45" s="51">
        <v>22.559011039733889</v>
      </c>
      <c r="H45" s="51">
        <v>14.862124046325684</v>
      </c>
      <c r="I45" s="51">
        <v>19.4840208902359</v>
      </c>
    </row>
    <row r="46" spans="1:9" ht="18.75">
      <c r="A46" s="50">
        <v>29</v>
      </c>
      <c r="B46" s="51">
        <v>21.655000000000001</v>
      </c>
      <c r="C46" s="51">
        <v>22.254295627593994</v>
      </c>
      <c r="D46" s="51">
        <v>19.735553004264833</v>
      </c>
      <c r="E46" s="51">
        <v>25.965676341056824</v>
      </c>
      <c r="F46" s="51">
        <v>18.012403010368349</v>
      </c>
      <c r="G46" s="51">
        <v>22.337110380172732</v>
      </c>
      <c r="H46" s="51">
        <v>14.838561353683472</v>
      </c>
      <c r="I46" s="51">
        <v>20.491129721641542</v>
      </c>
    </row>
    <row r="47" spans="1:9" ht="18.75">
      <c r="A47" s="50">
        <v>30</v>
      </c>
      <c r="B47" s="51">
        <v>21.85</v>
      </c>
      <c r="C47" s="51">
        <v>21.901332874298099</v>
      </c>
      <c r="D47" s="51">
        <v>20.143235273361206</v>
      </c>
      <c r="E47" s="51">
        <v>25.083129542350772</v>
      </c>
      <c r="F47" s="51">
        <v>19.061337885856631</v>
      </c>
      <c r="G47" s="51">
        <v>21.688195081710816</v>
      </c>
      <c r="H47" s="51">
        <v>14.458313098907471</v>
      </c>
      <c r="I47" s="51">
        <v>21.321615381240846</v>
      </c>
    </row>
    <row r="48" spans="1:9" ht="18.75">
      <c r="A48" s="50">
        <v>31</v>
      </c>
      <c r="B48" s="51">
        <v>22.045000000000002</v>
      </c>
      <c r="C48" s="51">
        <v>21.545850355148318</v>
      </c>
      <c r="D48" s="51">
        <v>20.489986991882326</v>
      </c>
      <c r="E48" s="51">
        <v>25.453401661872867</v>
      </c>
      <c r="F48" s="51">
        <v>19.387502140998841</v>
      </c>
      <c r="G48" s="51">
        <v>21.296224128723146</v>
      </c>
      <c r="H48" s="51">
        <v>14.83294582939148</v>
      </c>
      <c r="I48" s="51">
        <v>21.184897937774661</v>
      </c>
    </row>
    <row r="49" spans="1:9" ht="18.75">
      <c r="A49" s="50">
        <v>32</v>
      </c>
      <c r="B49" s="51">
        <v>22.240000000000002</v>
      </c>
      <c r="C49" s="51">
        <v>21.627374895095826</v>
      </c>
      <c r="D49" s="51">
        <v>21.231494915008547</v>
      </c>
      <c r="E49" s="51">
        <v>26.398493022918704</v>
      </c>
      <c r="F49" s="51">
        <v>19.292610741615299</v>
      </c>
      <c r="G49" s="51">
        <v>20.865441539764404</v>
      </c>
      <c r="H49" s="51">
        <v>15.956501207351685</v>
      </c>
      <c r="I49" s="51">
        <v>21.983125163078309</v>
      </c>
    </row>
    <row r="50" spans="1:9" ht="18.75">
      <c r="A50" s="50">
        <v>33</v>
      </c>
      <c r="B50" s="51">
        <v>22.435000000000002</v>
      </c>
      <c r="C50" s="51">
        <v>22.103655639648441</v>
      </c>
      <c r="D50" s="51">
        <v>21.641331949234011</v>
      </c>
      <c r="E50" s="51">
        <v>27.161001581192018</v>
      </c>
      <c r="F50" s="51">
        <v>19.274600974082951</v>
      </c>
      <c r="G50" s="51">
        <v>20.007644311904908</v>
      </c>
      <c r="H50" s="51">
        <v>15.620875503540042</v>
      </c>
      <c r="I50" s="51">
        <v>20.644170983314517</v>
      </c>
    </row>
    <row r="51" spans="1:9" ht="18.75">
      <c r="A51" s="50">
        <v>34</v>
      </c>
      <c r="B51" s="51">
        <v>22.63</v>
      </c>
      <c r="C51" s="51">
        <v>22.470796641349793</v>
      </c>
      <c r="D51" s="51">
        <v>22.806050938606262</v>
      </c>
      <c r="E51" s="51">
        <v>26.644391771316528</v>
      </c>
      <c r="F51" s="51">
        <v>19.825451140403747</v>
      </c>
      <c r="G51" s="51">
        <v>19.724666002273558</v>
      </c>
      <c r="H51" s="51">
        <v>15.722256858825682</v>
      </c>
      <c r="I51" s="51">
        <v>21.596161149024962</v>
      </c>
    </row>
    <row r="52" spans="1:9" ht="18.75">
      <c r="A52" s="50">
        <v>35</v>
      </c>
      <c r="B52" s="51">
        <v>22.824999999999999</v>
      </c>
      <c r="C52" s="51">
        <v>22.734756237983703</v>
      </c>
      <c r="D52" s="51">
        <v>22.331525809288024</v>
      </c>
      <c r="E52" s="51">
        <v>26.204663593292235</v>
      </c>
      <c r="F52" s="51">
        <v>20.273120224952699</v>
      </c>
      <c r="G52" s="51">
        <v>19.878694751739502</v>
      </c>
      <c r="H52" s="51">
        <v>16.499118448257445</v>
      </c>
      <c r="I52" s="51">
        <v>21.009568835258484</v>
      </c>
    </row>
    <row r="53" spans="1:9" ht="18.75">
      <c r="A53" s="50">
        <v>36</v>
      </c>
      <c r="B53" s="51">
        <v>23.02</v>
      </c>
      <c r="C53" s="51">
        <v>23.255660180091859</v>
      </c>
      <c r="D53" s="51">
        <v>22.532481237411499</v>
      </c>
      <c r="E53" s="51">
        <v>25.655795349121092</v>
      </c>
      <c r="F53" s="51">
        <v>20.724228851318358</v>
      </c>
      <c r="G53" s="51">
        <v>20.846015917778015</v>
      </c>
      <c r="H53" s="51">
        <v>16.812673528671262</v>
      </c>
      <c r="I53" s="51">
        <v>20.679920866966246</v>
      </c>
    </row>
    <row r="54" spans="1:9" ht="18.75">
      <c r="A54" s="50">
        <v>37</v>
      </c>
      <c r="B54" s="51">
        <v>23.215</v>
      </c>
      <c r="C54" s="51">
        <v>23.509262679100036</v>
      </c>
      <c r="D54" s="51">
        <v>23.308255260467529</v>
      </c>
      <c r="E54" s="51">
        <v>25.045996877670287</v>
      </c>
      <c r="F54" s="51">
        <v>22.422197088241578</v>
      </c>
      <c r="G54" s="51">
        <v>22.748281105995179</v>
      </c>
      <c r="H54" s="51">
        <v>17.203110240936279</v>
      </c>
      <c r="I54" s="51">
        <v>19.886966389656067</v>
      </c>
    </row>
    <row r="55" spans="1:9" ht="18.75">
      <c r="A55" s="50">
        <v>38</v>
      </c>
      <c r="B55" s="51">
        <v>23.41</v>
      </c>
      <c r="C55" s="51">
        <v>24.835621706008912</v>
      </c>
      <c r="D55" s="51">
        <v>23.843036665916443</v>
      </c>
      <c r="E55" s="51">
        <v>25.435512197494507</v>
      </c>
      <c r="F55" s="51">
        <v>23.699109993934631</v>
      </c>
      <c r="G55" s="51">
        <v>22.51336521244049</v>
      </c>
      <c r="H55" s="51">
        <v>17.670428585052491</v>
      </c>
      <c r="I55" s="51">
        <v>20.022997596740723</v>
      </c>
    </row>
    <row r="56" spans="1:9" ht="18.75">
      <c r="A56" s="50">
        <v>39</v>
      </c>
      <c r="B56" s="51">
        <v>23.605</v>
      </c>
      <c r="C56" s="51">
        <v>24.745050182342531</v>
      </c>
      <c r="D56" s="51">
        <v>23.596636666297915</v>
      </c>
      <c r="E56" s="51">
        <v>26.033762023925782</v>
      </c>
      <c r="F56" s="51">
        <v>25.232966921806337</v>
      </c>
      <c r="G56" s="51">
        <v>23.711330950737</v>
      </c>
      <c r="H56" s="51">
        <v>16.492544149398803</v>
      </c>
      <c r="I56" s="51">
        <v>21.158342271804809</v>
      </c>
    </row>
    <row r="57" spans="1:9" ht="18.75">
      <c r="A57" s="50">
        <v>40</v>
      </c>
      <c r="B57" s="51">
        <v>23.8</v>
      </c>
      <c r="C57" s="51">
        <v>25.049234863281249</v>
      </c>
      <c r="D57" s="51">
        <v>24.597096923828126</v>
      </c>
      <c r="E57" s="51">
        <v>26.888956519126893</v>
      </c>
      <c r="F57" s="51">
        <v>24.947517340660095</v>
      </c>
      <c r="G57" s="51">
        <v>24.302219659805299</v>
      </c>
      <c r="H57" s="51">
        <v>16.927604059219362</v>
      </c>
      <c r="I57" s="51">
        <v>21.374694005966187</v>
      </c>
    </row>
    <row r="58" spans="1:9" ht="18.75">
      <c r="A58" s="50">
        <v>41</v>
      </c>
      <c r="B58" s="51">
        <v>23.995000000000001</v>
      </c>
      <c r="C58" s="51">
        <v>26.282404905319215</v>
      </c>
      <c r="D58" s="51">
        <v>24.742933362960816</v>
      </c>
      <c r="E58" s="51">
        <v>27.143032322883606</v>
      </c>
      <c r="F58" s="51">
        <v>26.015547993659975</v>
      </c>
      <c r="G58" s="51">
        <v>25.214421836853028</v>
      </c>
      <c r="H58" s="51">
        <v>17.683977760314942</v>
      </c>
      <c r="I58" s="51">
        <v>22.159905673980713</v>
      </c>
    </row>
    <row r="59" spans="1:9" ht="18.75">
      <c r="A59" s="50">
        <v>42</v>
      </c>
      <c r="B59" s="51">
        <v>24.189999999999998</v>
      </c>
      <c r="C59" s="51">
        <v>25.304951452255246</v>
      </c>
      <c r="D59" s="51">
        <v>24.287651433944699</v>
      </c>
      <c r="E59" s="51">
        <v>27.293927044868468</v>
      </c>
      <c r="F59" s="51">
        <v>25.624397564888</v>
      </c>
      <c r="G59" s="51">
        <v>25.207631072998044</v>
      </c>
      <c r="H59" s="51">
        <v>18.013336822509764</v>
      </c>
      <c r="I59" s="51">
        <v>22.841936583518979</v>
      </c>
    </row>
    <row r="60" spans="1:9" ht="18.75">
      <c r="A60" s="50">
        <v>43</v>
      </c>
      <c r="B60" s="51">
        <v>24.384999999999998</v>
      </c>
      <c r="C60" s="51">
        <v>26.078254203796384</v>
      </c>
      <c r="D60" s="51">
        <v>23.903292152404784</v>
      </c>
      <c r="E60" s="51">
        <v>27.335681700706481</v>
      </c>
      <c r="F60" s="51">
        <v>24.314254195213316</v>
      </c>
      <c r="G60" s="51">
        <v>26.129825670242308</v>
      </c>
      <c r="H60" s="51">
        <v>18.419577516555783</v>
      </c>
      <c r="I60" s="51">
        <v>22.244848801612854</v>
      </c>
    </row>
    <row r="61" spans="1:9" ht="18.75">
      <c r="A61" s="50">
        <v>44</v>
      </c>
      <c r="B61" s="51">
        <v>24.58</v>
      </c>
      <c r="C61" s="51">
        <v>26.424542639732358</v>
      </c>
      <c r="D61" s="51">
        <v>24.771752112388608</v>
      </c>
      <c r="E61" s="51">
        <v>26.702875575065612</v>
      </c>
      <c r="F61" s="51">
        <v>24.748908045768736</v>
      </c>
      <c r="G61" s="51">
        <v>25.910713758468628</v>
      </c>
      <c r="H61" s="51">
        <v>19.76076287937164</v>
      </c>
      <c r="I61" s="51">
        <v>22.821178540229795</v>
      </c>
    </row>
    <row r="62" spans="1:9" ht="18.75">
      <c r="A62" s="50">
        <v>45</v>
      </c>
      <c r="B62" s="51">
        <v>24.774999999999999</v>
      </c>
      <c r="C62" s="51">
        <v>25.98964967060089</v>
      </c>
      <c r="D62" s="51">
        <v>24.901281521797177</v>
      </c>
      <c r="E62" s="51">
        <v>26.644888367652893</v>
      </c>
      <c r="F62" s="51">
        <v>25.440506241798399</v>
      </c>
      <c r="G62" s="51">
        <v>27.124483478546143</v>
      </c>
      <c r="H62" s="51">
        <v>21.99464140987396</v>
      </c>
      <c r="I62" s="51">
        <v>23.654452624320982</v>
      </c>
    </row>
    <row r="63" spans="1:9" ht="18.75">
      <c r="A63" s="50">
        <v>46</v>
      </c>
      <c r="B63" s="51">
        <v>24.97</v>
      </c>
      <c r="C63" s="51">
        <v>24.635763760566711</v>
      </c>
      <c r="D63" s="51">
        <v>25.346165738105771</v>
      </c>
      <c r="E63" s="51">
        <v>26.584381394386291</v>
      </c>
      <c r="F63" s="51">
        <v>26.028923356056211</v>
      </c>
      <c r="G63" s="51">
        <v>27.47767071914673</v>
      </c>
      <c r="H63" s="51">
        <v>21.514000174522398</v>
      </c>
      <c r="I63" s="51">
        <v>24.882483236312865</v>
      </c>
    </row>
    <row r="64" spans="1:9" ht="18.75">
      <c r="A64" s="50">
        <v>47</v>
      </c>
      <c r="B64" s="51">
        <v>25.164999999999999</v>
      </c>
      <c r="C64" s="51">
        <v>24.953232657432554</v>
      </c>
      <c r="D64" s="51">
        <v>26.005743445396423</v>
      </c>
      <c r="E64" s="51">
        <v>26.527313639640809</v>
      </c>
      <c r="F64" s="51">
        <v>25.756757990837098</v>
      </c>
      <c r="G64" s="51">
        <v>27.547614164352417</v>
      </c>
      <c r="H64" s="51">
        <v>20.930177857398988</v>
      </c>
      <c r="I64" s="51">
        <v>24.333457870483397</v>
      </c>
    </row>
    <row r="65" spans="1:9" ht="18.75">
      <c r="A65" s="50">
        <v>48</v>
      </c>
      <c r="B65" s="51">
        <v>25.36</v>
      </c>
      <c r="C65" s="51">
        <v>24.48952047252655</v>
      </c>
      <c r="D65" s="51">
        <v>26.922265498161316</v>
      </c>
      <c r="E65" s="51">
        <v>28.034980714797975</v>
      </c>
      <c r="F65" s="51">
        <v>25.561474257469175</v>
      </c>
      <c r="G65" s="51">
        <v>27.19650195503235</v>
      </c>
      <c r="H65" s="51">
        <v>20.783362599372865</v>
      </c>
      <c r="I65" s="51">
        <v>24.89348057937622</v>
      </c>
    </row>
    <row r="66" spans="1:9" ht="18.75">
      <c r="A66" s="50">
        <v>49</v>
      </c>
      <c r="B66" s="51">
        <v>25.555</v>
      </c>
      <c r="C66" s="51">
        <v>24.78068991947174</v>
      </c>
      <c r="D66" s="51">
        <v>26.559669182777405</v>
      </c>
      <c r="E66" s="51">
        <v>28.443591812133789</v>
      </c>
      <c r="F66" s="51">
        <v>24.585009442329408</v>
      </c>
      <c r="G66" s="51">
        <v>28.098208663940429</v>
      </c>
      <c r="H66" s="51">
        <v>21.205407275199889</v>
      </c>
      <c r="I66" s="51">
        <v>26.272754365921021</v>
      </c>
    </row>
    <row r="67" spans="1:9" ht="18.75">
      <c r="A67" s="50">
        <v>50</v>
      </c>
      <c r="B67" s="51">
        <v>25.75</v>
      </c>
      <c r="C67" s="51">
        <v>24.470740998268127</v>
      </c>
      <c r="D67" s="51">
        <v>26.765932801246642</v>
      </c>
      <c r="E67" s="51">
        <v>30.105021827697755</v>
      </c>
      <c r="F67" s="51">
        <v>24.723551686286925</v>
      </c>
      <c r="G67" s="51">
        <v>27.894900733947754</v>
      </c>
      <c r="H67" s="51">
        <v>21.524271192550657</v>
      </c>
      <c r="I67" s="51">
        <v>25.514847070693971</v>
      </c>
    </row>
    <row r="68" spans="1:9" ht="18.75">
      <c r="A68" s="50">
        <v>51</v>
      </c>
      <c r="B68" s="51">
        <v>25.945</v>
      </c>
      <c r="C68" s="51">
        <v>24.909714724540709</v>
      </c>
      <c r="D68" s="51">
        <v>26.19101533794403</v>
      </c>
      <c r="E68" s="51">
        <v>31.525458902359009</v>
      </c>
      <c r="F68" s="51">
        <v>24.859574164390565</v>
      </c>
      <c r="G68" s="51">
        <v>28.870969308853148</v>
      </c>
      <c r="H68" s="51">
        <v>21.666511291503905</v>
      </c>
      <c r="I68" s="51">
        <v>24.647799709320068</v>
      </c>
    </row>
    <row r="69" spans="1:9" ht="18.75">
      <c r="A69" s="50">
        <v>52</v>
      </c>
      <c r="B69" s="51">
        <v>26.14</v>
      </c>
      <c r="C69" s="51">
        <v>24.992002565383913</v>
      </c>
      <c r="D69" s="51">
        <v>26.297537093162536</v>
      </c>
      <c r="E69" s="51">
        <v>31.725188716888429</v>
      </c>
      <c r="F69" s="51">
        <v>24.532290133476259</v>
      </c>
      <c r="G69" s="51">
        <v>28.069982229232789</v>
      </c>
      <c r="H69" s="51">
        <v>21.201674037933351</v>
      </c>
      <c r="I69" s="51">
        <v>25.393697016716004</v>
      </c>
    </row>
    <row r="70" spans="1:9" ht="18.75">
      <c r="A70" s="50">
        <v>53</v>
      </c>
      <c r="B70" s="51">
        <v>26.335000000000001</v>
      </c>
      <c r="C70" s="51">
        <v>26.369359855651858</v>
      </c>
      <c r="D70" s="51">
        <v>26.294918782234191</v>
      </c>
      <c r="E70" s="51">
        <v>31.503862230300903</v>
      </c>
      <c r="F70" s="51">
        <v>25.637887734413148</v>
      </c>
      <c r="G70" s="51">
        <v>28.833729656219482</v>
      </c>
      <c r="H70" s="51">
        <v>22.349781129837037</v>
      </c>
      <c r="I70" s="51">
        <v>26.714412919044495</v>
      </c>
    </row>
    <row r="71" spans="1:9" ht="18.75">
      <c r="A71" s="50">
        <v>54</v>
      </c>
      <c r="B71" s="51">
        <v>26.53</v>
      </c>
      <c r="C71" s="51">
        <v>26.959577079772949</v>
      </c>
      <c r="D71" s="51">
        <v>26.549245140075683</v>
      </c>
      <c r="E71" s="51">
        <v>32.66210787200928</v>
      </c>
      <c r="F71" s="51">
        <v>25.458407982826234</v>
      </c>
      <c r="G71" s="51">
        <v>27.820421428680422</v>
      </c>
      <c r="H71" s="51">
        <v>23.214644749641419</v>
      </c>
      <c r="I71" s="51">
        <v>27.751885349273682</v>
      </c>
    </row>
    <row r="72" spans="1:9" ht="18.75">
      <c r="A72" s="50">
        <v>55</v>
      </c>
      <c r="B72" s="51">
        <v>26.725000000000001</v>
      </c>
      <c r="C72" s="51">
        <v>26.408488441467288</v>
      </c>
      <c r="D72" s="51">
        <v>25.704515520095825</v>
      </c>
      <c r="E72" s="51">
        <v>32.281770387649537</v>
      </c>
      <c r="F72" s="51">
        <v>26.351684435844422</v>
      </c>
      <c r="G72" s="51">
        <v>28.05993211936951</v>
      </c>
      <c r="H72" s="51">
        <v>24.076988280296327</v>
      </c>
      <c r="I72" s="51">
        <v>28.46896311759949</v>
      </c>
    </row>
    <row r="73" spans="1:9" ht="18.75">
      <c r="A73" s="50">
        <v>56</v>
      </c>
      <c r="B73" s="51">
        <v>26.92</v>
      </c>
      <c r="C73" s="51">
        <v>27.470343825340272</v>
      </c>
      <c r="D73" s="51">
        <v>25.752479391098024</v>
      </c>
      <c r="E73" s="51">
        <v>33.33431518173218</v>
      </c>
      <c r="F73" s="51">
        <v>26.57040010738373</v>
      </c>
      <c r="G73" s="51">
        <v>28.058449869155886</v>
      </c>
      <c r="H73" s="51">
        <v>24.698338870048524</v>
      </c>
      <c r="I73" s="51">
        <v>28.902797090530399</v>
      </c>
    </row>
    <row r="74" spans="1:9" ht="18.75">
      <c r="A74" s="50">
        <v>57</v>
      </c>
      <c r="B74" s="51">
        <v>27.115000000000002</v>
      </c>
      <c r="C74" s="51">
        <v>27.253080517768861</v>
      </c>
      <c r="D74" s="51">
        <v>27.153923496246339</v>
      </c>
      <c r="E74" s="51">
        <v>32.927678247451787</v>
      </c>
      <c r="F74" s="51">
        <v>26.679975712776187</v>
      </c>
      <c r="G74" s="51">
        <v>27.694323072433473</v>
      </c>
      <c r="H74" s="51">
        <v>25.036445664405825</v>
      </c>
      <c r="I74" s="51">
        <v>28.915575408935549</v>
      </c>
    </row>
    <row r="75" spans="1:9" ht="18.75">
      <c r="A75" s="50">
        <v>58</v>
      </c>
      <c r="B75" s="51">
        <v>27.310000000000002</v>
      </c>
      <c r="C75" s="51">
        <v>26.673172017097475</v>
      </c>
      <c r="D75" s="51">
        <v>27.096186519622805</v>
      </c>
      <c r="E75" s="51">
        <v>32.952089387893679</v>
      </c>
      <c r="F75" s="51">
        <v>27.046495663642887</v>
      </c>
      <c r="G75" s="51">
        <v>27.905014547348024</v>
      </c>
      <c r="H75" s="51">
        <v>24.593371376991275</v>
      </c>
      <c r="I75" s="51">
        <v>28.999276374816898</v>
      </c>
    </row>
    <row r="76" spans="1:9" ht="18.75">
      <c r="A76" s="50">
        <v>59</v>
      </c>
      <c r="B76" s="51">
        <v>27.505000000000003</v>
      </c>
      <c r="C76" s="51">
        <v>27.346082434654239</v>
      </c>
      <c r="D76" s="51">
        <v>26.79745660209656</v>
      </c>
      <c r="E76" s="51">
        <v>33.233444873809816</v>
      </c>
      <c r="F76" s="51">
        <v>28.845897246360781</v>
      </c>
      <c r="G76" s="51">
        <v>28.192587654113773</v>
      </c>
      <c r="H76" s="51">
        <v>23.363157023429871</v>
      </c>
      <c r="I76" s="51">
        <v>29.477733545303348</v>
      </c>
    </row>
    <row r="77" spans="1:9" ht="18.75">
      <c r="A77" s="50">
        <v>60</v>
      </c>
      <c r="B77" s="51">
        <v>27.700000000000003</v>
      </c>
      <c r="C77" s="51">
        <v>27.597937197685244</v>
      </c>
      <c r="D77" s="51">
        <v>26.209523904800417</v>
      </c>
      <c r="E77" s="51">
        <v>33.051493850708013</v>
      </c>
      <c r="F77" s="51">
        <v>28.190243174552922</v>
      </c>
      <c r="G77" s="51">
        <v>27.873083408355715</v>
      </c>
      <c r="H77" s="51">
        <v>23.492381888389591</v>
      </c>
      <c r="I77" s="51">
        <v>28.603629934310916</v>
      </c>
    </row>
    <row r="78" spans="1:9" ht="18.75">
      <c r="A78" s="50">
        <v>61</v>
      </c>
      <c r="B78" s="51">
        <v>27.895</v>
      </c>
      <c r="C78" s="51">
        <v>27.740651894569396</v>
      </c>
      <c r="D78" s="51">
        <v>25.878535552978516</v>
      </c>
      <c r="E78" s="51">
        <v>32.686960348129276</v>
      </c>
      <c r="F78" s="51">
        <v>27.489818482398988</v>
      </c>
      <c r="G78" s="51">
        <v>28.4885235080719</v>
      </c>
      <c r="H78" s="51">
        <v>21.484425994873046</v>
      </c>
      <c r="I78" s="51">
        <v>29.65438625717163</v>
      </c>
    </row>
    <row r="79" spans="1:9" ht="18.75">
      <c r="A79" s="50">
        <v>62</v>
      </c>
      <c r="B79" s="51">
        <v>28.09</v>
      </c>
      <c r="C79" s="51">
        <v>28.818311260223389</v>
      </c>
      <c r="D79" s="51">
        <v>27.224861315727235</v>
      </c>
      <c r="E79" s="51">
        <v>31.721308477401735</v>
      </c>
      <c r="F79" s="51">
        <v>28.402338459014892</v>
      </c>
      <c r="G79" s="51">
        <v>27.211214685440062</v>
      </c>
      <c r="H79" s="51">
        <v>21.221266998291014</v>
      </c>
      <c r="I79" s="51">
        <v>30.464149962425232</v>
      </c>
    </row>
    <row r="80" spans="1:9" ht="18.75">
      <c r="A80" s="50">
        <v>63</v>
      </c>
      <c r="B80" s="51">
        <v>28.285</v>
      </c>
      <c r="C80" s="51">
        <v>28.543409521102905</v>
      </c>
      <c r="D80" s="51">
        <v>27.964109402656554</v>
      </c>
      <c r="E80" s="51">
        <v>31.828412811279296</v>
      </c>
      <c r="F80" s="51">
        <v>28.533677030563354</v>
      </c>
      <c r="G80" s="51">
        <v>28.89689122390747</v>
      </c>
      <c r="H80" s="51">
        <v>20.89717777442932</v>
      </c>
      <c r="I80" s="51">
        <v>31.170732262611388</v>
      </c>
    </row>
    <row r="81" spans="1:9" ht="18.75">
      <c r="A81" s="50">
        <v>64</v>
      </c>
      <c r="B81" s="51">
        <v>28.48</v>
      </c>
      <c r="C81" s="51">
        <v>28.477242288589476</v>
      </c>
      <c r="D81" s="51">
        <v>28.102239121437073</v>
      </c>
      <c r="E81" s="51">
        <v>32.870461813926696</v>
      </c>
      <c r="F81" s="51">
        <v>28.4180640001297</v>
      </c>
      <c r="G81" s="51">
        <v>29.663575144767762</v>
      </c>
      <c r="H81" s="51">
        <v>20.967844755172727</v>
      </c>
      <c r="I81" s="51">
        <v>30.418133481025695</v>
      </c>
    </row>
    <row r="82" spans="1:9" ht="18.75">
      <c r="A82" s="50">
        <v>65</v>
      </c>
      <c r="B82" s="51">
        <v>28.675000000000001</v>
      </c>
      <c r="C82" s="51">
        <v>30.024019401550294</v>
      </c>
      <c r="D82" s="51">
        <v>27.45918775844574</v>
      </c>
      <c r="E82" s="51">
        <v>33.803370427131654</v>
      </c>
      <c r="F82" s="51">
        <v>28.199269564628601</v>
      </c>
      <c r="G82" s="51">
        <v>30.825014946937561</v>
      </c>
      <c r="H82" s="51">
        <v>21.713991970062256</v>
      </c>
      <c r="I82" s="51">
        <v>30.934295969963074</v>
      </c>
    </row>
    <row r="83" spans="1:9" ht="18.75">
      <c r="A83" s="50">
        <v>66</v>
      </c>
      <c r="B83" s="51">
        <v>28.87</v>
      </c>
      <c r="C83" s="51">
        <v>30.111615756034851</v>
      </c>
      <c r="D83" s="51">
        <v>27.253143454551697</v>
      </c>
      <c r="E83" s="51">
        <v>34.061718258857731</v>
      </c>
      <c r="F83" s="51">
        <v>28.301789243698121</v>
      </c>
      <c r="G83" s="51">
        <v>30.527273667335511</v>
      </c>
      <c r="H83" s="51">
        <v>23.21502081680298</v>
      </c>
      <c r="I83" s="51">
        <v>30.84934009075165</v>
      </c>
    </row>
    <row r="84" spans="1:9" ht="18.75">
      <c r="A84" s="50">
        <v>67</v>
      </c>
      <c r="B84" s="51">
        <v>29.065000000000001</v>
      </c>
      <c r="C84" s="51">
        <v>29.698754734992981</v>
      </c>
      <c r="D84" s="51">
        <v>27.722579384803772</v>
      </c>
      <c r="E84" s="51">
        <v>33.040947722435</v>
      </c>
      <c r="F84" s="51">
        <v>27.797231246948243</v>
      </c>
      <c r="G84" s="51">
        <v>31.222887194633486</v>
      </c>
      <c r="H84" s="51">
        <v>23.076805868148803</v>
      </c>
      <c r="I84" s="51">
        <v>31.51926584339142</v>
      </c>
    </row>
    <row r="85" spans="1:9" ht="18.75">
      <c r="A85" s="50">
        <v>68</v>
      </c>
      <c r="B85" s="51">
        <v>29.259999999999998</v>
      </c>
      <c r="C85" s="51">
        <v>30.358650241851805</v>
      </c>
      <c r="D85" s="51">
        <v>27.728708806037901</v>
      </c>
      <c r="E85" s="51">
        <v>32.949162547111513</v>
      </c>
      <c r="F85" s="51">
        <v>28.725555205345152</v>
      </c>
      <c r="G85" s="51">
        <v>31.4974450674057</v>
      </c>
      <c r="H85" s="51">
        <v>24.551535588264464</v>
      </c>
      <c r="I85" s="51">
        <v>32.080051529884337</v>
      </c>
    </row>
    <row r="86" spans="1:9" ht="18.75">
      <c r="A86" s="50">
        <v>69</v>
      </c>
      <c r="B86" s="51">
        <v>29.454999999999998</v>
      </c>
      <c r="C86" s="51">
        <v>30.597489770889279</v>
      </c>
      <c r="D86" s="51">
        <v>28.489719859123227</v>
      </c>
      <c r="E86" s="51">
        <v>31.716070862770078</v>
      </c>
      <c r="F86" s="51">
        <v>27.876823185920713</v>
      </c>
      <c r="G86" s="51">
        <v>30.312821858406064</v>
      </c>
      <c r="H86" s="51">
        <v>24.656468668937681</v>
      </c>
      <c r="I86" s="51">
        <v>31.901906989097593</v>
      </c>
    </row>
    <row r="87" spans="1:9" ht="18.75">
      <c r="A87" s="50">
        <v>70</v>
      </c>
      <c r="B87" s="51">
        <v>29.65</v>
      </c>
      <c r="C87" s="51">
        <v>29.377148541450499</v>
      </c>
      <c r="D87" s="51">
        <v>29.321653882980346</v>
      </c>
      <c r="E87" s="51">
        <v>31.842418720245359</v>
      </c>
      <c r="F87" s="51">
        <v>27.422847371101376</v>
      </c>
      <c r="G87" s="51">
        <v>30.872996192932128</v>
      </c>
      <c r="H87" s="51">
        <v>25.876409132003783</v>
      </c>
      <c r="I87" s="51">
        <v>32.723076562881467</v>
      </c>
    </row>
    <row r="88" spans="1:9" ht="18.75">
      <c r="A88" s="50">
        <v>71</v>
      </c>
      <c r="B88" s="51">
        <v>29.844999999999999</v>
      </c>
      <c r="C88" s="51">
        <v>30.939729636192322</v>
      </c>
      <c r="D88" s="51">
        <v>30.548343788146973</v>
      </c>
      <c r="E88" s="51">
        <v>31.859626188278199</v>
      </c>
      <c r="F88" s="51">
        <v>28.575856917381284</v>
      </c>
      <c r="G88" s="51">
        <v>30.694239976882933</v>
      </c>
      <c r="H88" s="51">
        <v>24.705663063049315</v>
      </c>
      <c r="I88" s="51">
        <v>33.074980319976802</v>
      </c>
    </row>
    <row r="89" spans="1:9" ht="18.75">
      <c r="A89" s="50">
        <v>72</v>
      </c>
      <c r="B89" s="51">
        <v>30.04</v>
      </c>
      <c r="C89" s="51">
        <v>30.291687559127809</v>
      </c>
      <c r="D89" s="51">
        <v>29.997978038787842</v>
      </c>
      <c r="E89" s="51">
        <v>31.635841038703919</v>
      </c>
      <c r="F89" s="51">
        <v>28.556368395805357</v>
      </c>
      <c r="G89" s="51">
        <v>30.656734838485718</v>
      </c>
      <c r="H89" s="51">
        <v>26.137777251243591</v>
      </c>
      <c r="I89" s="51">
        <v>32.327828422546389</v>
      </c>
    </row>
    <row r="90" spans="1:9" ht="18.75">
      <c r="A90" s="50">
        <v>73</v>
      </c>
      <c r="B90" s="51">
        <v>30.234999999999999</v>
      </c>
      <c r="C90" s="51">
        <v>30.896464076995848</v>
      </c>
      <c r="D90" s="51">
        <v>31.118967096328735</v>
      </c>
      <c r="E90" s="51">
        <v>32.664874484062196</v>
      </c>
      <c r="F90" s="51">
        <v>27.575636078834535</v>
      </c>
      <c r="G90" s="51">
        <v>30.965558811187744</v>
      </c>
      <c r="H90" s="51">
        <v>26.290772747993469</v>
      </c>
      <c r="I90" s="51">
        <v>33.013558156967164</v>
      </c>
    </row>
    <row r="91" spans="1:9" ht="18.75">
      <c r="A91" s="50">
        <v>74</v>
      </c>
      <c r="B91" s="51">
        <v>30.43</v>
      </c>
      <c r="C91" s="51">
        <v>31.254288669586181</v>
      </c>
      <c r="D91" s="51">
        <v>30.462900499343871</v>
      </c>
      <c r="E91" s="51">
        <v>33.590727170944213</v>
      </c>
      <c r="F91" s="51">
        <v>28.519763695716858</v>
      </c>
      <c r="G91" s="51">
        <v>32.029264739036563</v>
      </c>
      <c r="H91" s="51">
        <v>27.876649876594541</v>
      </c>
      <c r="I91" s="51">
        <v>32.240106809616087</v>
      </c>
    </row>
    <row r="92" spans="1:9" ht="18.75">
      <c r="A92" s="50">
        <v>75</v>
      </c>
      <c r="B92" s="51">
        <v>30.625</v>
      </c>
      <c r="C92" s="51">
        <v>31.869057607650756</v>
      </c>
      <c r="D92" s="51">
        <v>29.883715534210204</v>
      </c>
      <c r="E92" s="51">
        <v>34.333997055053715</v>
      </c>
      <c r="F92" s="51">
        <v>30.038710230827331</v>
      </c>
      <c r="G92" s="51">
        <v>32.131726548194884</v>
      </c>
      <c r="H92" s="51">
        <v>28.861408637046814</v>
      </c>
      <c r="I92" s="51">
        <v>32.713515396118162</v>
      </c>
    </row>
    <row r="93" spans="1:9" ht="18.75">
      <c r="A93" s="50">
        <v>76</v>
      </c>
      <c r="B93" s="51">
        <v>30.82</v>
      </c>
      <c r="C93" s="51">
        <v>31.342520036697387</v>
      </c>
      <c r="D93" s="51">
        <v>30.239474914550783</v>
      </c>
      <c r="E93" s="51">
        <v>35.154148894309998</v>
      </c>
      <c r="F93" s="51">
        <v>30.458601111412047</v>
      </c>
      <c r="G93" s="51">
        <v>32.231668591499329</v>
      </c>
      <c r="H93" s="51">
        <v>28.12752220439911</v>
      </c>
      <c r="I93" s="51">
        <v>33.190363524436954</v>
      </c>
    </row>
    <row r="94" spans="1:9" ht="18.75">
      <c r="A94" s="50">
        <v>77</v>
      </c>
      <c r="B94" s="51">
        <v>31.015000000000001</v>
      </c>
      <c r="C94" s="51">
        <v>31.989399986267092</v>
      </c>
      <c r="D94" s="51">
        <v>32.159968801498415</v>
      </c>
      <c r="E94" s="51">
        <v>36.231244755744939</v>
      </c>
      <c r="F94" s="51">
        <v>28.577190548896791</v>
      </c>
      <c r="G94" s="51">
        <v>32.228429553031923</v>
      </c>
      <c r="H94" s="51">
        <v>28.688705544471741</v>
      </c>
      <c r="I94" s="51">
        <v>33.564030247688294</v>
      </c>
    </row>
    <row r="95" spans="1:9" ht="18.75">
      <c r="A95" s="50">
        <v>78</v>
      </c>
      <c r="B95" s="51">
        <v>31.21</v>
      </c>
      <c r="C95" s="51">
        <v>31.357161567687989</v>
      </c>
      <c r="D95" s="51">
        <v>31.371901906967164</v>
      </c>
      <c r="E95" s="51">
        <v>35.663137837409977</v>
      </c>
      <c r="F95" s="51">
        <v>29.124536190986635</v>
      </c>
      <c r="G95" s="51">
        <v>31.306197573661805</v>
      </c>
      <c r="H95" s="51">
        <v>28.468707802772521</v>
      </c>
      <c r="I95" s="51">
        <v>34.18868233203888</v>
      </c>
    </row>
    <row r="96" spans="1:9" ht="18.75">
      <c r="A96" s="50">
        <v>79</v>
      </c>
      <c r="B96" s="51">
        <v>31.405000000000001</v>
      </c>
      <c r="C96" s="51">
        <v>31.797679353713992</v>
      </c>
      <c r="D96" s="51">
        <v>30.480653930664065</v>
      </c>
      <c r="E96" s="51">
        <v>36.029975264549257</v>
      </c>
      <c r="F96" s="51">
        <v>29.610951605796814</v>
      </c>
      <c r="G96" s="51">
        <v>30.958784512519838</v>
      </c>
      <c r="H96" s="51">
        <v>28.457444567680358</v>
      </c>
      <c r="I96" s="51">
        <v>35.748278761863709</v>
      </c>
    </row>
    <row r="97" spans="1:9" ht="18.75">
      <c r="A97" s="50">
        <v>80</v>
      </c>
      <c r="B97" s="51">
        <v>31.6</v>
      </c>
      <c r="C97" s="51">
        <v>33.173141808509826</v>
      </c>
      <c r="D97" s="51">
        <v>30.698454029083255</v>
      </c>
      <c r="E97" s="51">
        <v>37.258314947128298</v>
      </c>
      <c r="F97" s="51">
        <v>29.814123548507691</v>
      </c>
      <c r="G97" s="51">
        <v>31.858231708526613</v>
      </c>
      <c r="H97" s="51">
        <v>28.025125678062441</v>
      </c>
      <c r="I97" s="51">
        <v>35.913063555717471</v>
      </c>
    </row>
    <row r="98" spans="1:9" ht="18.75">
      <c r="A98" s="50">
        <v>81</v>
      </c>
      <c r="B98" s="51">
        <v>31.795000000000002</v>
      </c>
      <c r="C98" s="51">
        <v>33.761463873863221</v>
      </c>
      <c r="D98" s="51">
        <v>30.135073045730593</v>
      </c>
      <c r="E98" s="51">
        <v>37.61479527664185</v>
      </c>
      <c r="F98" s="51">
        <v>29.590281175613406</v>
      </c>
      <c r="G98" s="51">
        <v>32.156560213088994</v>
      </c>
      <c r="H98" s="51">
        <v>27.416183293342591</v>
      </c>
      <c r="I98" s="51">
        <v>36.328833710670473</v>
      </c>
    </row>
    <row r="99" spans="1:9" ht="18.75">
      <c r="A99" s="50">
        <v>82</v>
      </c>
      <c r="B99" s="51">
        <v>31.990000000000002</v>
      </c>
      <c r="C99" s="51">
        <v>33.928730607986452</v>
      </c>
      <c r="D99" s="51">
        <v>30.146510980606081</v>
      </c>
      <c r="E99" s="51">
        <v>37.868094524383551</v>
      </c>
      <c r="F99" s="51">
        <v>29.189814661026002</v>
      </c>
      <c r="G99" s="51">
        <v>32.278265222549443</v>
      </c>
      <c r="H99" s="51">
        <v>28.054101165771485</v>
      </c>
      <c r="I99" s="51">
        <v>37.319423107147216</v>
      </c>
    </row>
    <row r="100" spans="1:9" ht="18.75">
      <c r="A100" s="50">
        <v>83</v>
      </c>
      <c r="B100" s="51">
        <v>32.185000000000002</v>
      </c>
      <c r="C100" s="51">
        <v>33.91937352371216</v>
      </c>
      <c r="D100" s="51">
        <v>29.975366436004641</v>
      </c>
      <c r="E100" s="51">
        <v>37.340212690353397</v>
      </c>
      <c r="F100" s="51">
        <v>29.862104351043705</v>
      </c>
      <c r="G100" s="51">
        <v>32.470892879486087</v>
      </c>
      <c r="H100" s="51">
        <v>26.554837633132937</v>
      </c>
      <c r="I100" s="51">
        <v>38.069019239425664</v>
      </c>
    </row>
    <row r="101" spans="1:9" ht="18.75">
      <c r="A101" s="50">
        <v>84</v>
      </c>
      <c r="B101" s="51">
        <v>32.379999999999995</v>
      </c>
      <c r="C101" s="51">
        <v>33.483001800537103</v>
      </c>
      <c r="D101" s="51">
        <v>29.881103523254389</v>
      </c>
      <c r="E101" s="51">
        <v>37.747275525093073</v>
      </c>
      <c r="F101" s="51">
        <v>30.785379725456234</v>
      </c>
      <c r="G101" s="51">
        <v>31.882339454650875</v>
      </c>
      <c r="H101" s="51">
        <v>27.346518769264215</v>
      </c>
      <c r="I101" s="51">
        <v>38.535372222900385</v>
      </c>
    </row>
    <row r="102" spans="1:9" ht="18.75">
      <c r="A102" s="50">
        <v>85</v>
      </c>
      <c r="B102" s="51">
        <v>32.575000000000003</v>
      </c>
      <c r="C102" s="51">
        <v>33.261323568344118</v>
      </c>
      <c r="D102" s="51">
        <v>29.365784955978395</v>
      </c>
      <c r="E102" s="51">
        <v>36.01119797039032</v>
      </c>
      <c r="F102" s="51">
        <v>30.927473694801332</v>
      </c>
      <c r="G102" s="51">
        <v>31.232856449127201</v>
      </c>
      <c r="H102" s="51">
        <v>26.679018177032475</v>
      </c>
      <c r="I102" s="51">
        <v>37.643204793930053</v>
      </c>
    </row>
    <row r="103" spans="1:9" ht="18.75">
      <c r="A103" s="50">
        <v>86</v>
      </c>
      <c r="B103" s="51">
        <v>32.769999999999996</v>
      </c>
      <c r="C103" s="51">
        <v>33.296589681625363</v>
      </c>
      <c r="D103" s="51">
        <v>29.245222593307492</v>
      </c>
      <c r="E103" s="51">
        <v>35.094371493339537</v>
      </c>
      <c r="F103" s="51">
        <v>30.150574723243707</v>
      </c>
      <c r="G103" s="51">
        <v>31.158191715240473</v>
      </c>
      <c r="H103" s="51">
        <v>27.364998465538022</v>
      </c>
      <c r="I103" s="51">
        <v>37.325856283187861</v>
      </c>
    </row>
    <row r="104" spans="1:9" ht="18.75">
      <c r="A104" s="50">
        <v>87</v>
      </c>
      <c r="B104" s="51">
        <v>32.965000000000003</v>
      </c>
      <c r="C104" s="51">
        <v>32.550674713134768</v>
      </c>
      <c r="D104" s="51">
        <v>29.895484214782719</v>
      </c>
      <c r="E104" s="51">
        <v>36.150614789009097</v>
      </c>
      <c r="F104" s="51">
        <v>30.626494669914248</v>
      </c>
      <c r="G104" s="51">
        <v>31.038756361007692</v>
      </c>
      <c r="H104" s="51">
        <v>26.273923099517823</v>
      </c>
      <c r="I104" s="51">
        <v>37.085389404296876</v>
      </c>
    </row>
    <row r="105" spans="1:9" ht="18.75">
      <c r="A105" s="50">
        <v>88</v>
      </c>
      <c r="B105" s="51">
        <v>33.159999999999997</v>
      </c>
      <c r="C105" s="51">
        <v>33.338303015708917</v>
      </c>
      <c r="D105" s="51">
        <v>30.982753218650814</v>
      </c>
      <c r="E105" s="51">
        <v>36.239655304908752</v>
      </c>
      <c r="F105" s="51">
        <v>30.739769423484798</v>
      </c>
      <c r="G105" s="51">
        <v>32.532265675544735</v>
      </c>
      <c r="H105" s="51">
        <v>26.075540901184077</v>
      </c>
      <c r="I105" s="51">
        <v>36.915845172882079</v>
      </c>
    </row>
    <row r="106" spans="1:9" ht="18.75">
      <c r="A106" s="50">
        <v>89</v>
      </c>
      <c r="B106" s="51">
        <v>33.355000000000004</v>
      </c>
      <c r="C106" s="51">
        <v>34.700749913215638</v>
      </c>
      <c r="D106" s="51">
        <v>31.108778103828435</v>
      </c>
      <c r="E106" s="51">
        <v>36.585640166282658</v>
      </c>
      <c r="F106" s="51">
        <v>31.607925808906558</v>
      </c>
      <c r="G106" s="51">
        <v>32.746656298637397</v>
      </c>
      <c r="H106" s="51">
        <v>25.450144063949587</v>
      </c>
      <c r="I106" s="51">
        <v>37.321119859695436</v>
      </c>
    </row>
    <row r="107" spans="1:9" ht="18.75">
      <c r="A107" s="50">
        <v>90</v>
      </c>
      <c r="B107" s="51">
        <v>33.549999999999997</v>
      </c>
      <c r="C107" s="51">
        <v>35.96001605224609</v>
      </c>
      <c r="D107" s="51">
        <v>30.447662922859188</v>
      </c>
      <c r="E107" s="51">
        <v>36.330506659507748</v>
      </c>
      <c r="F107" s="51">
        <v>31.196963826179502</v>
      </c>
      <c r="G107" s="51">
        <v>34.207907178878784</v>
      </c>
      <c r="H107" s="51">
        <v>26.077566144943233</v>
      </c>
      <c r="I107" s="51">
        <v>37.909896801948548</v>
      </c>
    </row>
    <row r="108" spans="1:9" ht="18.75">
      <c r="A108" s="50">
        <v>91</v>
      </c>
      <c r="B108" s="51">
        <v>33.745000000000005</v>
      </c>
      <c r="C108" s="51">
        <v>36.707548265457156</v>
      </c>
      <c r="D108" s="51">
        <v>32.395366660118107</v>
      </c>
      <c r="E108" s="51">
        <v>36.888665246009829</v>
      </c>
      <c r="F108" s="51">
        <v>30.603420010566715</v>
      </c>
      <c r="G108" s="51">
        <v>33.531976654052741</v>
      </c>
      <c r="H108" s="51">
        <v>26.210490158081058</v>
      </c>
      <c r="I108" s="51">
        <v>38.071658782005315</v>
      </c>
    </row>
    <row r="109" spans="1:9" ht="18.75">
      <c r="A109" s="50">
        <v>92</v>
      </c>
      <c r="B109" s="51">
        <v>33.94</v>
      </c>
      <c r="C109" s="51">
        <v>36.853962110519404</v>
      </c>
      <c r="D109" s="51">
        <v>32.312509939193724</v>
      </c>
      <c r="E109" s="51">
        <v>36.34776817798614</v>
      </c>
      <c r="F109" s="51">
        <v>31.262694466590879</v>
      </c>
      <c r="G109" s="51">
        <v>32.8594853477478</v>
      </c>
      <c r="H109" s="51">
        <v>26.054211391448973</v>
      </c>
      <c r="I109" s="51">
        <v>37.770114253044127</v>
      </c>
    </row>
    <row r="110" spans="1:9" ht="18.75">
      <c r="A110" s="50">
        <v>93</v>
      </c>
      <c r="B110" s="51">
        <v>34.135000000000005</v>
      </c>
      <c r="C110" s="51">
        <v>37.00381517410279</v>
      </c>
      <c r="D110" s="51">
        <v>30.764512828826909</v>
      </c>
      <c r="E110" s="51">
        <v>37.059690028190616</v>
      </c>
      <c r="F110" s="51">
        <v>31.861038695335392</v>
      </c>
      <c r="G110" s="51">
        <v>33.433853975296024</v>
      </c>
      <c r="H110" s="51">
        <v>26.154876970291141</v>
      </c>
      <c r="I110" s="51">
        <v>38.223451355934145</v>
      </c>
    </row>
    <row r="111" spans="1:9" ht="18.75">
      <c r="A111" s="50">
        <v>94</v>
      </c>
      <c r="B111" s="51">
        <v>34.33</v>
      </c>
      <c r="C111" s="51">
        <v>36.186465457916256</v>
      </c>
      <c r="D111" s="51">
        <v>30.967271923065184</v>
      </c>
      <c r="E111" s="51">
        <v>37.53061893749237</v>
      </c>
      <c r="F111" s="51">
        <v>32.35024285793304</v>
      </c>
      <c r="G111" s="51">
        <v>34.265167271614075</v>
      </c>
      <c r="H111" s="51">
        <v>26.830361467361449</v>
      </c>
      <c r="I111" s="51">
        <v>37.397670090675355</v>
      </c>
    </row>
    <row r="112" spans="1:9" ht="18.75">
      <c r="A112" s="50">
        <v>95</v>
      </c>
      <c r="B112" s="51">
        <v>34.525000000000006</v>
      </c>
      <c r="C112" s="51">
        <v>36.982060087203983</v>
      </c>
      <c r="D112" s="51">
        <v>31.10910079002381</v>
      </c>
      <c r="E112" s="51">
        <v>36.536407780647281</v>
      </c>
      <c r="F112" s="51">
        <v>33.054140511512763</v>
      </c>
      <c r="G112" s="51">
        <v>33.997424590110782</v>
      </c>
      <c r="H112" s="51">
        <v>27.582727596282965</v>
      </c>
      <c r="I112" s="51">
        <v>36.707180918693545</v>
      </c>
    </row>
    <row r="113" spans="1:9" ht="18.75">
      <c r="A113" s="50">
        <v>96</v>
      </c>
      <c r="B113" s="51">
        <v>34.72</v>
      </c>
      <c r="C113" s="51">
        <v>38.214662098884581</v>
      </c>
      <c r="D113" s="51">
        <v>31.645686184883118</v>
      </c>
      <c r="E113" s="51">
        <v>36.11701554203033</v>
      </c>
      <c r="F113" s="51">
        <v>32.405477383613587</v>
      </c>
      <c r="G113" s="51">
        <v>33.266375399589535</v>
      </c>
      <c r="H113" s="51">
        <v>28.152511245727538</v>
      </c>
      <c r="I113" s="51">
        <v>37.629636415481563</v>
      </c>
    </row>
    <row r="114" spans="1:9" ht="18.75">
      <c r="A114" s="50">
        <v>97</v>
      </c>
      <c r="B114" s="51">
        <v>34.914999999999999</v>
      </c>
      <c r="C114" s="51">
        <v>37.808019991874694</v>
      </c>
      <c r="D114" s="51">
        <v>31.501751490592955</v>
      </c>
      <c r="E114" s="51">
        <v>36.87699980831146</v>
      </c>
      <c r="F114" s="51">
        <v>32.505736903190609</v>
      </c>
      <c r="G114" s="51">
        <v>33.888806443214413</v>
      </c>
      <c r="H114" s="51">
        <v>27.941113813400268</v>
      </c>
      <c r="I114" s="51">
        <v>37.770910507202146</v>
      </c>
    </row>
    <row r="115" spans="1:9" ht="18.75">
      <c r="A115" s="50">
        <v>98</v>
      </c>
      <c r="B115" s="51">
        <v>35.11</v>
      </c>
      <c r="C115" s="51">
        <v>36.614237818717953</v>
      </c>
      <c r="D115" s="51">
        <v>31.43469842815399</v>
      </c>
      <c r="E115" s="51">
        <v>36.351906722068783</v>
      </c>
      <c r="F115" s="51">
        <v>31.824815340995787</v>
      </c>
      <c r="G115" s="51">
        <v>33.052056405067447</v>
      </c>
      <c r="H115" s="51">
        <v>28.166724086761473</v>
      </c>
      <c r="I115" s="51">
        <v>37.48516996002197</v>
      </c>
    </row>
    <row r="116" spans="1:9" ht="18.75">
      <c r="A116" s="50">
        <v>99</v>
      </c>
      <c r="B116" s="51">
        <v>35.305</v>
      </c>
      <c r="C116" s="51">
        <v>36.419769436836241</v>
      </c>
      <c r="D116" s="51">
        <v>29.728401893615722</v>
      </c>
      <c r="E116" s="51">
        <v>35.903695267677307</v>
      </c>
      <c r="F116" s="51">
        <v>32.396712697029116</v>
      </c>
      <c r="G116" s="51">
        <v>33.33031342601776</v>
      </c>
      <c r="H116" s="51">
        <v>27.965319074630735</v>
      </c>
      <c r="I116" s="51">
        <v>38.63231104469299</v>
      </c>
    </row>
    <row r="117" spans="1:9" ht="18.75">
      <c r="A117" s="50">
        <v>100</v>
      </c>
      <c r="B117" s="51">
        <v>35.5</v>
      </c>
      <c r="C117" s="51">
        <v>35.804245400428769</v>
      </c>
      <c r="D117" s="51">
        <v>30.985090720176697</v>
      </c>
      <c r="E117" s="51">
        <v>36.708303054809569</v>
      </c>
      <c r="F117" s="51">
        <v>31.869554398536682</v>
      </c>
      <c r="G117" s="51">
        <v>33.319367667198179</v>
      </c>
      <c r="H117" s="51">
        <v>29.334608200073241</v>
      </c>
      <c r="I117" s="51">
        <v>38.002396474838257</v>
      </c>
    </row>
    <row r="118" spans="1:9" ht="18.75">
      <c r="A118" s="50">
        <v>101</v>
      </c>
      <c r="B118" s="51">
        <v>35.695</v>
      </c>
      <c r="C118" s="51">
        <v>35.079581297874448</v>
      </c>
      <c r="D118" s="51">
        <v>30.782598141670228</v>
      </c>
      <c r="E118" s="51">
        <v>36.09598029136658</v>
      </c>
      <c r="F118" s="51">
        <v>31.233256033897398</v>
      </c>
      <c r="G118" s="51">
        <v>32.887366253852846</v>
      </c>
      <c r="H118" s="51">
        <v>29.849273183822632</v>
      </c>
      <c r="I118" s="51">
        <v>36.649711284637455</v>
      </c>
    </row>
    <row r="119" spans="1:9" ht="18.75">
      <c r="A119" s="50">
        <v>102</v>
      </c>
      <c r="B119" s="51">
        <v>35.89</v>
      </c>
      <c r="C119" s="51">
        <v>35.427673723220828</v>
      </c>
      <c r="D119" s="51">
        <v>30.763607495307923</v>
      </c>
      <c r="E119" s="51">
        <v>35.799012658119203</v>
      </c>
      <c r="F119" s="51">
        <v>31.278396887779238</v>
      </c>
      <c r="G119" s="51">
        <v>32.098678955078128</v>
      </c>
      <c r="H119" s="51">
        <v>31.11286113834381</v>
      </c>
      <c r="I119" s="51">
        <v>37.58797043991089</v>
      </c>
    </row>
    <row r="120" spans="1:9" ht="18.75">
      <c r="A120" s="50">
        <v>103</v>
      </c>
      <c r="B120" s="51">
        <v>36.085000000000001</v>
      </c>
      <c r="C120" s="51">
        <v>35.461330471038821</v>
      </c>
      <c r="D120" s="51">
        <v>29.957476459503173</v>
      </c>
      <c r="E120" s="51">
        <v>35.716738192558289</v>
      </c>
      <c r="F120" s="51">
        <v>32.258482087135313</v>
      </c>
      <c r="G120" s="51">
        <v>33.414913980484009</v>
      </c>
      <c r="H120" s="51">
        <v>32.093204974174498</v>
      </c>
      <c r="I120" s="51">
        <v>38.423048513412475</v>
      </c>
    </row>
    <row r="121" spans="1:9" ht="18.75">
      <c r="A121" s="50">
        <v>104</v>
      </c>
      <c r="B121" s="51">
        <v>36.28</v>
      </c>
      <c r="C121" s="51">
        <v>35.205784439086912</v>
      </c>
      <c r="D121" s="51">
        <v>29.726164665222168</v>
      </c>
      <c r="E121" s="51">
        <v>35.213408072471623</v>
      </c>
      <c r="F121" s="51">
        <v>32.091301793098452</v>
      </c>
      <c r="G121" s="51">
        <v>34.130030637741086</v>
      </c>
      <c r="H121" s="51">
        <v>31.974493155479433</v>
      </c>
      <c r="I121" s="51">
        <v>39.017133969306947</v>
      </c>
    </row>
    <row r="122" spans="1:9" ht="18.75">
      <c r="A122" s="50">
        <v>105</v>
      </c>
      <c r="B122" s="51">
        <v>36.475000000000001</v>
      </c>
      <c r="C122" s="51">
        <v>35.207182752609256</v>
      </c>
      <c r="D122" s="51">
        <v>28.215734502792358</v>
      </c>
      <c r="E122" s="51">
        <v>34.781000599861144</v>
      </c>
      <c r="F122" s="51">
        <v>32.18106584453583</v>
      </c>
      <c r="G122" s="51">
        <v>34.063966213226323</v>
      </c>
      <c r="H122" s="51">
        <v>33.108600255012512</v>
      </c>
      <c r="I122" s="51">
        <v>38.82407968235016</v>
      </c>
    </row>
    <row r="123" spans="1:9" ht="18.75">
      <c r="A123" s="50">
        <v>106</v>
      </c>
      <c r="B123" s="51">
        <v>36.67</v>
      </c>
      <c r="C123" s="51">
        <v>35.963463021278386</v>
      </c>
      <c r="D123" s="51">
        <v>28.816185972213745</v>
      </c>
      <c r="E123" s="51">
        <v>34.92341204547882</v>
      </c>
      <c r="F123" s="51">
        <v>31.489648814201356</v>
      </c>
      <c r="G123" s="51">
        <v>33.756909171104432</v>
      </c>
      <c r="H123" s="51">
        <v>32.884187911987304</v>
      </c>
      <c r="I123" s="51">
        <v>38.952338540077214</v>
      </c>
    </row>
    <row r="124" spans="1:9" ht="18.75">
      <c r="A124" s="50">
        <v>107</v>
      </c>
      <c r="B124" s="51">
        <v>36.865000000000002</v>
      </c>
      <c r="C124" s="51">
        <v>35.080499171257024</v>
      </c>
      <c r="D124" s="51">
        <v>30.165560089111331</v>
      </c>
      <c r="E124" s="51">
        <v>35.387137282371526</v>
      </c>
      <c r="F124" s="51">
        <v>30.975775054931642</v>
      </c>
      <c r="G124" s="51">
        <v>34.125332039833069</v>
      </c>
      <c r="H124" s="51">
        <v>32.058656877517706</v>
      </c>
      <c r="I124" s="51">
        <v>39.83547902965546</v>
      </c>
    </row>
    <row r="125" spans="1:9" ht="18.75">
      <c r="A125" s="50">
        <v>108</v>
      </c>
      <c r="B125" s="51">
        <v>37.06</v>
      </c>
      <c r="C125" s="51">
        <v>35.551015878677369</v>
      </c>
      <c r="D125" s="51">
        <v>31.158247997283937</v>
      </c>
      <c r="E125" s="51">
        <v>35.423847880363468</v>
      </c>
      <c r="F125" s="51">
        <v>31.534657176971436</v>
      </c>
      <c r="G125" s="51">
        <v>34.030448399543765</v>
      </c>
      <c r="H125" s="51">
        <v>32.846070511817935</v>
      </c>
      <c r="I125" s="51">
        <v>40.789542490005495</v>
      </c>
    </row>
    <row r="126" spans="1:9" ht="18.75">
      <c r="A126" s="50">
        <v>109</v>
      </c>
      <c r="B126" s="51">
        <v>37.254999999999995</v>
      </c>
      <c r="C126" s="51">
        <v>36.596351181030272</v>
      </c>
      <c r="D126" s="51">
        <v>30.734005678176874</v>
      </c>
      <c r="E126" s="51">
        <v>36.713377396583553</v>
      </c>
      <c r="F126" s="51">
        <v>33.028483644485469</v>
      </c>
      <c r="G126" s="51">
        <v>34.012446391105648</v>
      </c>
      <c r="H126" s="51">
        <v>33.84221832942962</v>
      </c>
      <c r="I126" s="51">
        <v>40.644549972534179</v>
      </c>
    </row>
    <row r="127" spans="1:9" ht="18.75">
      <c r="A127" s="50">
        <v>110</v>
      </c>
      <c r="B127" s="51">
        <v>37.450000000000003</v>
      </c>
      <c r="C127" s="51">
        <v>37.400693865776063</v>
      </c>
      <c r="D127" s="51">
        <v>30.878623292922974</v>
      </c>
      <c r="E127" s="51">
        <v>37.581851258277894</v>
      </c>
      <c r="F127" s="51">
        <v>33.063129353523259</v>
      </c>
      <c r="G127" s="51">
        <v>35.421367353439337</v>
      </c>
      <c r="H127" s="51">
        <v>35.09531081581116</v>
      </c>
      <c r="I127" s="51">
        <v>39.538313659667971</v>
      </c>
    </row>
    <row r="128" spans="1:9" ht="18.75">
      <c r="A128" s="50">
        <v>111</v>
      </c>
      <c r="B128" s="51">
        <v>37.644999999999996</v>
      </c>
      <c r="C128" s="51">
        <v>37.417896161079405</v>
      </c>
      <c r="D128" s="51">
        <v>31.23793439865112</v>
      </c>
      <c r="E128" s="51">
        <v>37.76980535411834</v>
      </c>
      <c r="F128" s="51">
        <v>33.168697386741634</v>
      </c>
      <c r="G128" s="51">
        <v>34.513044197082515</v>
      </c>
      <c r="H128" s="51">
        <v>34.635716770172117</v>
      </c>
      <c r="I128" s="51">
        <v>39.107557580947869</v>
      </c>
    </row>
    <row r="129" spans="1:9" ht="18.75">
      <c r="A129" s="50">
        <v>112</v>
      </c>
      <c r="B129" s="51">
        <v>37.840000000000003</v>
      </c>
      <c r="C129" s="51">
        <v>38.009917374610907</v>
      </c>
      <c r="D129" s="51">
        <v>30.498189849853517</v>
      </c>
      <c r="E129" s="51">
        <v>38.850453264236457</v>
      </c>
      <c r="F129" s="51">
        <v>33.097641924858095</v>
      </c>
      <c r="G129" s="51">
        <v>35.642160582542424</v>
      </c>
      <c r="H129" s="51">
        <v>34.607170799255371</v>
      </c>
      <c r="I129" s="51">
        <v>38.435808561325075</v>
      </c>
    </row>
    <row r="130" spans="1:9" ht="18.75">
      <c r="A130" s="50">
        <v>113</v>
      </c>
      <c r="B130" s="51">
        <v>38.034999999999997</v>
      </c>
      <c r="C130" s="51">
        <v>39.103315093040464</v>
      </c>
      <c r="D130" s="51">
        <v>30.253862821578977</v>
      </c>
      <c r="E130" s="51">
        <v>39.510045196533198</v>
      </c>
      <c r="F130" s="51">
        <v>34.279405381202693</v>
      </c>
      <c r="G130" s="51">
        <v>36.662136578559874</v>
      </c>
      <c r="H130" s="51">
        <v>33.797443746566771</v>
      </c>
      <c r="I130" s="51">
        <v>37.480815746307371</v>
      </c>
    </row>
    <row r="131" spans="1:9" ht="18.75">
      <c r="A131" s="50">
        <v>114</v>
      </c>
      <c r="B131" s="51">
        <v>38.230000000000004</v>
      </c>
      <c r="C131" s="51">
        <v>38.911635782241824</v>
      </c>
      <c r="D131" s="51">
        <v>30.584354711532598</v>
      </c>
      <c r="E131" s="51">
        <v>40.744456370353703</v>
      </c>
      <c r="F131" s="51">
        <v>34.536216912269595</v>
      </c>
      <c r="G131" s="51">
        <v>36.58305724334717</v>
      </c>
      <c r="H131" s="51">
        <v>32.884535612106326</v>
      </c>
      <c r="I131" s="51">
        <v>37.778641849517825</v>
      </c>
    </row>
    <row r="132" spans="1:9" ht="18.75">
      <c r="A132" s="50">
        <v>115</v>
      </c>
      <c r="B132" s="51">
        <v>38.424999999999997</v>
      </c>
      <c r="C132" s="51">
        <v>38.118837779998778</v>
      </c>
      <c r="D132" s="51">
        <v>31.48966551971435</v>
      </c>
      <c r="E132" s="51">
        <v>41.053915295600888</v>
      </c>
      <c r="F132" s="51">
        <v>35.727972788810725</v>
      </c>
      <c r="G132" s="51">
        <v>36.580859216690058</v>
      </c>
      <c r="H132" s="51">
        <v>33.40450910949707</v>
      </c>
      <c r="I132" s="51">
        <v>38.64532788658142</v>
      </c>
    </row>
    <row r="133" spans="1:9" ht="18.75">
      <c r="A133" s="50">
        <v>116</v>
      </c>
      <c r="B133" s="51">
        <v>38.620000000000005</v>
      </c>
      <c r="C133" s="51">
        <v>39.256859019279482</v>
      </c>
      <c r="D133" s="51">
        <v>31.973920673370365</v>
      </c>
      <c r="E133" s="51">
        <v>40.826625298500069</v>
      </c>
      <c r="F133" s="51">
        <v>36.456422156333929</v>
      </c>
      <c r="G133" s="51">
        <v>37.513605858802798</v>
      </c>
      <c r="H133" s="51">
        <v>33.741900450706488</v>
      </c>
      <c r="I133" s="51">
        <v>38.83745314216614</v>
      </c>
    </row>
    <row r="134" spans="1:9" ht="18.75">
      <c r="A134" s="50">
        <v>117</v>
      </c>
      <c r="B134" s="51">
        <v>38.814999999999998</v>
      </c>
      <c r="C134" s="51">
        <v>38.977949707984919</v>
      </c>
      <c r="D134" s="51">
        <v>31.671035760879512</v>
      </c>
      <c r="E134" s="51">
        <v>39.500279646873473</v>
      </c>
      <c r="F134" s="51">
        <v>37.680289044380189</v>
      </c>
      <c r="G134" s="51">
        <v>37.72358155727386</v>
      </c>
      <c r="H134" s="51">
        <v>33.658235814094539</v>
      </c>
      <c r="I134" s="51">
        <v>40.960397315979002</v>
      </c>
    </row>
    <row r="135" spans="1:9" ht="18.75">
      <c r="A135" s="50">
        <v>118</v>
      </c>
      <c r="B135" s="51">
        <v>39.010000000000005</v>
      </c>
      <c r="C135" s="51">
        <v>39.014395203590396</v>
      </c>
      <c r="D135" s="51">
        <v>32.727590066909798</v>
      </c>
      <c r="E135" s="51">
        <v>39.420793929100043</v>
      </c>
      <c r="F135" s="51">
        <v>37.625037564277655</v>
      </c>
      <c r="G135" s="51">
        <v>38.190501924514777</v>
      </c>
      <c r="H135" s="51">
        <v>33.969327382087712</v>
      </c>
      <c r="I135" s="51">
        <v>41.533482460021979</v>
      </c>
    </row>
    <row r="136" spans="1:9" ht="18.75">
      <c r="A136" s="50">
        <v>119</v>
      </c>
      <c r="B136" s="51">
        <v>39.204999999999998</v>
      </c>
      <c r="C136" s="51">
        <v>39.943534190177914</v>
      </c>
      <c r="D136" s="51">
        <v>34.041088718414301</v>
      </c>
      <c r="E136" s="51">
        <v>38.740189843177795</v>
      </c>
      <c r="F136" s="51">
        <v>37.964542288780208</v>
      </c>
      <c r="G136" s="51">
        <v>37.198240886688232</v>
      </c>
      <c r="H136" s="51">
        <v>33.175403987884522</v>
      </c>
      <c r="I136" s="51">
        <v>41.367637376785275</v>
      </c>
    </row>
    <row r="137" spans="1:9" ht="18.75">
      <c r="A137" s="50">
        <v>120</v>
      </c>
      <c r="B137" s="51">
        <v>39.400000000000006</v>
      </c>
      <c r="C137" s="51">
        <v>40.451617522239694</v>
      </c>
      <c r="D137" s="51">
        <v>34.207322199821476</v>
      </c>
      <c r="E137" s="51">
        <v>38.814467389106753</v>
      </c>
      <c r="F137" s="51">
        <v>38.560991358757022</v>
      </c>
      <c r="G137" s="51">
        <v>37.31502792358399</v>
      </c>
      <c r="H137" s="51">
        <v>32.818487976074223</v>
      </c>
      <c r="I137" s="51">
        <v>41.34304369449616</v>
      </c>
    </row>
    <row r="138" spans="1:9" ht="18.75">
      <c r="A138" s="50">
        <v>121</v>
      </c>
      <c r="B138" s="51">
        <v>39.594999999999999</v>
      </c>
      <c r="C138" s="51">
        <v>40.35262350177765</v>
      </c>
      <c r="D138" s="51">
        <v>33.952500026702879</v>
      </c>
      <c r="E138" s="51">
        <v>39.204099741935728</v>
      </c>
      <c r="F138" s="51">
        <v>39.726300362586976</v>
      </c>
      <c r="G138" s="51">
        <v>37.328633878707883</v>
      </c>
      <c r="H138" s="51">
        <v>33.280823041915895</v>
      </c>
      <c r="I138" s="51">
        <v>40.891435050010678</v>
      </c>
    </row>
    <row r="139" spans="1:9" ht="18.75">
      <c r="A139" s="50">
        <v>122</v>
      </c>
      <c r="B139" s="51">
        <v>39.79</v>
      </c>
      <c r="C139" s="51">
        <v>40.82844839954376</v>
      </c>
      <c r="D139" s="51">
        <v>33.594496448516843</v>
      </c>
      <c r="E139" s="51">
        <v>38.674739153861999</v>
      </c>
      <c r="F139" s="51">
        <v>40.217048584938048</v>
      </c>
      <c r="G139" s="51">
        <v>38.341553948402407</v>
      </c>
      <c r="H139" s="51">
        <v>34.237862438201901</v>
      </c>
      <c r="I139" s="51">
        <v>40.516708037376404</v>
      </c>
    </row>
    <row r="140" spans="1:9" ht="18.75">
      <c r="A140" s="50">
        <v>123</v>
      </c>
      <c r="B140" s="51">
        <v>39.984999999999999</v>
      </c>
      <c r="C140" s="51">
        <v>41.625587088584901</v>
      </c>
      <c r="D140" s="51">
        <v>33.673499929428097</v>
      </c>
      <c r="E140" s="51">
        <v>38.402322911262509</v>
      </c>
      <c r="F140" s="51">
        <v>41.462678439140319</v>
      </c>
      <c r="G140" s="51">
        <v>38.747396342277526</v>
      </c>
      <c r="H140" s="51">
        <v>33.735720106124873</v>
      </c>
      <c r="I140" s="51">
        <v>41.214737229347229</v>
      </c>
    </row>
    <row r="141" spans="1:9" ht="18.75">
      <c r="A141" s="50">
        <v>124</v>
      </c>
      <c r="B141" s="51">
        <v>40.18</v>
      </c>
      <c r="C141" s="51">
        <v>41.317711138725279</v>
      </c>
      <c r="D141" s="51">
        <v>33.887795503616331</v>
      </c>
      <c r="E141" s="51">
        <v>38.344600159645083</v>
      </c>
      <c r="F141" s="51">
        <v>41.603293654441835</v>
      </c>
      <c r="G141" s="51">
        <v>39.23012069129944</v>
      </c>
      <c r="H141" s="51">
        <v>34.846522442817687</v>
      </c>
      <c r="I141" s="51">
        <v>41.49171109008789</v>
      </c>
    </row>
    <row r="142" spans="1:9" ht="18.75">
      <c r="A142" s="50">
        <v>125</v>
      </c>
      <c r="B142" s="51">
        <v>40.375</v>
      </c>
      <c r="C142" s="51">
        <v>42.262654107093809</v>
      </c>
      <c r="D142" s="51">
        <v>35.037035423278809</v>
      </c>
      <c r="E142" s="51">
        <v>38.357800055503844</v>
      </c>
      <c r="F142" s="51">
        <v>41.958602360725401</v>
      </c>
      <c r="G142" s="51">
        <v>39.969789062499999</v>
      </c>
      <c r="H142" s="51">
        <v>37.210143374443057</v>
      </c>
      <c r="I142" s="51">
        <v>42.084039434432981</v>
      </c>
    </row>
    <row r="143" spans="1:9" ht="18.75">
      <c r="A143" s="50">
        <v>126</v>
      </c>
      <c r="B143" s="51">
        <v>40.57</v>
      </c>
      <c r="C143" s="51">
        <v>43.464541744232179</v>
      </c>
      <c r="D143" s="51">
        <v>35.405094261169431</v>
      </c>
      <c r="E143" s="51">
        <v>37.769881906509397</v>
      </c>
      <c r="F143" s="51">
        <v>40.536855412483213</v>
      </c>
      <c r="G143" s="51">
        <v>40.426213638305661</v>
      </c>
      <c r="H143" s="51">
        <v>37.928561526298523</v>
      </c>
      <c r="I143" s="51">
        <v>43.113375161170957</v>
      </c>
    </row>
    <row r="144" spans="1:9" ht="18.75">
      <c r="A144" s="50">
        <v>127</v>
      </c>
      <c r="B144" s="51">
        <v>40.765000000000001</v>
      </c>
      <c r="C144" s="51">
        <v>43.567373403549198</v>
      </c>
      <c r="D144" s="51">
        <v>36.522075746536252</v>
      </c>
      <c r="E144" s="51">
        <v>37.323214511871342</v>
      </c>
      <c r="F144" s="51">
        <v>40.367927382469176</v>
      </c>
      <c r="G144" s="51">
        <v>40.975462198257446</v>
      </c>
      <c r="H144" s="51">
        <v>38.332544323921205</v>
      </c>
      <c r="I144" s="51">
        <v>44.039529482841495</v>
      </c>
    </row>
    <row r="145" spans="1:9" ht="18.75">
      <c r="A145" s="50">
        <v>128</v>
      </c>
      <c r="B145" s="51">
        <v>40.96</v>
      </c>
      <c r="C145" s="51">
        <v>42.947434442520141</v>
      </c>
      <c r="D145" s="51">
        <v>36.106433736801151</v>
      </c>
      <c r="E145" s="51">
        <v>38.483532801628115</v>
      </c>
      <c r="F145" s="51">
        <v>40.376542623519896</v>
      </c>
      <c r="G145" s="51">
        <v>41.961718140602116</v>
      </c>
      <c r="H145" s="51">
        <v>38.453283326148991</v>
      </c>
      <c r="I145" s="51">
        <v>43.500543738365174</v>
      </c>
    </row>
    <row r="146" spans="1:9" ht="18.75">
      <c r="A146" s="50">
        <v>129</v>
      </c>
      <c r="B146" s="51">
        <v>41.155000000000001</v>
      </c>
      <c r="C146" s="51">
        <v>43.940439826965331</v>
      </c>
      <c r="D146" s="51">
        <v>35.587610645294191</v>
      </c>
      <c r="E146" s="51">
        <v>38.184669686317442</v>
      </c>
      <c r="F146" s="51">
        <v>40.281976459503177</v>
      </c>
      <c r="G146" s="51">
        <v>41.986729964256291</v>
      </c>
      <c r="H146" s="51">
        <v>38.825007689476017</v>
      </c>
      <c r="I146" s="51">
        <v>44.394439625740056</v>
      </c>
    </row>
    <row r="147" spans="1:9" ht="18.75">
      <c r="A147" s="50">
        <v>130</v>
      </c>
      <c r="B147" s="51">
        <v>41.35</v>
      </c>
      <c r="C147" s="51">
        <v>43.474264129638676</v>
      </c>
      <c r="D147" s="51">
        <v>35.499835628509523</v>
      </c>
      <c r="E147" s="51">
        <v>38.14275091648102</v>
      </c>
      <c r="F147" s="51">
        <v>40.0842292137146</v>
      </c>
      <c r="G147" s="51">
        <v>41.224601721763612</v>
      </c>
      <c r="H147" s="51">
        <v>38.595613684654239</v>
      </c>
      <c r="I147" s="51">
        <v>44.687217144966127</v>
      </c>
    </row>
    <row r="148" spans="1:9" ht="18.75">
      <c r="A148" s="50">
        <v>131</v>
      </c>
      <c r="B148" s="51">
        <v>41.545000000000002</v>
      </c>
      <c r="C148" s="51">
        <v>43.439136507034306</v>
      </c>
      <c r="D148" s="51">
        <v>36.347004957199097</v>
      </c>
      <c r="E148" s="51">
        <v>39.533713778495787</v>
      </c>
      <c r="F148" s="51">
        <v>40.730748365402221</v>
      </c>
      <c r="G148" s="51">
        <v>41.037292397499087</v>
      </c>
      <c r="H148" s="51">
        <v>38.760975884437563</v>
      </c>
      <c r="I148" s="51">
        <v>45.475412184715275</v>
      </c>
    </row>
    <row r="149" spans="1:9" ht="18.75">
      <c r="A149" s="50">
        <v>132</v>
      </c>
      <c r="B149" s="51">
        <v>41.74</v>
      </c>
      <c r="C149" s="51">
        <v>42.442765089035035</v>
      </c>
      <c r="D149" s="51">
        <v>36.052868423461916</v>
      </c>
      <c r="E149" s="51">
        <v>40.244157197952269</v>
      </c>
      <c r="F149" s="51">
        <v>41.200644345283507</v>
      </c>
      <c r="G149" s="51">
        <v>40.853422291755678</v>
      </c>
      <c r="H149" s="51">
        <v>38.245818318367007</v>
      </c>
      <c r="I149" s="51">
        <v>46.160426465988159</v>
      </c>
    </row>
    <row r="150" spans="1:9" ht="18.75">
      <c r="A150" s="50">
        <v>133</v>
      </c>
      <c r="B150" s="51">
        <v>41.935000000000002</v>
      </c>
      <c r="C150" s="51">
        <v>42.381338016510014</v>
      </c>
      <c r="D150" s="51">
        <v>36.254148763656616</v>
      </c>
      <c r="E150" s="51">
        <v>39.135293785095215</v>
      </c>
      <c r="F150" s="51">
        <v>40.57148434734345</v>
      </c>
      <c r="G150" s="51">
        <v>40.560412119865418</v>
      </c>
      <c r="H150" s="51">
        <v>39.661479670524599</v>
      </c>
      <c r="I150" s="51">
        <v>48.140510196685796</v>
      </c>
    </row>
    <row r="151" spans="1:9" ht="18.75">
      <c r="A151" s="50">
        <v>134</v>
      </c>
      <c r="B151" s="51">
        <v>42.13</v>
      </c>
      <c r="C151" s="51">
        <v>41.957266074180609</v>
      </c>
      <c r="D151" s="51">
        <v>35.854310735702519</v>
      </c>
      <c r="E151" s="51">
        <v>39.639374717712407</v>
      </c>
      <c r="F151" s="51">
        <v>40.331121569633488</v>
      </c>
      <c r="G151" s="51">
        <v>39.984158152580264</v>
      </c>
      <c r="H151" s="51">
        <v>40.158148405075075</v>
      </c>
      <c r="I151" s="51">
        <v>47.983412845611575</v>
      </c>
    </row>
    <row r="152" spans="1:9" ht="18.75">
      <c r="A152" s="50">
        <v>135</v>
      </c>
      <c r="B152" s="51">
        <v>42.325000000000003</v>
      </c>
      <c r="C152" s="51">
        <v>42.2880754404068</v>
      </c>
      <c r="D152" s="51">
        <v>36.527228912353522</v>
      </c>
      <c r="E152" s="51">
        <v>38.773659334182739</v>
      </c>
      <c r="F152" s="51">
        <v>41.703703137397767</v>
      </c>
      <c r="G152" s="51">
        <v>39.346973958015447</v>
      </c>
      <c r="H152" s="51">
        <v>41.229635734558109</v>
      </c>
      <c r="I152" s="51">
        <v>48.035050001144413</v>
      </c>
    </row>
    <row r="153" spans="1:9" ht="18.75">
      <c r="A153" s="50">
        <v>136</v>
      </c>
      <c r="B153" s="51">
        <v>42.519999999999996</v>
      </c>
      <c r="C153" s="51">
        <v>42.017766438484188</v>
      </c>
      <c r="D153" s="51">
        <v>34.745091434478752</v>
      </c>
      <c r="E153" s="51">
        <v>39.700951009750362</v>
      </c>
      <c r="F153" s="51">
        <v>42.157292087554929</v>
      </c>
      <c r="G153" s="51">
        <v>39.104545968055717</v>
      </c>
      <c r="H153" s="51">
        <v>41.938477870941156</v>
      </c>
      <c r="I153" s="51">
        <v>48.090126375198359</v>
      </c>
    </row>
    <row r="154" spans="1:9" ht="18.75">
      <c r="A154" s="50">
        <v>137</v>
      </c>
      <c r="B154" s="51">
        <v>42.715000000000003</v>
      </c>
      <c r="C154" s="51">
        <v>41.644276354789739</v>
      </c>
      <c r="D154" s="51">
        <v>34.887813890457153</v>
      </c>
      <c r="E154" s="51">
        <v>40.27155647659302</v>
      </c>
      <c r="F154" s="51">
        <v>42.068172807693486</v>
      </c>
      <c r="G154" s="51">
        <v>39.537598212242131</v>
      </c>
      <c r="H154" s="51">
        <v>42.724201639175419</v>
      </c>
      <c r="I154" s="51">
        <v>48.900084381103518</v>
      </c>
    </row>
    <row r="155" spans="1:9" ht="18.75">
      <c r="A155" s="50">
        <v>138</v>
      </c>
      <c r="B155" s="51">
        <v>42.91</v>
      </c>
      <c r="C155" s="51">
        <v>41.701834669113154</v>
      </c>
      <c r="D155" s="51">
        <v>35.033975564956663</v>
      </c>
      <c r="E155" s="51">
        <v>41.411022200584405</v>
      </c>
      <c r="F155" s="51">
        <v>42.55387276935577</v>
      </c>
      <c r="G155" s="51">
        <v>40.725532411575315</v>
      </c>
      <c r="H155" s="51">
        <v>42.908807039260864</v>
      </c>
      <c r="I155" s="51">
        <v>48.244902320861812</v>
      </c>
    </row>
    <row r="156" spans="1:9" ht="18.75">
      <c r="A156" s="50">
        <v>139</v>
      </c>
      <c r="B156" s="51">
        <v>43.105000000000004</v>
      </c>
      <c r="C156" s="51">
        <v>42.440831878662117</v>
      </c>
      <c r="D156" s="51">
        <v>36.613018871307375</v>
      </c>
      <c r="E156" s="51">
        <v>41.271369233131409</v>
      </c>
      <c r="F156" s="51">
        <v>42.936391325950623</v>
      </c>
      <c r="G156" s="51">
        <v>40.274222492218023</v>
      </c>
      <c r="H156" s="51">
        <v>42.486335086822514</v>
      </c>
      <c r="I156" s="51">
        <v>48.84253917884827</v>
      </c>
    </row>
    <row r="157" spans="1:9" ht="18.75">
      <c r="A157" s="50">
        <v>140</v>
      </c>
      <c r="B157" s="51">
        <v>43.3</v>
      </c>
      <c r="C157" s="51">
        <v>42.038522579193113</v>
      </c>
      <c r="D157" s="51">
        <v>36.334891288757319</v>
      </c>
      <c r="E157" s="51">
        <v>41.886597897529597</v>
      </c>
      <c r="F157" s="51">
        <v>43.575854228019715</v>
      </c>
      <c r="G157" s="51">
        <v>39.395897933959958</v>
      </c>
      <c r="H157" s="51">
        <v>43.3166820526123</v>
      </c>
      <c r="I157" s="51">
        <v>48.341120382308958</v>
      </c>
    </row>
    <row r="158" spans="1:9" ht="18.75">
      <c r="A158" s="50">
        <v>141</v>
      </c>
      <c r="B158" s="51">
        <v>43.495000000000005</v>
      </c>
      <c r="C158" s="51">
        <v>42.385135927200324</v>
      </c>
      <c r="D158" s="51">
        <v>36.949457197189332</v>
      </c>
      <c r="E158" s="51">
        <v>41.402770907402044</v>
      </c>
      <c r="F158" s="51">
        <v>44.106177063941963</v>
      </c>
      <c r="G158" s="51">
        <v>39.092392293930061</v>
      </c>
      <c r="H158" s="51">
        <v>42.476593664169314</v>
      </c>
      <c r="I158" s="51">
        <v>48.155056392669685</v>
      </c>
    </row>
    <row r="159" spans="1:9" ht="18.75">
      <c r="A159" s="50">
        <v>142</v>
      </c>
      <c r="B159" s="51">
        <v>43.69</v>
      </c>
      <c r="C159" s="51">
        <v>42.808630907058713</v>
      </c>
      <c r="D159" s="51">
        <v>36.464967451095575</v>
      </c>
      <c r="E159" s="51">
        <v>41.732236010551453</v>
      </c>
      <c r="F159" s="51">
        <v>45.455751300811762</v>
      </c>
      <c r="G159" s="51">
        <v>39.650388909339902</v>
      </c>
      <c r="H159" s="51">
        <v>41.527365532875059</v>
      </c>
      <c r="I159" s="51">
        <v>47.547937071800227</v>
      </c>
    </row>
    <row r="160" spans="1:9" ht="18.75">
      <c r="A160" s="50">
        <v>143</v>
      </c>
      <c r="B160" s="51">
        <v>43.885000000000005</v>
      </c>
      <c r="C160" s="51">
        <v>42.6953769645691</v>
      </c>
      <c r="D160" s="51">
        <v>35.61783251190186</v>
      </c>
      <c r="E160" s="51">
        <v>40.962645459175114</v>
      </c>
      <c r="F160" s="51">
        <v>45.388394987106331</v>
      </c>
      <c r="G160" s="51">
        <v>40.099245135307314</v>
      </c>
      <c r="H160" s="51">
        <v>41.470830569267278</v>
      </c>
      <c r="I160" s="51">
        <v>47.875761773109438</v>
      </c>
    </row>
    <row r="161" spans="1:9" ht="18.75">
      <c r="A161" s="50">
        <v>144</v>
      </c>
      <c r="B161" s="51">
        <v>44.08</v>
      </c>
      <c r="C161" s="51">
        <v>43.606452456474301</v>
      </c>
      <c r="D161" s="51">
        <v>35.885704631805417</v>
      </c>
      <c r="E161" s="51">
        <v>40.630061966896058</v>
      </c>
      <c r="F161" s="51">
        <v>46.387836216926573</v>
      </c>
      <c r="G161" s="51">
        <v>41.122920602798459</v>
      </c>
      <c r="H161" s="51">
        <v>40.993239951133724</v>
      </c>
      <c r="I161" s="51">
        <v>47.062279965400691</v>
      </c>
    </row>
    <row r="162" spans="1:9" ht="18.75">
      <c r="A162" s="50">
        <v>145</v>
      </c>
      <c r="B162" s="51">
        <v>44.275000000000006</v>
      </c>
      <c r="C162" s="51">
        <v>44.414346543312078</v>
      </c>
      <c r="D162" s="51">
        <v>36.050395669937139</v>
      </c>
      <c r="E162" s="51">
        <v>40.008275694847114</v>
      </c>
      <c r="F162" s="51">
        <v>47.64422146892548</v>
      </c>
      <c r="G162" s="51">
        <v>40.867477378845223</v>
      </c>
      <c r="H162" s="51">
        <v>41.270530964851382</v>
      </c>
      <c r="I162" s="51">
        <v>47.855783518791206</v>
      </c>
    </row>
    <row r="163" spans="1:9" ht="18.75">
      <c r="A163" s="50">
        <v>146</v>
      </c>
      <c r="B163" s="51">
        <v>44.47</v>
      </c>
      <c r="C163" s="51">
        <v>44.123184975624085</v>
      </c>
      <c r="D163" s="51">
        <v>36.111905626296995</v>
      </c>
      <c r="E163" s="51">
        <v>41.317308664321899</v>
      </c>
      <c r="F163" s="51">
        <v>49.655488352775571</v>
      </c>
      <c r="G163" s="51">
        <v>42.044916110038756</v>
      </c>
      <c r="H163" s="51">
        <v>43.219176785469053</v>
      </c>
      <c r="I163" s="51">
        <v>48.970601186752319</v>
      </c>
    </row>
    <row r="164" spans="1:9" ht="18.75">
      <c r="A164" s="50">
        <v>147</v>
      </c>
      <c r="B164" s="51">
        <v>44.665000000000006</v>
      </c>
      <c r="C164" s="51">
        <v>44.586905039787297</v>
      </c>
      <c r="D164" s="51">
        <v>36.24433823013306</v>
      </c>
      <c r="E164" s="51">
        <v>40.23565542507172</v>
      </c>
      <c r="F164" s="51">
        <v>49.090047329902653</v>
      </c>
      <c r="G164" s="51">
        <v>42.615277165412905</v>
      </c>
      <c r="H164" s="51">
        <v>43.030641524314888</v>
      </c>
      <c r="I164" s="51">
        <v>49.844425590515144</v>
      </c>
    </row>
    <row r="165" spans="1:9" ht="18.75">
      <c r="A165" s="50">
        <v>148</v>
      </c>
      <c r="B165" s="51">
        <v>44.86</v>
      </c>
      <c r="C165" s="51">
        <v>44.370105338096621</v>
      </c>
      <c r="D165" s="51">
        <v>35.775652465820315</v>
      </c>
      <c r="E165" s="51">
        <v>39.40498690032959</v>
      </c>
      <c r="F165" s="51">
        <v>49.459550975799559</v>
      </c>
      <c r="G165" s="51">
        <v>42.828952335357663</v>
      </c>
      <c r="H165" s="51">
        <v>43.777050931930539</v>
      </c>
      <c r="I165" s="51">
        <v>50.42904721450806</v>
      </c>
    </row>
    <row r="166" spans="1:9" ht="18.75">
      <c r="A166" s="50">
        <v>149</v>
      </c>
      <c r="B166" s="51">
        <v>45.055</v>
      </c>
      <c r="C166" s="51">
        <v>43.689999127387999</v>
      </c>
      <c r="D166" s="51">
        <v>35.988405920028683</v>
      </c>
      <c r="E166" s="51">
        <v>38.471137617111204</v>
      </c>
      <c r="F166" s="51">
        <v>49.047873216629029</v>
      </c>
      <c r="G166" s="51">
        <v>42.98169695472717</v>
      </c>
      <c r="H166" s="51">
        <v>44.41431995010376</v>
      </c>
      <c r="I166" s="51">
        <v>51.270613183975222</v>
      </c>
    </row>
    <row r="167" spans="1:9" ht="18.75">
      <c r="A167" s="50">
        <v>150</v>
      </c>
      <c r="B167" s="51">
        <v>45.25</v>
      </c>
      <c r="C167" s="51">
        <v>43.944837585449221</v>
      </c>
      <c r="D167" s="51">
        <v>35.911956594467163</v>
      </c>
      <c r="E167" s="51">
        <v>39.288044538497928</v>
      </c>
      <c r="F167" s="51">
        <v>47.717202516555787</v>
      </c>
      <c r="G167" s="51">
        <v>43.703301831245419</v>
      </c>
      <c r="H167" s="51">
        <v>44.630533313751222</v>
      </c>
      <c r="I167" s="51">
        <v>50.652998394966126</v>
      </c>
    </row>
    <row r="168" spans="1:9" ht="18.75">
      <c r="A168" s="50">
        <v>151</v>
      </c>
      <c r="B168" s="51">
        <v>45.445</v>
      </c>
      <c r="C168" s="51">
        <v>43.412535654067995</v>
      </c>
      <c r="D168" s="51">
        <v>36.77045161437988</v>
      </c>
      <c r="E168" s="51">
        <v>39.106557121276857</v>
      </c>
      <c r="F168" s="51">
        <v>48.311391750335694</v>
      </c>
      <c r="G168" s="51">
        <v>43.961599875450133</v>
      </c>
      <c r="H168" s="51">
        <v>44.172185895919803</v>
      </c>
      <c r="I168" s="51">
        <v>50.790264914512633</v>
      </c>
    </row>
    <row r="169" spans="1:9" ht="18.75">
      <c r="A169" s="50">
        <v>152</v>
      </c>
      <c r="B169" s="51">
        <v>45.64</v>
      </c>
      <c r="C169" s="51">
        <v>43.317240781784058</v>
      </c>
      <c r="D169" s="51">
        <v>37.387953693389889</v>
      </c>
      <c r="E169" s="51">
        <v>39.319825908660889</v>
      </c>
      <c r="F169" s="51">
        <v>49.480400225639343</v>
      </c>
      <c r="G169" s="51">
        <v>44.901337138175968</v>
      </c>
      <c r="H169" s="51">
        <v>45.956572984695434</v>
      </c>
      <c r="I169" s="51">
        <v>50.744949277877808</v>
      </c>
    </row>
    <row r="170" spans="1:9" ht="18.75">
      <c r="A170" s="50">
        <v>153</v>
      </c>
      <c r="B170" s="51">
        <v>45.835000000000001</v>
      </c>
      <c r="C170" s="51">
        <v>44.22125970077515</v>
      </c>
      <c r="D170" s="51">
        <v>37.722211977005003</v>
      </c>
      <c r="E170" s="51">
        <v>39.112039041519168</v>
      </c>
      <c r="F170" s="51">
        <v>49.794784882545471</v>
      </c>
      <c r="G170" s="51">
        <v>45.233997048377994</v>
      </c>
      <c r="H170" s="51">
        <v>46.641904418945316</v>
      </c>
      <c r="I170" s="51">
        <v>51.952452236175539</v>
      </c>
    </row>
    <row r="171" spans="1:9" ht="18.75">
      <c r="A171" s="50">
        <v>154</v>
      </c>
      <c r="B171" s="51">
        <v>46.03</v>
      </c>
      <c r="C171" s="51">
        <v>44.338138553619387</v>
      </c>
      <c r="D171" s="51">
        <v>38.371825714111331</v>
      </c>
      <c r="E171" s="51">
        <v>38.981133806228641</v>
      </c>
      <c r="F171" s="51">
        <v>50.180092186927794</v>
      </c>
      <c r="G171" s="51">
        <v>45.463475876808168</v>
      </c>
      <c r="H171" s="51">
        <v>48.580054771423342</v>
      </c>
      <c r="I171" s="51">
        <v>52.240962253570558</v>
      </c>
    </row>
    <row r="172" spans="1:9" ht="18.75">
      <c r="A172" s="50">
        <v>155</v>
      </c>
      <c r="B172" s="51">
        <v>46.225000000000001</v>
      </c>
      <c r="C172" s="51">
        <v>44.531899038314819</v>
      </c>
      <c r="D172" s="51">
        <v>38.240257722854615</v>
      </c>
      <c r="E172" s="51">
        <v>37.883025791168215</v>
      </c>
      <c r="F172" s="51">
        <v>50.642281123161318</v>
      </c>
      <c r="G172" s="51">
        <v>44.911773623466495</v>
      </c>
      <c r="H172" s="51">
        <v>48.921212182998659</v>
      </c>
      <c r="I172" s="51">
        <v>52.780457632064824</v>
      </c>
    </row>
    <row r="173" spans="1:9" ht="18.75">
      <c r="A173" s="50">
        <v>156</v>
      </c>
      <c r="B173" s="51">
        <v>46.42</v>
      </c>
      <c r="C173" s="51">
        <v>44.802541154861451</v>
      </c>
      <c r="D173" s="51">
        <v>38.365634077072144</v>
      </c>
      <c r="E173" s="51">
        <v>38.397862121582037</v>
      </c>
      <c r="F173" s="51">
        <v>49.64528897762299</v>
      </c>
      <c r="G173" s="51">
        <v>45.973016038894656</v>
      </c>
      <c r="H173" s="51">
        <v>49.651167138099673</v>
      </c>
      <c r="I173" s="51">
        <v>52.856646501541142</v>
      </c>
    </row>
    <row r="174" spans="1:9" ht="18.75">
      <c r="A174" s="50">
        <v>157</v>
      </c>
      <c r="B174" s="51">
        <v>46.615000000000002</v>
      </c>
      <c r="C174" s="51">
        <v>43.974127616882328</v>
      </c>
      <c r="D174" s="51">
        <v>38.381870365142824</v>
      </c>
      <c r="E174" s="51">
        <v>39.234012243270875</v>
      </c>
      <c r="F174" s="51">
        <v>49.265366604804996</v>
      </c>
      <c r="G174" s="51">
        <v>45.993612937927246</v>
      </c>
      <c r="H174" s="51">
        <v>49.706560988426212</v>
      </c>
      <c r="I174" s="51">
        <v>52.078211875915528</v>
      </c>
    </row>
    <row r="175" spans="1:9" ht="18.75">
      <c r="A175" s="50">
        <v>158</v>
      </c>
      <c r="B175" s="51">
        <v>46.81</v>
      </c>
      <c r="C175" s="51">
        <v>44.212511299133304</v>
      </c>
      <c r="D175" s="51">
        <v>38.114862857818608</v>
      </c>
      <c r="E175" s="51">
        <v>39.823211086273197</v>
      </c>
      <c r="F175" s="51">
        <v>49.878799038887024</v>
      </c>
      <c r="G175" s="51">
        <v>46.271154505729676</v>
      </c>
      <c r="H175" s="51">
        <v>48.980773756980895</v>
      </c>
      <c r="I175" s="51">
        <v>52.048699897766113</v>
      </c>
    </row>
    <row r="176" spans="1:9" ht="18.75">
      <c r="A176" s="50">
        <v>159</v>
      </c>
      <c r="B176" s="51">
        <v>47.005000000000003</v>
      </c>
      <c r="C176" s="51">
        <v>44.454334199905396</v>
      </c>
      <c r="D176" s="51">
        <v>38.889419996261594</v>
      </c>
      <c r="E176" s="51">
        <v>39.631228200912474</v>
      </c>
      <c r="F176" s="51">
        <v>49.350925610542298</v>
      </c>
      <c r="G176" s="51">
        <v>45.449640095710755</v>
      </c>
      <c r="H176" s="51">
        <v>47.647909173011783</v>
      </c>
      <c r="I176" s="51">
        <v>52.413944124221807</v>
      </c>
    </row>
    <row r="177" spans="1:9" ht="18.75">
      <c r="A177" s="50">
        <v>160</v>
      </c>
      <c r="B177" s="51">
        <v>47.2</v>
      </c>
      <c r="C177" s="51">
        <v>45.133164159774786</v>
      </c>
      <c r="D177" s="51">
        <v>39.374775001525883</v>
      </c>
      <c r="E177" s="51">
        <v>39.336064233779908</v>
      </c>
      <c r="F177" s="51">
        <v>50.435996204376224</v>
      </c>
      <c r="G177" s="51">
        <v>45.51486019229889</v>
      </c>
      <c r="H177" s="51">
        <v>47.069926220893862</v>
      </c>
      <c r="I177" s="51">
        <v>53.036133342742922</v>
      </c>
    </row>
    <row r="178" spans="1:9" ht="18.75">
      <c r="A178" s="50">
        <v>161</v>
      </c>
      <c r="B178" s="51">
        <v>47.394999999999996</v>
      </c>
      <c r="C178" s="51">
        <v>45.52279133987426</v>
      </c>
      <c r="D178" s="51">
        <v>40.117073705673214</v>
      </c>
      <c r="E178" s="51">
        <v>40.47378189849853</v>
      </c>
      <c r="F178" s="51">
        <v>50.235989122390741</v>
      </c>
      <c r="G178" s="51">
        <v>44.481024634361262</v>
      </c>
      <c r="H178" s="51">
        <v>47.744762187004085</v>
      </c>
      <c r="I178" s="51">
        <v>52.61767672157287</v>
      </c>
    </row>
    <row r="179" spans="1:9" ht="18.75">
      <c r="A179" s="50">
        <v>162</v>
      </c>
      <c r="B179" s="51">
        <v>47.59</v>
      </c>
      <c r="C179" s="51">
        <v>45.131237438201907</v>
      </c>
      <c r="D179" s="51">
        <v>41.614254688262946</v>
      </c>
      <c r="E179" s="51">
        <v>40.072917083740236</v>
      </c>
      <c r="F179" s="51">
        <v>51.288801281929018</v>
      </c>
      <c r="G179" s="51">
        <v>44.446502867698669</v>
      </c>
      <c r="H179" s="51">
        <v>48.597141424179078</v>
      </c>
      <c r="I179" s="51">
        <v>53.81216444587708</v>
      </c>
    </row>
    <row r="180" spans="1:9" ht="18.75">
      <c r="A180" s="50">
        <v>163</v>
      </c>
      <c r="B180" s="51">
        <v>47.784999999999997</v>
      </c>
      <c r="C180" s="51">
        <v>44.38299732780456</v>
      </c>
      <c r="D180" s="51">
        <v>41.472191228866571</v>
      </c>
      <c r="E180" s="51">
        <v>39.748933900833123</v>
      </c>
      <c r="F180" s="51">
        <v>51.984926909446713</v>
      </c>
      <c r="G180" s="51">
        <v>44.165029175758356</v>
      </c>
      <c r="H180" s="51">
        <v>48.350464683532714</v>
      </c>
      <c r="I180" s="51">
        <v>54.405533802032465</v>
      </c>
    </row>
    <row r="181" spans="1:9" ht="18.75">
      <c r="A181" s="50">
        <v>164</v>
      </c>
      <c r="B181" s="51">
        <v>47.980000000000004</v>
      </c>
      <c r="C181" s="51">
        <v>44.563742578506471</v>
      </c>
      <c r="D181" s="51">
        <v>41.327608650207523</v>
      </c>
      <c r="E181" s="51">
        <v>39.999769636154177</v>
      </c>
      <c r="F181" s="51">
        <v>52.254038221359259</v>
      </c>
      <c r="G181" s="51">
        <v>43.600311688423162</v>
      </c>
      <c r="H181" s="51">
        <v>48.996481433868411</v>
      </c>
      <c r="I181" s="51">
        <v>55.25584750366211</v>
      </c>
    </row>
    <row r="182" spans="1:9" ht="18.75">
      <c r="A182" s="50">
        <v>165</v>
      </c>
      <c r="B182" s="51">
        <v>48.175000000000004</v>
      </c>
      <c r="C182" s="51">
        <v>42.607306747436525</v>
      </c>
      <c r="D182" s="51">
        <v>41.757844343185425</v>
      </c>
      <c r="E182" s="51">
        <v>40.183716159820563</v>
      </c>
      <c r="F182" s="51">
        <v>52.419968128204353</v>
      </c>
      <c r="G182" s="51">
        <v>43.292538546562199</v>
      </c>
      <c r="H182" s="51">
        <v>49.041379816055304</v>
      </c>
      <c r="I182" s="51">
        <v>55.636895711898809</v>
      </c>
    </row>
    <row r="183" spans="1:9" ht="18.75">
      <c r="A183" s="50">
        <v>166</v>
      </c>
      <c r="B183" s="51">
        <v>48.370000000000005</v>
      </c>
      <c r="C183" s="51">
        <v>43.079627120971686</v>
      </c>
      <c r="D183" s="51">
        <v>41.269087095260623</v>
      </c>
      <c r="E183" s="51">
        <v>40.942481601715095</v>
      </c>
      <c r="F183" s="51">
        <v>53.520842703819284</v>
      </c>
      <c r="G183" s="51">
        <v>44.237584322929386</v>
      </c>
      <c r="H183" s="51">
        <v>49.157200845718386</v>
      </c>
      <c r="I183" s="51">
        <v>56.699383138656621</v>
      </c>
    </row>
    <row r="184" spans="1:9" ht="18.75">
      <c r="A184" s="50">
        <v>167</v>
      </c>
      <c r="B184" s="51">
        <v>48.564999999999998</v>
      </c>
      <c r="C184" s="51">
        <v>44.169017267227169</v>
      </c>
      <c r="D184" s="51">
        <v>42.027189781188966</v>
      </c>
      <c r="E184" s="51">
        <v>40.306435407638546</v>
      </c>
      <c r="F184" s="51">
        <v>52.844661301612852</v>
      </c>
      <c r="G184" s="51">
        <v>45.00004761981964</v>
      </c>
      <c r="H184" s="51">
        <v>48.058272953033445</v>
      </c>
      <c r="I184" s="51">
        <v>56.302689483642574</v>
      </c>
    </row>
    <row r="185" spans="1:9" ht="18.75">
      <c r="A185" s="50">
        <v>168</v>
      </c>
      <c r="B185" s="51">
        <v>48.76</v>
      </c>
      <c r="C185" s="51">
        <v>45.393699506759638</v>
      </c>
      <c r="D185" s="51">
        <v>41.072606258392334</v>
      </c>
      <c r="E185" s="51">
        <v>40.599374574661255</v>
      </c>
      <c r="F185" s="51">
        <v>52.801709279060361</v>
      </c>
      <c r="G185" s="51">
        <v>45.161392548561096</v>
      </c>
      <c r="H185" s="51">
        <v>48.572289729118346</v>
      </c>
      <c r="I185" s="51">
        <v>57.015043903350829</v>
      </c>
    </row>
    <row r="186" spans="1:9" ht="18.75">
      <c r="A186" s="50">
        <v>169</v>
      </c>
      <c r="B186" s="51">
        <v>48.954999999999998</v>
      </c>
      <c r="C186" s="51">
        <v>45.519326091766352</v>
      </c>
      <c r="D186" s="51">
        <v>41.550904367446897</v>
      </c>
      <c r="E186" s="51">
        <v>40.291195373535153</v>
      </c>
      <c r="F186" s="51">
        <v>54.371701601982117</v>
      </c>
      <c r="G186" s="51">
        <v>44.541556395530698</v>
      </c>
      <c r="H186" s="51">
        <v>47.621166115760801</v>
      </c>
      <c r="I186" s="51">
        <v>56.946217241287229</v>
      </c>
    </row>
    <row r="187" spans="1:9" ht="18.75">
      <c r="A187" s="50">
        <v>170</v>
      </c>
      <c r="B187" s="51">
        <v>49.15</v>
      </c>
      <c r="C187" s="51">
        <v>45.721834308624267</v>
      </c>
      <c r="D187" s="51">
        <v>41.422125123977658</v>
      </c>
      <c r="E187" s="51">
        <v>39.879835090637201</v>
      </c>
      <c r="F187" s="51">
        <v>54.482513166427609</v>
      </c>
      <c r="G187" s="51">
        <v>45.03076864051819</v>
      </c>
      <c r="H187" s="51">
        <v>47.604986847877498</v>
      </c>
      <c r="I187" s="51">
        <v>58.130210144042969</v>
      </c>
    </row>
    <row r="188" spans="1:9" ht="18.75">
      <c r="A188" s="50">
        <v>171</v>
      </c>
      <c r="B188" s="51">
        <v>49.344999999999999</v>
      </c>
      <c r="C188" s="51">
        <v>45.63513974571228</v>
      </c>
      <c r="D188" s="51">
        <v>41.370227512359619</v>
      </c>
      <c r="E188" s="51">
        <v>40.721293725967406</v>
      </c>
      <c r="F188" s="51">
        <v>54.346372482299806</v>
      </c>
      <c r="G188" s="51">
        <v>44.420924907684324</v>
      </c>
      <c r="H188" s="51">
        <v>49.021689211845398</v>
      </c>
      <c r="I188" s="51">
        <v>57.192963670730592</v>
      </c>
    </row>
    <row r="189" spans="1:9" ht="18.75">
      <c r="A189" s="50">
        <v>172</v>
      </c>
      <c r="B189" s="51">
        <v>49.54</v>
      </c>
      <c r="C189" s="51">
        <v>47.161389851570128</v>
      </c>
      <c r="D189" s="51">
        <v>41.215148818969723</v>
      </c>
      <c r="E189" s="51">
        <v>40.204232595443727</v>
      </c>
      <c r="F189" s="51">
        <v>55.029482875823973</v>
      </c>
      <c r="G189" s="51">
        <v>44.450269538879397</v>
      </c>
      <c r="H189" s="51">
        <v>49.079871809959414</v>
      </c>
      <c r="I189" s="51">
        <v>57.010598829269412</v>
      </c>
    </row>
    <row r="190" spans="1:9" ht="18.75">
      <c r="A190" s="50">
        <v>173</v>
      </c>
      <c r="B190" s="51">
        <v>49.734999999999999</v>
      </c>
      <c r="C190" s="51">
        <v>48.330953425407408</v>
      </c>
      <c r="D190" s="51">
        <v>41.677139898300169</v>
      </c>
      <c r="E190" s="51">
        <v>40.261990383148188</v>
      </c>
      <c r="F190" s="51">
        <v>55.291537614822388</v>
      </c>
      <c r="G190" s="51">
        <v>45.228536817550662</v>
      </c>
      <c r="H190" s="51">
        <v>48.674747899055482</v>
      </c>
      <c r="I190" s="51">
        <v>57.085178333282471</v>
      </c>
    </row>
    <row r="191" spans="1:9" ht="18.75">
      <c r="A191" s="50">
        <v>174</v>
      </c>
      <c r="B191" s="51">
        <v>49.93</v>
      </c>
      <c r="C191" s="51">
        <v>47.219565073966976</v>
      </c>
      <c r="D191" s="51">
        <v>41.776485784530635</v>
      </c>
      <c r="E191" s="51">
        <v>39.898692516326904</v>
      </c>
      <c r="F191" s="51">
        <v>55.444452287673954</v>
      </c>
      <c r="G191" s="51">
        <v>46.083686051368716</v>
      </c>
      <c r="H191" s="51">
        <v>49.882568656921386</v>
      </c>
      <c r="I191" s="51">
        <v>56.876514041900634</v>
      </c>
    </row>
    <row r="192" spans="1:9" ht="18.75">
      <c r="A192" s="50">
        <v>175</v>
      </c>
      <c r="B192" s="51">
        <v>50.125</v>
      </c>
      <c r="C192" s="51">
        <v>46.0049956407547</v>
      </c>
      <c r="D192" s="51">
        <v>42.090525161743166</v>
      </c>
      <c r="E192" s="51">
        <v>40.464380010604856</v>
      </c>
      <c r="F192" s="51">
        <v>57.030248592376708</v>
      </c>
      <c r="G192" s="51">
        <v>47.333591166496277</v>
      </c>
      <c r="H192" s="51">
        <v>50.309208009719846</v>
      </c>
      <c r="I192" s="51">
        <v>57.596835111618041</v>
      </c>
    </row>
    <row r="193" spans="1:9" ht="18.75">
      <c r="A193" s="50">
        <v>176</v>
      </c>
      <c r="B193" s="51">
        <v>50.32</v>
      </c>
      <c r="C193" s="51">
        <v>45.365245125770571</v>
      </c>
      <c r="D193" s="51">
        <v>43.339508884429932</v>
      </c>
      <c r="E193" s="51">
        <v>39.888760995864871</v>
      </c>
      <c r="F193" s="51">
        <v>58.014926528930665</v>
      </c>
      <c r="G193" s="51">
        <v>46.806440627098084</v>
      </c>
      <c r="H193" s="51">
        <v>51.008734060287473</v>
      </c>
      <c r="I193" s="51">
        <v>57.144658113479615</v>
      </c>
    </row>
    <row r="194" spans="1:9" ht="18.75">
      <c r="A194" s="50">
        <v>177</v>
      </c>
      <c r="B194" s="51">
        <v>50.515000000000001</v>
      </c>
      <c r="C194" s="51">
        <v>44.80237591934204</v>
      </c>
      <c r="D194" s="51">
        <v>42.625415254592895</v>
      </c>
      <c r="E194" s="51">
        <v>39.994581199645992</v>
      </c>
      <c r="F194" s="51">
        <v>58.218423383712768</v>
      </c>
      <c r="G194" s="51">
        <v>46.848150021553039</v>
      </c>
      <c r="H194" s="51">
        <v>51.60507902908325</v>
      </c>
      <c r="I194" s="51">
        <v>57.765237319946287</v>
      </c>
    </row>
    <row r="195" spans="1:9" ht="18.75">
      <c r="A195" s="50">
        <v>178</v>
      </c>
      <c r="B195" s="51">
        <v>50.71</v>
      </c>
      <c r="C195" s="51">
        <v>44.056924556732177</v>
      </c>
      <c r="D195" s="51">
        <v>43.164141189575197</v>
      </c>
      <c r="E195" s="51">
        <v>39.991261337280271</v>
      </c>
      <c r="F195" s="51">
        <v>58.599463186264039</v>
      </c>
      <c r="G195" s="51">
        <v>46.215298634529113</v>
      </c>
      <c r="H195" s="51">
        <v>52.09824323940277</v>
      </c>
      <c r="I195" s="51">
        <v>58.276676460266117</v>
      </c>
    </row>
    <row r="196" spans="1:9" ht="18.75">
      <c r="A196" s="50">
        <v>179</v>
      </c>
      <c r="B196" s="51">
        <v>50.905000000000001</v>
      </c>
      <c r="C196" s="51">
        <v>43.388354825973508</v>
      </c>
      <c r="D196" s="51">
        <v>44.024180269241334</v>
      </c>
      <c r="E196" s="51">
        <v>39.068949180603028</v>
      </c>
      <c r="F196" s="51">
        <v>59.237447334289556</v>
      </c>
      <c r="G196" s="51">
        <v>45.659328879356387</v>
      </c>
      <c r="H196" s="51">
        <v>51.984329773902893</v>
      </c>
      <c r="I196" s="51">
        <v>58.006934518814091</v>
      </c>
    </row>
    <row r="197" spans="1:9" ht="18.75">
      <c r="A197" s="50">
        <v>180</v>
      </c>
      <c r="B197" s="51">
        <v>51.1</v>
      </c>
      <c r="C197" s="51">
        <v>43.972604013442997</v>
      </c>
      <c r="D197" s="51">
        <v>43.779204710006717</v>
      </c>
      <c r="E197" s="51">
        <v>39.897392581939698</v>
      </c>
      <c r="F197" s="51">
        <v>58.734124973297121</v>
      </c>
      <c r="G197" s="51">
        <v>46.127688558578491</v>
      </c>
      <c r="H197" s="51">
        <v>52.625298263549809</v>
      </c>
      <c r="I197" s="51">
        <v>57.994136922836304</v>
      </c>
    </row>
    <row r="198" spans="1:9" ht="18.75">
      <c r="A198" s="50">
        <v>181</v>
      </c>
      <c r="B198" s="51">
        <v>51.295000000000002</v>
      </c>
      <c r="C198" s="51">
        <v>44.489963989257816</v>
      </c>
      <c r="D198" s="51">
        <v>43.431048069000248</v>
      </c>
      <c r="E198" s="51">
        <v>40.982780328750607</v>
      </c>
      <c r="F198" s="51">
        <v>58.979725259780885</v>
      </c>
      <c r="G198" s="51">
        <v>47.488741405487062</v>
      </c>
      <c r="H198" s="51">
        <v>53.947705648422243</v>
      </c>
      <c r="I198" s="51">
        <v>56.522158245086672</v>
      </c>
    </row>
    <row r="199" spans="1:9" ht="18.75">
      <c r="A199" s="50">
        <v>182</v>
      </c>
      <c r="B199" s="51">
        <v>51.49</v>
      </c>
      <c r="C199" s="51">
        <v>44.904142883300786</v>
      </c>
      <c r="D199" s="51">
        <v>44.017835773468022</v>
      </c>
      <c r="E199" s="51">
        <v>41.281028009414676</v>
      </c>
      <c r="F199" s="51">
        <v>60.658207178115845</v>
      </c>
      <c r="G199" s="51">
        <v>48.428738597869874</v>
      </c>
      <c r="H199" s="51">
        <v>55.65891025352478</v>
      </c>
      <c r="I199" s="51">
        <v>57.219471660614019</v>
      </c>
    </row>
    <row r="200" spans="1:9" ht="18.75">
      <c r="A200" s="50">
        <v>183</v>
      </c>
      <c r="B200" s="51">
        <v>51.685000000000002</v>
      </c>
      <c r="C200" s="51">
        <v>45.279510141372683</v>
      </c>
      <c r="D200" s="51">
        <v>42.827567823410035</v>
      </c>
      <c r="E200" s="51">
        <v>41.40265219497681</v>
      </c>
      <c r="F200" s="51">
        <v>61.121940174102789</v>
      </c>
      <c r="G200" s="51">
        <v>48.328090597152709</v>
      </c>
      <c r="H200" s="51">
        <v>54.915059204101567</v>
      </c>
      <c r="I200" s="51">
        <v>57.855854848861696</v>
      </c>
    </row>
    <row r="201" spans="1:9" ht="18.75">
      <c r="A201" s="50">
        <v>184</v>
      </c>
      <c r="B201" s="51">
        <v>51.88</v>
      </c>
      <c r="C201" s="51">
        <v>46.583862760543823</v>
      </c>
      <c r="D201" s="51">
        <v>42.270529253005982</v>
      </c>
      <c r="E201" s="51">
        <v>41.601158012390137</v>
      </c>
      <c r="F201" s="51">
        <v>59.220002281188968</v>
      </c>
      <c r="G201" s="51">
        <v>47.986449655532837</v>
      </c>
      <c r="H201" s="51">
        <v>53.930215213775639</v>
      </c>
      <c r="I201" s="51">
        <v>58.886994241714483</v>
      </c>
    </row>
    <row r="202" spans="1:9" ht="18.75">
      <c r="A202" s="50">
        <v>185</v>
      </c>
      <c r="B202" s="51">
        <v>52.075000000000003</v>
      </c>
      <c r="C202" s="51">
        <v>45.931097011566166</v>
      </c>
      <c r="D202" s="51">
        <v>43.326435028076176</v>
      </c>
      <c r="E202" s="51">
        <v>41.012523117065427</v>
      </c>
      <c r="F202" s="51">
        <v>59.926883306503299</v>
      </c>
      <c r="G202" s="51">
        <v>47.541627632141115</v>
      </c>
      <c r="H202" s="51">
        <v>54.018127428054811</v>
      </c>
      <c r="I202" s="51">
        <v>59.491118995666511</v>
      </c>
    </row>
    <row r="203" spans="1:9" ht="18.75">
      <c r="A203" s="50">
        <v>186</v>
      </c>
      <c r="B203" s="51">
        <v>52.27</v>
      </c>
      <c r="C203" s="51">
        <v>45.853150180816655</v>
      </c>
      <c r="D203" s="51">
        <v>43.601159721374515</v>
      </c>
      <c r="E203" s="51">
        <v>40.860895927429198</v>
      </c>
      <c r="F203" s="51">
        <v>59.534709323883064</v>
      </c>
      <c r="G203" s="51">
        <v>47.671624526977538</v>
      </c>
      <c r="H203" s="51">
        <v>53.743394772529605</v>
      </c>
      <c r="I203" s="51">
        <v>60.850125381469731</v>
      </c>
    </row>
    <row r="204" spans="1:9" ht="18.75">
      <c r="A204" s="50">
        <v>187</v>
      </c>
      <c r="B204" s="51">
        <v>52.465000000000003</v>
      </c>
      <c r="C204" s="51">
        <v>46.768558156967167</v>
      </c>
      <c r="D204" s="51">
        <v>43.62893248939514</v>
      </c>
      <c r="E204" s="51">
        <v>40.712708602905273</v>
      </c>
      <c r="F204" s="51">
        <v>59.219416326522833</v>
      </c>
      <c r="G204" s="51">
        <v>48.550544069290162</v>
      </c>
      <c r="H204" s="51">
        <v>52.687480711936956</v>
      </c>
      <c r="I204" s="51">
        <v>61.672382844924932</v>
      </c>
    </row>
    <row r="205" spans="1:9" ht="18.75">
      <c r="A205" s="50">
        <v>188</v>
      </c>
      <c r="B205" s="51">
        <v>52.660000000000004</v>
      </c>
      <c r="C205" s="51">
        <v>46.584910478591922</v>
      </c>
      <c r="D205" s="51">
        <v>43.373461462020877</v>
      </c>
      <c r="E205" s="51">
        <v>40.190598888397219</v>
      </c>
      <c r="F205" s="51">
        <v>58.901603563308718</v>
      </c>
      <c r="G205" s="51">
        <v>48.574840439796453</v>
      </c>
      <c r="H205" s="51">
        <v>53.244510996818548</v>
      </c>
      <c r="I205" s="51">
        <v>62.067625669479376</v>
      </c>
    </row>
    <row r="206" spans="1:9" ht="18.75">
      <c r="A206" s="50">
        <v>189</v>
      </c>
      <c r="B206" s="51">
        <v>52.855000000000004</v>
      </c>
      <c r="C206" s="51">
        <v>47.654081718444829</v>
      </c>
      <c r="D206" s="51">
        <v>43.799429653167728</v>
      </c>
      <c r="E206" s="51">
        <v>41.101371452331549</v>
      </c>
      <c r="F206" s="51">
        <v>58.798484291076662</v>
      </c>
      <c r="G206" s="51">
        <v>48.178080832481385</v>
      </c>
      <c r="H206" s="51">
        <v>53.014401215553285</v>
      </c>
      <c r="I206" s="51">
        <v>62.35968741226197</v>
      </c>
    </row>
    <row r="207" spans="1:9" ht="18.75">
      <c r="A207" s="50">
        <v>190</v>
      </c>
      <c r="B207" s="51">
        <v>53.050000000000004</v>
      </c>
      <c r="C207" s="51">
        <v>48.302197303771976</v>
      </c>
      <c r="D207" s="51">
        <v>44.116257778167729</v>
      </c>
      <c r="E207" s="51">
        <v>41.411025001525886</v>
      </c>
      <c r="F207" s="51">
        <v>58.95230936431885</v>
      </c>
      <c r="G207" s="51">
        <v>48.170118445396426</v>
      </c>
      <c r="H207" s="51">
        <v>54.535047962188727</v>
      </c>
      <c r="I207" s="51">
        <v>62.410756214141848</v>
      </c>
    </row>
    <row r="208" spans="1:9" ht="18.75">
      <c r="A208" s="50">
        <v>191</v>
      </c>
      <c r="B208" s="51">
        <v>53.245000000000005</v>
      </c>
      <c r="C208" s="51">
        <v>47.167298250198371</v>
      </c>
      <c r="D208" s="51">
        <v>45.187967535018927</v>
      </c>
      <c r="E208" s="51">
        <v>41.43743540191651</v>
      </c>
      <c r="F208" s="51">
        <v>59.674994371414186</v>
      </c>
      <c r="G208" s="51">
        <v>48.419100403785713</v>
      </c>
      <c r="H208" s="51">
        <v>53.960764158248907</v>
      </c>
      <c r="I208" s="51">
        <v>62.358643934249884</v>
      </c>
    </row>
    <row r="209" spans="1:9" ht="18.75">
      <c r="A209" s="50">
        <v>192</v>
      </c>
      <c r="B209" s="51">
        <v>53.44</v>
      </c>
      <c r="C209" s="51">
        <v>48.705587883949278</v>
      </c>
      <c r="D209" s="51">
        <v>45.658558923721309</v>
      </c>
      <c r="E209" s="51">
        <v>42.139325389862059</v>
      </c>
      <c r="F209" s="51">
        <v>60.156686437606808</v>
      </c>
      <c r="G209" s="51">
        <v>49.529584617614745</v>
      </c>
      <c r="H209" s="51">
        <v>54.199772447586057</v>
      </c>
      <c r="I209" s="51">
        <v>61.943886461257932</v>
      </c>
    </row>
    <row r="210" spans="1:9" ht="18.75">
      <c r="A210" s="50">
        <v>193</v>
      </c>
      <c r="B210" s="51">
        <v>53.634999999999998</v>
      </c>
      <c r="C210" s="51">
        <v>49.144821539878841</v>
      </c>
      <c r="D210" s="51">
        <v>45.347969230651856</v>
      </c>
      <c r="E210" s="51">
        <v>40.704034942626947</v>
      </c>
      <c r="F210" s="51">
        <v>61.637692295074459</v>
      </c>
      <c r="G210" s="51">
        <v>50.350865728378295</v>
      </c>
      <c r="H210" s="51">
        <v>54.017725082397462</v>
      </c>
      <c r="I210" s="51">
        <v>62.284010620117186</v>
      </c>
    </row>
    <row r="211" spans="1:9" ht="18.75">
      <c r="A211" s="50">
        <v>194</v>
      </c>
      <c r="B211" s="51">
        <v>53.83</v>
      </c>
      <c r="C211" s="51">
        <v>48.796915452957151</v>
      </c>
      <c r="D211" s="51">
        <v>45.563771362304685</v>
      </c>
      <c r="E211" s="51">
        <v>41.559688194274898</v>
      </c>
      <c r="F211" s="51">
        <v>62.331558086395262</v>
      </c>
      <c r="G211" s="51">
        <v>49.712965757369993</v>
      </c>
      <c r="H211" s="51">
        <v>53.234559349060056</v>
      </c>
      <c r="I211" s="51">
        <v>62.023016410827637</v>
      </c>
    </row>
    <row r="212" spans="1:9" ht="18.75">
      <c r="A212" s="50">
        <v>195</v>
      </c>
      <c r="B212" s="51">
        <v>54.024999999999999</v>
      </c>
      <c r="C212" s="51">
        <v>48.886016101837157</v>
      </c>
      <c r="D212" s="51">
        <v>45.783012712478637</v>
      </c>
      <c r="E212" s="51">
        <v>42.486264739990233</v>
      </c>
      <c r="F212" s="51">
        <v>63.102305509567259</v>
      </c>
      <c r="G212" s="51">
        <v>51.683884704589843</v>
      </c>
      <c r="H212" s="51">
        <v>54.202149820327755</v>
      </c>
      <c r="I212" s="51">
        <v>61.832944849014282</v>
      </c>
    </row>
    <row r="213" spans="1:9" ht="18.75">
      <c r="A213" s="50">
        <v>196</v>
      </c>
      <c r="B213" s="51">
        <v>54.22</v>
      </c>
      <c r="C213" s="51">
        <v>50.047873278617857</v>
      </c>
      <c r="D213" s="51">
        <v>44.860947553634645</v>
      </c>
      <c r="E213" s="51">
        <v>42.313784984588622</v>
      </c>
      <c r="F213" s="51">
        <v>63.271934564590453</v>
      </c>
      <c r="G213" s="51">
        <v>51.877747997283933</v>
      </c>
      <c r="H213" s="51">
        <v>54.742725975990297</v>
      </c>
      <c r="I213" s="51">
        <v>62.217692852020264</v>
      </c>
    </row>
    <row r="214" spans="1:9" ht="18.75">
      <c r="A214" s="50">
        <v>197</v>
      </c>
      <c r="B214" s="51">
        <v>54.414999999999999</v>
      </c>
      <c r="C214" s="51">
        <v>49.946554116249082</v>
      </c>
      <c r="D214" s="51">
        <v>46.043805042266847</v>
      </c>
      <c r="E214" s="51">
        <v>42.102494239807129</v>
      </c>
      <c r="F214" s="51">
        <v>63.698507965087892</v>
      </c>
      <c r="G214" s="51">
        <v>50.352966096878049</v>
      </c>
      <c r="H214" s="51">
        <v>54.926615599632264</v>
      </c>
      <c r="I214" s="51">
        <v>62.966004854202268</v>
      </c>
    </row>
    <row r="215" spans="1:9" ht="18.75">
      <c r="A215" s="50">
        <v>198</v>
      </c>
      <c r="B215" s="51">
        <v>54.61</v>
      </c>
      <c r="C215" s="51">
        <v>50.420054195404049</v>
      </c>
      <c r="D215" s="51">
        <v>47.303544162750242</v>
      </c>
      <c r="E215" s="51">
        <v>42.142188209533693</v>
      </c>
      <c r="F215" s="51">
        <v>64.513878585815434</v>
      </c>
      <c r="G215" s="51">
        <v>50.578940401077269</v>
      </c>
      <c r="H215" s="51">
        <v>56.225512605667113</v>
      </c>
      <c r="I215" s="51">
        <v>62.927176790237425</v>
      </c>
    </row>
    <row r="216" spans="1:9" ht="18.75">
      <c r="A216" s="50">
        <v>199</v>
      </c>
      <c r="B216" s="51">
        <v>54.805</v>
      </c>
      <c r="C216" s="51">
        <v>49.614435583114627</v>
      </c>
      <c r="D216" s="51">
        <v>48.280039487838742</v>
      </c>
      <c r="E216" s="51">
        <v>41.400701744079591</v>
      </c>
      <c r="F216" s="51">
        <v>65.332688425064092</v>
      </c>
      <c r="G216" s="51">
        <v>50.743984477996825</v>
      </c>
      <c r="H216" s="51">
        <v>55.381269222259519</v>
      </c>
      <c r="I216" s="51">
        <v>63.103042217254639</v>
      </c>
    </row>
    <row r="217" spans="1:9" ht="18.75">
      <c r="A217" s="50">
        <v>200</v>
      </c>
      <c r="B217" s="51">
        <v>55</v>
      </c>
      <c r="C217" s="51">
        <v>49.563698602676389</v>
      </c>
      <c r="D217" s="51">
        <v>47.898015047073365</v>
      </c>
      <c r="E217" s="51">
        <v>41.774221691131586</v>
      </c>
      <c r="F217" s="51">
        <v>65.910505970001225</v>
      </c>
      <c r="G217" s="51">
        <v>50.619826098442076</v>
      </c>
      <c r="H217" s="51">
        <v>54.433844757080081</v>
      </c>
      <c r="I217" s="51">
        <v>64.21385198974609</v>
      </c>
    </row>
  </sheetData>
  <pageMargins left="0.7" right="0.7" top="0.75" bottom="0.75" header="0.3" footer="0.3"/>
  <drawing r:id="rId1"/>
  <legacyDrawing r:id="rId2"/>
  <controls>
    <control shapeId="22529" r:id="rId3" name="CommandButton1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/>
  <dimension ref="A1:T233"/>
  <sheetViews>
    <sheetView workbookViewId="0"/>
  </sheetViews>
  <sheetFormatPr defaultRowHeight="15"/>
  <cols>
    <col min="4" max="4" width="37" customWidth="1"/>
    <col min="5" max="5" width="26.28515625" customWidth="1"/>
  </cols>
  <sheetData>
    <row r="1" spans="1:20" ht="26.25">
      <c r="A1" s="61" t="s">
        <v>164</v>
      </c>
      <c r="S1" s="7" t="s">
        <v>271</v>
      </c>
    </row>
    <row r="2" spans="1:20">
      <c r="A2" s="1" t="s">
        <v>260</v>
      </c>
      <c r="B2" s="1">
        <v>3</v>
      </c>
      <c r="Q2" s="1" t="s">
        <v>260</v>
      </c>
      <c r="R2" s="1">
        <f ca="1">INT(2+RAND()*(7-2))</f>
        <v>2</v>
      </c>
    </row>
    <row r="3" spans="1:20">
      <c r="A3" s="1" t="s">
        <v>261</v>
      </c>
      <c r="B3" s="1">
        <v>17</v>
      </c>
      <c r="Q3" s="1" t="s">
        <v>261</v>
      </c>
      <c r="R3" s="1">
        <f ca="1">INT(13+RAND()*(21-13))</f>
        <v>18</v>
      </c>
    </row>
    <row r="4" spans="1:20">
      <c r="A4" s="1" t="s">
        <v>262</v>
      </c>
      <c r="B4" s="1">
        <v>4</v>
      </c>
      <c r="C4" s="1" t="s">
        <v>266</v>
      </c>
      <c r="D4" s="1">
        <v>10</v>
      </c>
      <c r="Q4" s="1" t="s">
        <v>262</v>
      </c>
      <c r="R4" s="1">
        <f ca="1">INT(1+RAND()*(5-1))</f>
        <v>4</v>
      </c>
      <c r="S4" s="1" t="s">
        <v>266</v>
      </c>
      <c r="T4" s="1">
        <f ca="1">INT(5+RAND()*(11-5))</f>
        <v>9</v>
      </c>
    </row>
    <row r="5" spans="1:20">
      <c r="A5" s="1" t="s">
        <v>263</v>
      </c>
      <c r="B5" s="1">
        <v>6</v>
      </c>
      <c r="Q5" s="1" t="s">
        <v>263</v>
      </c>
      <c r="R5" s="1">
        <f ca="1">INT(3+RAND()*(7-3))</f>
        <v>3</v>
      </c>
    </row>
    <row r="6" spans="1:20">
      <c r="A6" s="1" t="s">
        <v>264</v>
      </c>
      <c r="B6" s="1">
        <v>1</v>
      </c>
      <c r="Q6" s="1" t="s">
        <v>264</v>
      </c>
      <c r="R6" s="1">
        <f ca="1">INT(1+RAND()*(5-1))</f>
        <v>3</v>
      </c>
    </row>
    <row r="7" spans="1:20">
      <c r="A7" s="1" t="s">
        <v>265</v>
      </c>
      <c r="B7" s="1">
        <v>11</v>
      </c>
      <c r="Q7" s="1" t="s">
        <v>265</v>
      </c>
      <c r="R7" s="1">
        <f ca="1">INT(11+RAND()*(23-11))</f>
        <v>19</v>
      </c>
    </row>
    <row r="10" spans="1:20" ht="15.75">
      <c r="A10" s="1" t="s">
        <v>3</v>
      </c>
      <c r="B10" s="1" t="s">
        <v>132</v>
      </c>
      <c r="G10" s="5" t="s">
        <v>272</v>
      </c>
    </row>
    <row r="11" spans="1:20">
      <c r="A11" s="1">
        <v>1</v>
      </c>
      <c r="B11" s="1">
        <v>63.404722274749133</v>
      </c>
    </row>
    <row r="12" spans="1:20">
      <c r="A12" s="1">
        <v>2</v>
      </c>
      <c r="B12" s="1">
        <v>60.373157634286287</v>
      </c>
      <c r="L12" t="s">
        <v>273</v>
      </c>
    </row>
    <row r="13" spans="1:20">
      <c r="A13" s="1">
        <v>3</v>
      </c>
      <c r="B13" s="1">
        <v>64.004357933144092</v>
      </c>
    </row>
    <row r="14" spans="1:20">
      <c r="A14" s="1">
        <v>4</v>
      </c>
      <c r="B14" s="1">
        <v>69.862070430473423</v>
      </c>
    </row>
    <row r="15" spans="1:20">
      <c r="A15" s="1">
        <v>5</v>
      </c>
      <c r="B15" s="1">
        <v>68.616554087887096</v>
      </c>
      <c r="K15" t="s">
        <v>274</v>
      </c>
    </row>
    <row r="16" spans="1:20">
      <c r="A16" s="1">
        <v>6</v>
      </c>
      <c r="B16" s="1">
        <v>51.636771565764157</v>
      </c>
    </row>
    <row r="17" spans="1:11">
      <c r="A17" s="1">
        <v>7</v>
      </c>
      <c r="B17" s="1">
        <v>78.675198812776742</v>
      </c>
    </row>
    <row r="18" spans="1:11">
      <c r="A18" s="1">
        <v>8</v>
      </c>
      <c r="B18" s="1">
        <v>61.368135463638801</v>
      </c>
    </row>
    <row r="19" spans="1:11">
      <c r="A19" s="1">
        <v>9</v>
      </c>
      <c r="B19" s="1">
        <v>61.988652640348583</v>
      </c>
    </row>
    <row r="20" spans="1:11">
      <c r="A20" s="1">
        <v>10</v>
      </c>
      <c r="B20" s="1">
        <v>67.335639723352358</v>
      </c>
      <c r="K20" t="s">
        <v>275</v>
      </c>
    </row>
    <row r="21" spans="1:11">
      <c r="A21" s="1">
        <v>11</v>
      </c>
      <c r="B21" s="1">
        <v>68.682503425819192</v>
      </c>
    </row>
    <row r="22" spans="1:11">
      <c r="A22" s="1">
        <v>12</v>
      </c>
      <c r="B22" s="1">
        <v>72.331617562018593</v>
      </c>
    </row>
    <row r="23" spans="1:11">
      <c r="A23" s="1">
        <v>13</v>
      </c>
      <c r="B23" s="1">
        <v>70.726526613844342</v>
      </c>
    </row>
    <row r="24" spans="1:11">
      <c r="A24" s="1">
        <v>14</v>
      </c>
      <c r="B24" s="1">
        <v>59.861378270932768</v>
      </c>
    </row>
    <row r="25" spans="1:11">
      <c r="A25" s="1">
        <v>15</v>
      </c>
      <c r="B25" s="1">
        <v>63.498928906633132</v>
      </c>
    </row>
    <row r="26" spans="1:11">
      <c r="A26" s="1">
        <v>16</v>
      </c>
      <c r="B26" s="1">
        <v>53.641574431386239</v>
      </c>
    </row>
    <row r="27" spans="1:11">
      <c r="A27" s="1">
        <v>17</v>
      </c>
      <c r="B27" s="1">
        <v>75.189426578961147</v>
      </c>
    </row>
    <row r="28" spans="1:11">
      <c r="A28" s="1">
        <v>18</v>
      </c>
      <c r="B28" s="1">
        <v>63.049536254675111</v>
      </c>
    </row>
    <row r="29" spans="1:11">
      <c r="A29" s="1">
        <v>19</v>
      </c>
      <c r="B29" s="1">
        <v>65.078282503231733</v>
      </c>
      <c r="D29" s="173" t="s">
        <v>270</v>
      </c>
      <c r="E29" s="174"/>
    </row>
    <row r="30" spans="1:11">
      <c r="A30" s="1">
        <v>20</v>
      </c>
      <c r="B30" s="1">
        <v>65.256833181333462</v>
      </c>
      <c r="D30" s="74"/>
      <c r="E30" s="74"/>
    </row>
    <row r="31" spans="1:11">
      <c r="A31" s="1">
        <v>21</v>
      </c>
      <c r="B31" s="1">
        <v>69.001036094471104</v>
      </c>
      <c r="D31" s="100" t="s">
        <v>85</v>
      </c>
      <c r="E31" s="74">
        <f>AVERAGE(B11:B210)</f>
        <v>66.381885485895594</v>
      </c>
    </row>
    <row r="32" spans="1:11">
      <c r="A32" s="1">
        <v>22</v>
      </c>
      <c r="B32" s="1">
        <v>65.802584434884125</v>
      </c>
      <c r="D32" s="100" t="s">
        <v>86</v>
      </c>
      <c r="E32" s="74">
        <f>E33/SQRT(E37)</f>
        <v>0.53462044565552902</v>
      </c>
    </row>
    <row r="33" spans="1:5">
      <c r="A33" s="1">
        <v>23</v>
      </c>
      <c r="B33" s="1">
        <v>71.406477440392592</v>
      </c>
      <c r="D33" s="100" t="s">
        <v>89</v>
      </c>
      <c r="E33" s="74">
        <f>SQRT(E34)</f>
        <v>7.5606748496799732</v>
      </c>
    </row>
    <row r="34" spans="1:5">
      <c r="A34" s="1">
        <v>24</v>
      </c>
      <c r="B34" s="1">
        <v>70.55391472302307</v>
      </c>
      <c r="D34" s="100" t="s">
        <v>90</v>
      </c>
      <c r="E34" s="74">
        <f>_xlfn.VAR.S(B11:B210)</f>
        <v>57.163804182583284</v>
      </c>
    </row>
    <row r="35" spans="1:5">
      <c r="A35" s="1">
        <v>25</v>
      </c>
      <c r="B35" s="1">
        <v>71.132695818852056</v>
      </c>
      <c r="D35" s="100" t="s">
        <v>94</v>
      </c>
      <c r="E35" s="74">
        <f>MIN(B11:B210)</f>
        <v>46.448112881341238</v>
      </c>
    </row>
    <row r="36" spans="1:5">
      <c r="A36" s="1">
        <v>26</v>
      </c>
      <c r="B36" s="1">
        <v>77.753731629001848</v>
      </c>
      <c r="D36" s="100" t="s">
        <v>95</v>
      </c>
      <c r="E36" s="74">
        <f>MAX(B11:B210)</f>
        <v>82.397301341069905</v>
      </c>
    </row>
    <row r="37" spans="1:5">
      <c r="A37" s="1">
        <v>27</v>
      </c>
      <c r="B37" s="1">
        <v>70.105046994038389</v>
      </c>
      <c r="D37" s="100" t="s">
        <v>97</v>
      </c>
      <c r="E37" s="74">
        <v>200</v>
      </c>
    </row>
    <row r="38" spans="1:5">
      <c r="A38" s="1">
        <v>28</v>
      </c>
      <c r="B38" s="1">
        <v>72.875274381421107</v>
      </c>
    </row>
    <row r="39" spans="1:5">
      <c r="A39" s="1">
        <v>29</v>
      </c>
      <c r="B39" s="1">
        <v>77.99615578315543</v>
      </c>
    </row>
    <row r="40" spans="1:5">
      <c r="A40" s="1">
        <v>30</v>
      </c>
      <c r="B40" s="1">
        <v>65.834922505362414</v>
      </c>
    </row>
    <row r="41" spans="1:5">
      <c r="A41" s="1">
        <v>31</v>
      </c>
      <c r="B41" s="1">
        <v>72.342697217416458</v>
      </c>
    </row>
    <row r="42" spans="1:5">
      <c r="A42" s="1">
        <v>32</v>
      </c>
      <c r="B42" s="1">
        <v>70.185726097812363</v>
      </c>
    </row>
    <row r="43" spans="1:5">
      <c r="A43" s="1">
        <v>33</v>
      </c>
      <c r="B43" s="1">
        <v>64.869310253118357</v>
      </c>
    </row>
    <row r="44" spans="1:5">
      <c r="A44" s="1">
        <v>34</v>
      </c>
      <c r="B44" s="1">
        <v>59.966806183918784</v>
      </c>
    </row>
    <row r="45" spans="1:5">
      <c r="A45" s="1">
        <v>35</v>
      </c>
      <c r="B45" s="1">
        <v>75.532197349001038</v>
      </c>
    </row>
    <row r="46" spans="1:5">
      <c r="A46" s="1">
        <v>36</v>
      </c>
      <c r="B46" s="1">
        <v>58.892377982501955</v>
      </c>
    </row>
    <row r="47" spans="1:5">
      <c r="A47" s="1">
        <v>37</v>
      </c>
      <c r="B47" s="1">
        <v>52.858565177814171</v>
      </c>
    </row>
    <row r="48" spans="1:5">
      <c r="A48" s="1">
        <v>38</v>
      </c>
      <c r="B48" s="1">
        <v>69.474106947182108</v>
      </c>
    </row>
    <row r="49" spans="1:2">
      <c r="A49" s="1">
        <v>39</v>
      </c>
      <c r="B49" s="1">
        <v>60.635811056390573</v>
      </c>
    </row>
    <row r="50" spans="1:2">
      <c r="A50" s="1">
        <v>40</v>
      </c>
      <c r="B50" s="1">
        <v>60.715868152587582</v>
      </c>
    </row>
    <row r="51" spans="1:2">
      <c r="A51" s="1">
        <v>41</v>
      </c>
      <c r="B51" s="1">
        <v>65.262701508693723</v>
      </c>
    </row>
    <row r="52" spans="1:2">
      <c r="A52" s="1">
        <v>42</v>
      </c>
      <c r="B52" s="1">
        <v>78.663990649402351</v>
      </c>
    </row>
    <row r="53" spans="1:2">
      <c r="A53" s="1">
        <v>43</v>
      </c>
      <c r="B53" s="1">
        <v>64.197261871027408</v>
      </c>
    </row>
    <row r="54" spans="1:2">
      <c r="A54" s="1">
        <v>44</v>
      </c>
      <c r="B54" s="1">
        <v>69.075209099618746</v>
      </c>
    </row>
    <row r="55" spans="1:2">
      <c r="A55" s="1">
        <v>45</v>
      </c>
      <c r="B55" s="1">
        <v>81.234814567321649</v>
      </c>
    </row>
    <row r="56" spans="1:2">
      <c r="A56" s="1">
        <v>46</v>
      </c>
      <c r="B56" s="1">
        <v>79.557335860996972</v>
      </c>
    </row>
    <row r="57" spans="1:2">
      <c r="A57" s="1">
        <v>47</v>
      </c>
      <c r="B57" s="1">
        <v>81.653413068595157</v>
      </c>
    </row>
    <row r="58" spans="1:2">
      <c r="A58" s="1">
        <v>48</v>
      </c>
      <c r="B58" s="1">
        <v>67.890329128506778</v>
      </c>
    </row>
    <row r="59" spans="1:2">
      <c r="A59" s="1">
        <v>49</v>
      </c>
      <c r="B59" s="1">
        <v>71.139883996912246</v>
      </c>
    </row>
    <row r="60" spans="1:2">
      <c r="A60" s="1">
        <v>50</v>
      </c>
      <c r="B60" s="1">
        <v>60.858234546949596</v>
      </c>
    </row>
    <row r="61" spans="1:2">
      <c r="A61" s="1">
        <v>51</v>
      </c>
      <c r="B61" s="1">
        <v>54.793429376851137</v>
      </c>
    </row>
    <row r="62" spans="1:2">
      <c r="A62" s="1">
        <v>52</v>
      </c>
      <c r="B62" s="1">
        <v>63.018800956683577</v>
      </c>
    </row>
    <row r="63" spans="1:2">
      <c r="A63" s="1">
        <v>53</v>
      </c>
      <c r="B63" s="1">
        <v>53.211591164593777</v>
      </c>
    </row>
    <row r="64" spans="1:2">
      <c r="A64" s="1">
        <v>54</v>
      </c>
      <c r="B64" s="1">
        <v>64.827359217626764</v>
      </c>
    </row>
    <row r="65" spans="1:2">
      <c r="A65" s="1">
        <v>55</v>
      </c>
      <c r="B65" s="1">
        <v>62.122526438386203</v>
      </c>
    </row>
    <row r="66" spans="1:2">
      <c r="A66" s="1">
        <v>56</v>
      </c>
      <c r="B66" s="1">
        <v>56.321709424593877</v>
      </c>
    </row>
    <row r="67" spans="1:2">
      <c r="A67" s="1">
        <v>57</v>
      </c>
      <c r="B67" s="1">
        <v>53.09476888989181</v>
      </c>
    </row>
    <row r="68" spans="1:2">
      <c r="A68" s="1">
        <v>58</v>
      </c>
      <c r="B68" s="1">
        <v>60.465895223498364</v>
      </c>
    </row>
    <row r="69" spans="1:2">
      <c r="A69" s="1">
        <v>59</v>
      </c>
      <c r="B69" s="1">
        <v>69.717909381957654</v>
      </c>
    </row>
    <row r="70" spans="1:2">
      <c r="A70" s="1">
        <v>60</v>
      </c>
      <c r="B70" s="1">
        <v>61.995324584024814</v>
      </c>
    </row>
    <row r="71" spans="1:2">
      <c r="A71" s="1">
        <v>61</v>
      </c>
      <c r="B71" s="1">
        <v>70.213339676909797</v>
      </c>
    </row>
    <row r="72" spans="1:2">
      <c r="A72" s="1">
        <v>62</v>
      </c>
      <c r="B72" s="1">
        <v>77.175957789246027</v>
      </c>
    </row>
    <row r="73" spans="1:2">
      <c r="A73" s="1">
        <v>63</v>
      </c>
      <c r="B73" s="1">
        <v>63.093695183486695</v>
      </c>
    </row>
    <row r="74" spans="1:2">
      <c r="A74" s="1">
        <v>64</v>
      </c>
      <c r="B74" s="1">
        <v>63.671145963935928</v>
      </c>
    </row>
    <row r="75" spans="1:2">
      <c r="A75" s="1">
        <v>65</v>
      </c>
      <c r="B75" s="1">
        <v>66.647785545849146</v>
      </c>
    </row>
    <row r="76" spans="1:2">
      <c r="A76" s="1">
        <v>66</v>
      </c>
      <c r="B76" s="1">
        <v>56.651616509045816</v>
      </c>
    </row>
    <row r="77" spans="1:2">
      <c r="A77" s="1">
        <v>67</v>
      </c>
      <c r="B77" s="1">
        <v>75.498107117044682</v>
      </c>
    </row>
    <row r="78" spans="1:2">
      <c r="A78" s="1">
        <v>68</v>
      </c>
      <c r="B78" s="1">
        <v>58.050085196411722</v>
      </c>
    </row>
    <row r="79" spans="1:2">
      <c r="A79" s="1">
        <v>69</v>
      </c>
      <c r="B79" s="1">
        <v>67.586409753713298</v>
      </c>
    </row>
    <row r="80" spans="1:2">
      <c r="A80" s="1">
        <v>70</v>
      </c>
      <c r="B80" s="1">
        <v>63.31583426684837</v>
      </c>
    </row>
    <row r="81" spans="1:2">
      <c r="A81" s="1">
        <v>71</v>
      </c>
      <c r="B81" s="1">
        <v>62.596711357125891</v>
      </c>
    </row>
    <row r="82" spans="1:2">
      <c r="A82" s="1">
        <v>72</v>
      </c>
      <c r="B82" s="1">
        <v>78.249110544915851</v>
      </c>
    </row>
    <row r="83" spans="1:2">
      <c r="A83" s="1">
        <v>73</v>
      </c>
      <c r="B83" s="1">
        <v>75.073814638795582</v>
      </c>
    </row>
    <row r="84" spans="1:2">
      <c r="A84" s="1">
        <v>74</v>
      </c>
      <c r="B84" s="1">
        <v>72.210423908694509</v>
      </c>
    </row>
    <row r="85" spans="1:2">
      <c r="A85" s="1">
        <v>75</v>
      </c>
      <c r="B85" s="1">
        <v>63.404190131278973</v>
      </c>
    </row>
    <row r="86" spans="1:2">
      <c r="A86" s="1">
        <v>76</v>
      </c>
      <c r="B86" s="1">
        <v>60.422246766740038</v>
      </c>
    </row>
    <row r="87" spans="1:2">
      <c r="A87" s="1">
        <v>77</v>
      </c>
      <c r="B87" s="1">
        <v>55.545886389583835</v>
      </c>
    </row>
    <row r="88" spans="1:2">
      <c r="A88" s="1">
        <v>78</v>
      </c>
      <c r="B88" s="1">
        <v>63.525165546897938</v>
      </c>
    </row>
    <row r="89" spans="1:2">
      <c r="A89" s="1">
        <v>79</v>
      </c>
      <c r="B89" s="1">
        <v>70.42458147015617</v>
      </c>
    </row>
    <row r="90" spans="1:2">
      <c r="A90" s="1">
        <v>80</v>
      </c>
      <c r="B90" s="1">
        <v>62.077615911587046</v>
      </c>
    </row>
    <row r="91" spans="1:2">
      <c r="A91" s="1">
        <v>81</v>
      </c>
      <c r="B91" s="1">
        <v>55.098797861886169</v>
      </c>
    </row>
    <row r="92" spans="1:2">
      <c r="A92" s="1">
        <v>82</v>
      </c>
      <c r="B92" s="1">
        <v>55.076863340831913</v>
      </c>
    </row>
    <row r="93" spans="1:2">
      <c r="A93" s="1">
        <v>83</v>
      </c>
      <c r="B93" s="1">
        <v>63.166966238318047</v>
      </c>
    </row>
    <row r="94" spans="1:2">
      <c r="A94" s="1">
        <v>84</v>
      </c>
      <c r="B94" s="1">
        <v>65.175224248161726</v>
      </c>
    </row>
    <row r="95" spans="1:2">
      <c r="A95" s="1">
        <v>85</v>
      </c>
      <c r="B95" s="1">
        <v>55.022510385783136</v>
      </c>
    </row>
    <row r="96" spans="1:2">
      <c r="A96" s="1">
        <v>86</v>
      </c>
      <c r="B96" s="1">
        <v>74.271786652892686</v>
      </c>
    </row>
    <row r="97" spans="1:2">
      <c r="A97" s="1">
        <v>87</v>
      </c>
      <c r="B97" s="1">
        <v>53.03019305121839</v>
      </c>
    </row>
    <row r="98" spans="1:2">
      <c r="A98" s="1">
        <v>88</v>
      </c>
      <c r="B98" s="1">
        <v>69.461657644787792</v>
      </c>
    </row>
    <row r="99" spans="1:2">
      <c r="A99" s="1">
        <v>89</v>
      </c>
      <c r="B99" s="1">
        <v>66.201190273162041</v>
      </c>
    </row>
    <row r="100" spans="1:2">
      <c r="A100" s="1">
        <v>90</v>
      </c>
      <c r="B100" s="1">
        <v>69.811230239978954</v>
      </c>
    </row>
    <row r="101" spans="1:2">
      <c r="A101" s="1">
        <v>91</v>
      </c>
      <c r="B101" s="1">
        <v>66.229738480163007</v>
      </c>
    </row>
    <row r="102" spans="1:2">
      <c r="A102" s="1">
        <v>92</v>
      </c>
      <c r="B102" s="1">
        <v>74.758809207268555</v>
      </c>
    </row>
    <row r="103" spans="1:2">
      <c r="A103" s="1">
        <v>93</v>
      </c>
      <c r="B103" s="1">
        <v>63.017503778849537</v>
      </c>
    </row>
    <row r="104" spans="1:2">
      <c r="A104" s="1">
        <v>94</v>
      </c>
      <c r="B104" s="1">
        <v>73.800388050711803</v>
      </c>
    </row>
    <row r="105" spans="1:2">
      <c r="A105" s="1">
        <v>95</v>
      </c>
      <c r="B105" s="1">
        <v>65.336922081384614</v>
      </c>
    </row>
    <row r="106" spans="1:2">
      <c r="A106" s="1">
        <v>96</v>
      </c>
      <c r="B106" s="1">
        <v>65.10557142207071</v>
      </c>
    </row>
    <row r="107" spans="1:2">
      <c r="A107" s="1">
        <v>97</v>
      </c>
      <c r="B107" s="1">
        <v>77.131188934130492</v>
      </c>
    </row>
    <row r="108" spans="1:2">
      <c r="A108" s="1">
        <v>98</v>
      </c>
      <c r="B108" s="1">
        <v>69.246236279667471</v>
      </c>
    </row>
    <row r="109" spans="1:2">
      <c r="A109" s="1">
        <v>99</v>
      </c>
      <c r="B109" s="1">
        <v>66.896924338498366</v>
      </c>
    </row>
    <row r="110" spans="1:2">
      <c r="A110" s="1">
        <v>100</v>
      </c>
      <c r="B110" s="1">
        <v>66.941761448334091</v>
      </c>
    </row>
    <row r="111" spans="1:2">
      <c r="A111" s="1">
        <v>101</v>
      </c>
      <c r="B111" s="1">
        <v>78.102459580735143</v>
      </c>
    </row>
    <row r="112" spans="1:2">
      <c r="A112" s="1">
        <v>102</v>
      </c>
      <c r="B112" s="1">
        <v>77.721485684988323</v>
      </c>
    </row>
    <row r="113" spans="1:2">
      <c r="A113" s="1">
        <v>103</v>
      </c>
      <c r="B113" s="1">
        <v>65.725476101841821</v>
      </c>
    </row>
    <row r="114" spans="1:2">
      <c r="A114" s="1">
        <v>104</v>
      </c>
      <c r="B114" s="1">
        <v>70.152445006920303</v>
      </c>
    </row>
    <row r="115" spans="1:2">
      <c r="A115" s="1">
        <v>105</v>
      </c>
      <c r="B115" s="1">
        <v>68.518728654376403</v>
      </c>
    </row>
    <row r="116" spans="1:2">
      <c r="A116" s="1">
        <v>106</v>
      </c>
      <c r="B116" s="1">
        <v>70.72962528485219</v>
      </c>
    </row>
    <row r="117" spans="1:2">
      <c r="A117" s="1">
        <v>107</v>
      </c>
      <c r="B117" s="1">
        <v>70.522416571783467</v>
      </c>
    </row>
    <row r="118" spans="1:2">
      <c r="A118" s="1">
        <v>108</v>
      </c>
      <c r="B118" s="1">
        <v>74.145362702748301</v>
      </c>
    </row>
    <row r="119" spans="1:2">
      <c r="A119" s="1">
        <v>109</v>
      </c>
      <c r="B119" s="1">
        <v>63.700595878715099</v>
      </c>
    </row>
    <row r="120" spans="1:2">
      <c r="A120" s="1">
        <v>110</v>
      </c>
      <c r="B120" s="1">
        <v>51.973684611316386</v>
      </c>
    </row>
    <row r="121" spans="1:2">
      <c r="A121" s="1">
        <v>111</v>
      </c>
      <c r="B121" s="1">
        <v>66.81656526455221</v>
      </c>
    </row>
    <row r="122" spans="1:2">
      <c r="A122" s="1">
        <v>112</v>
      </c>
      <c r="B122" s="1">
        <v>55.81036555796338</v>
      </c>
    </row>
    <row r="123" spans="1:2">
      <c r="A123" s="1">
        <v>113</v>
      </c>
      <c r="B123" s="1">
        <v>58.774617753791368</v>
      </c>
    </row>
    <row r="124" spans="1:2">
      <c r="A124" s="1">
        <v>114</v>
      </c>
      <c r="B124" s="1">
        <v>62.817781039795371</v>
      </c>
    </row>
    <row r="125" spans="1:2">
      <c r="A125" s="1">
        <v>115</v>
      </c>
      <c r="B125" s="1">
        <v>60.670722497617824</v>
      </c>
    </row>
    <row r="126" spans="1:2">
      <c r="A126" s="1">
        <v>116</v>
      </c>
      <c r="B126" s="1">
        <v>67.804050050452119</v>
      </c>
    </row>
    <row r="127" spans="1:2">
      <c r="A127" s="1">
        <v>117</v>
      </c>
      <c r="B127" s="1">
        <v>59.685117777525008</v>
      </c>
    </row>
    <row r="128" spans="1:2">
      <c r="A128" s="1">
        <v>118</v>
      </c>
      <c r="B128" s="1">
        <v>68.507775212265457</v>
      </c>
    </row>
    <row r="129" spans="1:2">
      <c r="A129" s="1">
        <v>119</v>
      </c>
      <c r="B129" s="1">
        <v>65.251683928617794</v>
      </c>
    </row>
    <row r="130" spans="1:2">
      <c r="A130" s="1">
        <v>120</v>
      </c>
      <c r="B130" s="1">
        <v>63.694082401460022</v>
      </c>
    </row>
    <row r="131" spans="1:2">
      <c r="A131" s="1">
        <v>121</v>
      </c>
      <c r="B131" s="1">
        <v>73.067854624239615</v>
      </c>
    </row>
    <row r="132" spans="1:2">
      <c r="A132" s="1">
        <v>122</v>
      </c>
      <c r="B132" s="1">
        <v>65.54070229412892</v>
      </c>
    </row>
    <row r="133" spans="1:2">
      <c r="A133" s="1">
        <v>123</v>
      </c>
      <c r="B133" s="1">
        <v>57.806672688521857</v>
      </c>
    </row>
    <row r="134" spans="1:2">
      <c r="A134" s="1">
        <v>124</v>
      </c>
      <c r="B134" s="1">
        <v>74.481652895416318</v>
      </c>
    </row>
    <row r="135" spans="1:2">
      <c r="A135" s="1">
        <v>125</v>
      </c>
      <c r="B135" s="1">
        <v>77.590939859722781</v>
      </c>
    </row>
    <row r="136" spans="1:2">
      <c r="A136" s="1">
        <v>126</v>
      </c>
      <c r="B136" s="1">
        <v>68.233293127816211</v>
      </c>
    </row>
    <row r="137" spans="1:2">
      <c r="A137" s="1">
        <v>127</v>
      </c>
      <c r="B137" s="1">
        <v>58.046431861650831</v>
      </c>
    </row>
    <row r="138" spans="1:2">
      <c r="A138" s="1">
        <v>128</v>
      </c>
      <c r="B138" s="1">
        <v>66.328286751205226</v>
      </c>
    </row>
    <row r="139" spans="1:2">
      <c r="A139" s="1">
        <v>129</v>
      </c>
      <c r="B139" s="1">
        <v>50.157426939800793</v>
      </c>
    </row>
    <row r="140" spans="1:2">
      <c r="A140" s="1">
        <v>130</v>
      </c>
      <c r="B140" s="1">
        <v>63.883904339678814</v>
      </c>
    </row>
    <row r="141" spans="1:2">
      <c r="A141" s="1">
        <v>131</v>
      </c>
      <c r="B141" s="1">
        <v>61.49662658472031</v>
      </c>
    </row>
    <row r="142" spans="1:2">
      <c r="A142" s="1">
        <v>132</v>
      </c>
      <c r="B142" s="1">
        <v>61.594666522284314</v>
      </c>
    </row>
    <row r="143" spans="1:2">
      <c r="A143" s="1">
        <v>133</v>
      </c>
      <c r="B143" s="1">
        <v>71.148169430253461</v>
      </c>
    </row>
    <row r="144" spans="1:2">
      <c r="A144" s="1">
        <v>134</v>
      </c>
      <c r="B144" s="1">
        <v>66.636424937813686</v>
      </c>
    </row>
    <row r="145" spans="1:2">
      <c r="A145" s="1">
        <v>135</v>
      </c>
      <c r="B145" s="1">
        <v>57.848529547150967</v>
      </c>
    </row>
    <row r="146" spans="1:2">
      <c r="A146" s="1">
        <v>136</v>
      </c>
      <c r="B146" s="1">
        <v>65.224879731407526</v>
      </c>
    </row>
    <row r="147" spans="1:2">
      <c r="A147" s="1">
        <v>137</v>
      </c>
      <c r="B147" s="1">
        <v>79.650781056953164</v>
      </c>
    </row>
    <row r="148" spans="1:2">
      <c r="A148" s="1">
        <v>138</v>
      </c>
      <c r="B148" s="1">
        <v>59.599157992396776</v>
      </c>
    </row>
    <row r="149" spans="1:2">
      <c r="A149" s="1">
        <v>139</v>
      </c>
      <c r="B149" s="1">
        <v>61.008555671148194</v>
      </c>
    </row>
    <row r="150" spans="1:2">
      <c r="A150" s="1">
        <v>140</v>
      </c>
      <c r="B150" s="1">
        <v>68.325071159278792</v>
      </c>
    </row>
    <row r="151" spans="1:2">
      <c r="A151" s="1">
        <v>141</v>
      </c>
      <c r="B151" s="1">
        <v>66.85107656763779</v>
      </c>
    </row>
    <row r="152" spans="1:2">
      <c r="A152" s="1">
        <v>142</v>
      </c>
      <c r="B152" s="1">
        <v>67.627245802044897</v>
      </c>
    </row>
    <row r="153" spans="1:2">
      <c r="A153" s="1">
        <v>143</v>
      </c>
      <c r="B153" s="1">
        <v>60.43293813164756</v>
      </c>
    </row>
    <row r="154" spans="1:2">
      <c r="A154" s="1">
        <v>144</v>
      </c>
      <c r="B154" s="1">
        <v>78.505780465067218</v>
      </c>
    </row>
    <row r="155" spans="1:2">
      <c r="A155" s="1">
        <v>145</v>
      </c>
      <c r="B155" s="1">
        <v>59.308882054150232</v>
      </c>
    </row>
    <row r="156" spans="1:2">
      <c r="A156" s="1">
        <v>146</v>
      </c>
      <c r="B156" s="1">
        <v>74.318658891703734</v>
      </c>
    </row>
    <row r="157" spans="1:2">
      <c r="A157" s="1">
        <v>147</v>
      </c>
      <c r="B157" s="1">
        <v>65.823921608710165</v>
      </c>
    </row>
    <row r="158" spans="1:2">
      <c r="A158" s="1">
        <v>148</v>
      </c>
      <c r="B158" s="1">
        <v>61.540386431366443</v>
      </c>
    </row>
    <row r="159" spans="1:2">
      <c r="A159" s="1">
        <v>149</v>
      </c>
      <c r="B159" s="1">
        <v>71.719814246369353</v>
      </c>
    </row>
    <row r="160" spans="1:2">
      <c r="A160" s="1">
        <v>150</v>
      </c>
      <c r="B160" s="1">
        <v>46.448112881341238</v>
      </c>
    </row>
    <row r="161" spans="1:2">
      <c r="A161" s="1">
        <v>151</v>
      </c>
      <c r="B161" s="1">
        <v>67.965187085745185</v>
      </c>
    </row>
    <row r="162" spans="1:2">
      <c r="A162" s="1">
        <v>152</v>
      </c>
      <c r="B162" s="1">
        <v>57.443952687284281</v>
      </c>
    </row>
    <row r="163" spans="1:2">
      <c r="A163" s="1">
        <v>153</v>
      </c>
      <c r="B163" s="1">
        <v>73.02739407353684</v>
      </c>
    </row>
    <row r="164" spans="1:2">
      <c r="A164" s="1">
        <v>154</v>
      </c>
      <c r="B164" s="1">
        <v>77.041359747305307</v>
      </c>
    </row>
    <row r="165" spans="1:2">
      <c r="A165" s="1">
        <v>155</v>
      </c>
      <c r="B165" s="1">
        <v>54.716026021298298</v>
      </c>
    </row>
    <row r="166" spans="1:2">
      <c r="A166" s="1">
        <v>156</v>
      </c>
      <c r="B166" s="1">
        <v>71.98252873474523</v>
      </c>
    </row>
    <row r="167" spans="1:2">
      <c r="A167" s="1">
        <v>157</v>
      </c>
      <c r="B167" s="1">
        <v>53.458289936261053</v>
      </c>
    </row>
    <row r="168" spans="1:2">
      <c r="A168" s="1">
        <v>158</v>
      </c>
      <c r="B168" s="1">
        <v>59.041873752108302</v>
      </c>
    </row>
    <row r="169" spans="1:2">
      <c r="A169" s="1">
        <v>159</v>
      </c>
      <c r="B169" s="1">
        <v>82.397301341069905</v>
      </c>
    </row>
    <row r="170" spans="1:2">
      <c r="A170" s="1">
        <v>160</v>
      </c>
      <c r="B170" s="1">
        <v>60.8859905978141</v>
      </c>
    </row>
    <row r="171" spans="1:2">
      <c r="A171" s="1">
        <v>161</v>
      </c>
      <c r="B171" s="1">
        <v>61.559502827808991</v>
      </c>
    </row>
    <row r="172" spans="1:2">
      <c r="A172" s="1">
        <v>162</v>
      </c>
      <c r="B172" s="1">
        <v>58.068859002966683</v>
      </c>
    </row>
    <row r="173" spans="1:2">
      <c r="A173" s="1">
        <v>163</v>
      </c>
      <c r="B173" s="1">
        <v>74.771192423527566</v>
      </c>
    </row>
    <row r="174" spans="1:2">
      <c r="A174" s="1">
        <v>164</v>
      </c>
      <c r="B174" s="1">
        <v>72.014574715495527</v>
      </c>
    </row>
    <row r="175" spans="1:2">
      <c r="A175" s="1">
        <v>165</v>
      </c>
      <c r="B175" s="1">
        <v>81.914924334899482</v>
      </c>
    </row>
    <row r="176" spans="1:2">
      <c r="A176" s="1">
        <v>166</v>
      </c>
      <c r="B176" s="1">
        <v>62.395722828324438</v>
      </c>
    </row>
    <row r="177" spans="1:2">
      <c r="A177" s="1">
        <v>167</v>
      </c>
      <c r="B177" s="1">
        <v>69.361446346614429</v>
      </c>
    </row>
    <row r="178" spans="1:2">
      <c r="A178" s="1">
        <v>168</v>
      </c>
      <c r="B178" s="1">
        <v>59.979513650344799</v>
      </c>
    </row>
    <row r="179" spans="1:2">
      <c r="A179" s="1">
        <v>169</v>
      </c>
      <c r="B179" s="1">
        <v>72.659235328209817</v>
      </c>
    </row>
    <row r="180" spans="1:2">
      <c r="A180" s="1">
        <v>170</v>
      </c>
      <c r="B180" s="1">
        <v>74.251598076710181</v>
      </c>
    </row>
    <row r="181" spans="1:2">
      <c r="A181" s="1">
        <v>171</v>
      </c>
      <c r="B181" s="1">
        <v>54.041347460108383</v>
      </c>
    </row>
    <row r="182" spans="1:2">
      <c r="A182" s="1">
        <v>172</v>
      </c>
      <c r="B182" s="1">
        <v>77.663316443411915</v>
      </c>
    </row>
    <row r="183" spans="1:2">
      <c r="A183" s="1">
        <v>173</v>
      </c>
      <c r="B183" s="1">
        <v>79.070546427302261</v>
      </c>
    </row>
    <row r="184" spans="1:2">
      <c r="A184" s="1">
        <v>174</v>
      </c>
      <c r="B184" s="1">
        <v>76.21772422403167</v>
      </c>
    </row>
    <row r="185" spans="1:2">
      <c r="A185" s="1">
        <v>175</v>
      </c>
      <c r="B185" s="1">
        <v>69.885217835018892</v>
      </c>
    </row>
    <row r="186" spans="1:2">
      <c r="A186" s="1">
        <v>176</v>
      </c>
      <c r="B186" s="1">
        <v>58.842104307629619</v>
      </c>
    </row>
    <row r="187" spans="1:2">
      <c r="A187" s="1">
        <v>177</v>
      </c>
      <c r="B187" s="1">
        <v>65.86380726304462</v>
      </c>
    </row>
    <row r="188" spans="1:2">
      <c r="A188" s="1">
        <v>178</v>
      </c>
      <c r="B188" s="1">
        <v>68.542309624308388</v>
      </c>
    </row>
    <row r="189" spans="1:2">
      <c r="A189" s="1">
        <v>179</v>
      </c>
      <c r="B189" s="1">
        <v>76.144650595550232</v>
      </c>
    </row>
    <row r="190" spans="1:2">
      <c r="A190" s="1">
        <v>180</v>
      </c>
      <c r="B190" s="1">
        <v>72.589940677518655</v>
      </c>
    </row>
    <row r="191" spans="1:2">
      <c r="A191" s="1">
        <v>181</v>
      </c>
      <c r="B191" s="1">
        <v>75.406218570345374</v>
      </c>
    </row>
    <row r="192" spans="1:2">
      <c r="A192" s="1">
        <v>182</v>
      </c>
      <c r="B192" s="1">
        <v>55.868408475324003</v>
      </c>
    </row>
    <row r="193" spans="1:2">
      <c r="A193" s="1">
        <v>183</v>
      </c>
      <c r="B193" s="1">
        <v>76.11134722941803</v>
      </c>
    </row>
    <row r="194" spans="1:2">
      <c r="A194" s="1">
        <v>184</v>
      </c>
      <c r="B194" s="1">
        <v>52.512212833328007</v>
      </c>
    </row>
    <row r="195" spans="1:2">
      <c r="A195" s="1">
        <v>185</v>
      </c>
      <c r="B195" s="1">
        <v>75.830199168077655</v>
      </c>
    </row>
    <row r="196" spans="1:2">
      <c r="A196" s="1">
        <v>186</v>
      </c>
      <c r="B196" s="1">
        <v>54.458276162846161</v>
      </c>
    </row>
    <row r="197" spans="1:2">
      <c r="A197" s="1">
        <v>187</v>
      </c>
      <c r="B197" s="1">
        <v>62.552313177979642</v>
      </c>
    </row>
    <row r="198" spans="1:2">
      <c r="A198" s="1">
        <v>188</v>
      </c>
      <c r="B198" s="1">
        <v>71.729850167529776</v>
      </c>
    </row>
    <row r="199" spans="1:2">
      <c r="A199" s="1">
        <v>189</v>
      </c>
      <c r="B199" s="1">
        <v>65.587988156142359</v>
      </c>
    </row>
    <row r="200" spans="1:2">
      <c r="A200" s="1">
        <v>190</v>
      </c>
      <c r="B200" s="1">
        <v>72.770532709851111</v>
      </c>
    </row>
    <row r="201" spans="1:2">
      <c r="A201" s="1">
        <v>191</v>
      </c>
      <c r="B201" s="1">
        <v>56.035215285375294</v>
      </c>
    </row>
    <row r="202" spans="1:2">
      <c r="A202" s="1">
        <v>192</v>
      </c>
      <c r="B202" s="1">
        <v>58.506318864671272</v>
      </c>
    </row>
    <row r="203" spans="1:2">
      <c r="A203" s="1">
        <v>193</v>
      </c>
      <c r="B203" s="1">
        <v>55.465141199929683</v>
      </c>
    </row>
    <row r="204" spans="1:2">
      <c r="A204" s="1">
        <v>194</v>
      </c>
      <c r="B204" s="1">
        <v>66.03513067399453</v>
      </c>
    </row>
    <row r="205" spans="1:2">
      <c r="A205" s="1">
        <v>195</v>
      </c>
      <c r="B205" s="1">
        <v>69.858692591479951</v>
      </c>
    </row>
    <row r="206" spans="1:2">
      <c r="A206" s="1">
        <v>196</v>
      </c>
      <c r="B206" s="1">
        <v>77.741339394696055</v>
      </c>
    </row>
    <row r="207" spans="1:2">
      <c r="A207" s="1">
        <v>197</v>
      </c>
      <c r="B207" s="1">
        <v>75.870505410247006</v>
      </c>
    </row>
    <row r="208" spans="1:2">
      <c r="A208" s="1">
        <v>198</v>
      </c>
      <c r="B208" s="1">
        <v>74.030979035845135</v>
      </c>
    </row>
    <row r="209" spans="1:3">
      <c r="A209" s="1">
        <v>199</v>
      </c>
      <c r="B209" s="1">
        <v>64.031709497126116</v>
      </c>
    </row>
    <row r="210" spans="1:3">
      <c r="A210" s="1">
        <v>200</v>
      </c>
      <c r="B210" s="1">
        <v>68.970542446866062</v>
      </c>
    </row>
    <row r="211" spans="1:3">
      <c r="A211" s="16" t="s">
        <v>267</v>
      </c>
      <c r="B211" s="1">
        <f>AVERAGE(B11:B210)</f>
        <v>66.381885485895594</v>
      </c>
    </row>
    <row r="212" spans="1:3">
      <c r="A212" s="16" t="s">
        <v>268</v>
      </c>
      <c r="B212" s="1">
        <f>_xlfn.VAR.S(B11:B210)</f>
        <v>57.163804182583284</v>
      </c>
    </row>
    <row r="213" spans="1:3">
      <c r="A213" s="16" t="s">
        <v>218</v>
      </c>
      <c r="B213" s="1">
        <f>MIN(B11:B210)</f>
        <v>46.448112881341238</v>
      </c>
    </row>
    <row r="214" spans="1:3">
      <c r="A214" s="16" t="s">
        <v>226</v>
      </c>
      <c r="B214" s="1">
        <f>MAX(B11:B210)</f>
        <v>82.397301341069905</v>
      </c>
    </row>
    <row r="215" spans="1:3">
      <c r="A215" s="16" t="s">
        <v>227</v>
      </c>
      <c r="B215" s="1">
        <f>INT(SQRT(A210)+1)</f>
        <v>15</v>
      </c>
    </row>
    <row r="216" spans="1:3">
      <c r="A216" s="16" t="s">
        <v>103</v>
      </c>
      <c r="B216" s="1">
        <f>(B214-B213)/(B215-1)</f>
        <v>2.5677991756949048</v>
      </c>
    </row>
    <row r="217" spans="1:3">
      <c r="B217" s="1" t="s">
        <v>229</v>
      </c>
    </row>
    <row r="218" spans="1:3">
      <c r="B218" s="70">
        <f>$B$213</f>
        <v>46.448112881341238</v>
      </c>
      <c r="C218" s="1">
        <f t="array" ref="C218:C233">FREQUENCY(B11:B210,B218:B232)</f>
        <v>1</v>
      </c>
    </row>
    <row r="219" spans="1:3">
      <c r="B219" s="70">
        <f>B218+$B$216</f>
        <v>49.015912057036147</v>
      </c>
      <c r="C219" s="1">
        <v>0</v>
      </c>
    </row>
    <row r="220" spans="1:3">
      <c r="B220" s="70">
        <f t="shared" ref="B220:B232" si="0">B219+$B$216</f>
        <v>51.583711232731048</v>
      </c>
      <c r="C220" s="1">
        <v>1</v>
      </c>
    </row>
    <row r="221" spans="1:3">
      <c r="B221" s="70">
        <f t="shared" si="0"/>
        <v>54.151510408425949</v>
      </c>
      <c r="C221" s="1">
        <v>10</v>
      </c>
    </row>
    <row r="222" spans="1:3">
      <c r="B222" s="70">
        <f t="shared" si="0"/>
        <v>56.71930958412085</v>
      </c>
      <c r="C222" s="1">
        <v>13</v>
      </c>
    </row>
    <row r="223" spans="1:3">
      <c r="B223" s="70">
        <f t="shared" si="0"/>
        <v>59.287108759815752</v>
      </c>
      <c r="C223" s="1">
        <v>11</v>
      </c>
    </row>
    <row r="224" spans="1:3">
      <c r="B224" s="70">
        <f t="shared" si="0"/>
        <v>61.854907935510653</v>
      </c>
      <c r="C224" s="1">
        <v>21</v>
      </c>
    </row>
    <row r="225" spans="2:3">
      <c r="B225" s="70">
        <f t="shared" si="0"/>
        <v>64.422707111205554</v>
      </c>
      <c r="C225" s="1">
        <v>25</v>
      </c>
    </row>
    <row r="226" spans="2:3">
      <c r="B226" s="70">
        <f t="shared" si="0"/>
        <v>66.990506286900455</v>
      </c>
      <c r="C226" s="1">
        <v>27</v>
      </c>
    </row>
    <row r="227" spans="2:3">
      <c r="B227" s="70">
        <f>B226+$B$216</f>
        <v>69.558305462595357</v>
      </c>
      <c r="C227" s="1">
        <v>20</v>
      </c>
    </row>
    <row r="228" spans="2:3">
      <c r="B228" s="70">
        <f t="shared" si="0"/>
        <v>72.126104638290258</v>
      </c>
      <c r="C228" s="1">
        <v>22</v>
      </c>
    </row>
    <row r="229" spans="2:3">
      <c r="B229" s="70">
        <f>B228+$B$216</f>
        <v>74.693903813985159</v>
      </c>
      <c r="C229" s="1">
        <v>16</v>
      </c>
    </row>
    <row r="230" spans="2:3">
      <c r="B230" s="70">
        <f t="shared" si="0"/>
        <v>77.26170298968006</v>
      </c>
      <c r="C230" s="1">
        <v>15</v>
      </c>
    </row>
    <row r="231" spans="2:3">
      <c r="B231" s="70">
        <f>B230+$B$216</f>
        <v>79.829502165374961</v>
      </c>
      <c r="C231" s="1">
        <v>14</v>
      </c>
    </row>
    <row r="232" spans="2:3">
      <c r="B232" s="70">
        <f t="shared" si="0"/>
        <v>82.397301341069863</v>
      </c>
      <c r="C232" s="1">
        <v>3</v>
      </c>
    </row>
    <row r="233" spans="2:3">
      <c r="C233" s="1">
        <v>1</v>
      </c>
    </row>
  </sheetData>
  <mergeCells count="1">
    <mergeCell ref="D29:E29"/>
  </mergeCells>
  <pageMargins left="0.7" right="0.7" top="0.75" bottom="0.75" header="0.3" footer="0.3"/>
  <pageSetup paperSize="9" orientation="portrait" r:id="rId1"/>
  <ignoredErrors>
    <ignoredError sqref="R5" formula="1"/>
  </ignoredErrors>
  <drawing r:id="rId2"/>
  <legacyDrawing r:id="rId3"/>
  <controls>
    <control shapeId="23555" r:id="rId4" name="CommandButton3"/>
    <control shapeId="23553" r:id="rId5" name="CommandButton1"/>
    <control shapeId="23554" r:id="rId6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3</vt:i4>
      </vt:variant>
    </vt:vector>
  </HeadingPairs>
  <TitlesOfParts>
    <vt:vector size="26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Лист11</vt:lpstr>
      <vt:lpstr>Лист12</vt:lpstr>
      <vt:lpstr>Лист13</vt:lpstr>
      <vt:lpstr>Лист14</vt:lpstr>
      <vt:lpstr>Лист15</vt:lpstr>
      <vt:lpstr>Лист16</vt:lpstr>
      <vt:lpstr>Лист17</vt:lpstr>
      <vt:lpstr>Лист18</vt:lpstr>
      <vt:lpstr>Лист19</vt:lpstr>
      <vt:lpstr>Лист20</vt:lpstr>
      <vt:lpstr>Лист21</vt:lpstr>
      <vt:lpstr>Лист22</vt:lpstr>
      <vt:lpstr>Лист23</vt:lpstr>
      <vt:lpstr>a</vt:lpstr>
      <vt:lpstr>b</vt:lpstr>
      <vt:lpstr>Лист3!Критерии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2025-02-21T08:22:17Z</dcterms:modified>
</cp:coreProperties>
</file>