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wuac-my.sharepoint.com/personal/37778412_mynwu_ac_za/Documents/"/>
    </mc:Choice>
  </mc:AlternateContent>
  <xr:revisionPtr revIDLastSave="286" documentId="8_{A9FB0B2F-A536-4078-AE19-37AD6244E947}" xr6:coauthVersionLast="47" xr6:coauthVersionMax="47" xr10:uidLastSave="{F9F38055-3611-422F-A176-B899A26D05B9}"/>
  <bookViews>
    <workbookView xWindow="-120" yWindow="-120" windowWidth="20730" windowHeight="11160" xr2:uid="{24461B14-DF86-4155-B5DF-D193BE67FC7B}"/>
  </bookViews>
  <sheets>
    <sheet name="Raw Data" sheetId="2" r:id="rId1"/>
    <sheet name="Employee Data" sheetId="1" r:id="rId2"/>
    <sheet name="Summary" sheetId="4" r:id="rId3"/>
  </sheets>
  <definedNames>
    <definedName name="ExternalData_1" localSheetId="0" hidden="1">'Raw Data'!$A$1:$I$11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O14" i="1"/>
  <c r="P14" i="1" s="1"/>
  <c r="O11" i="1"/>
  <c r="P11" i="1" s="1"/>
  <c r="N13" i="1"/>
  <c r="O13" i="1" s="1"/>
  <c r="P13" i="1" s="1"/>
  <c r="N6" i="1"/>
  <c r="O6" i="1" s="1"/>
  <c r="P6" i="1" s="1"/>
  <c r="N5" i="1"/>
  <c r="O5" i="1" s="1"/>
  <c r="P5" i="1" s="1"/>
  <c r="N9" i="1"/>
  <c r="O9" i="1" s="1"/>
  <c r="P9" i="1" s="1"/>
  <c r="N14" i="1"/>
  <c r="N10" i="1"/>
  <c r="O10" i="1" s="1"/>
  <c r="P10" i="1" s="1"/>
  <c r="N8" i="1"/>
  <c r="O8" i="1" s="1"/>
  <c r="P8" i="1" s="1"/>
  <c r="N11" i="1"/>
  <c r="N12" i="1"/>
  <c r="O12" i="1" s="1"/>
  <c r="P12" i="1" s="1"/>
  <c r="N7" i="1"/>
  <c r="O7" i="1" s="1"/>
  <c r="P7" i="1" s="1"/>
  <c r="Q13" i="1"/>
  <c r="Q6" i="1"/>
  <c r="Q5" i="1"/>
  <c r="Q9" i="1"/>
  <c r="Q14" i="1"/>
  <c r="Q10" i="1"/>
  <c r="Q8" i="1"/>
  <c r="Q11" i="1"/>
  <c r="Q12" i="1"/>
  <c r="Q7" i="1"/>
  <c r="D13" i="1"/>
  <c r="D6" i="1"/>
  <c r="D5" i="1"/>
  <c r="D9" i="1"/>
  <c r="D14" i="1"/>
  <c r="D10" i="1"/>
  <c r="D8" i="1"/>
  <c r="D11" i="1"/>
  <c r="D12" i="1"/>
  <c r="D7" i="1"/>
  <c r="B19" i="1" l="1"/>
  <c r="B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FE0967-F663-4CE4-ACC7-A181626838B6}" keepAlive="1" name="Query - Employee_data" description="Connection to the 'Employee_data' query in the workbook." type="5" refreshedVersion="8" background="1" saveData="1">
    <dbPr connection="Provider=Microsoft.Mashup.OleDb.1;Data Source=$Workbook$;Location=Employee_data;Extended Properties=&quot;&quot;" command="SELECT * FROM [Employee_data]"/>
  </connection>
  <connection id="2" xr16:uid="{5BB1EE58-826C-4B74-881C-A4364179404B}" keepAlive="1" name="Query - Employee_data (2)" description="Connection to the 'Employee_data (2)' query in the workbook." type="5" refreshedVersion="8" background="1" saveData="1">
    <dbPr connection="Provider=Microsoft.Mashup.OleDb.1;Data Source=$Workbook$;Location=&quot;Employee_data (2)&quot;;Extended Properties=&quot;&quot;" command="SELECT * FROM [Employee_data (2)]"/>
  </connection>
</connections>
</file>

<file path=xl/sharedStrings.xml><?xml version="1.0" encoding="utf-8"?>
<sst xmlns="http://schemas.openxmlformats.org/spreadsheetml/2006/main" count="146" uniqueCount="77">
  <si>
    <t>EmployeeID</t>
  </si>
  <si>
    <t>FirstName</t>
  </si>
  <si>
    <t>LastName</t>
  </si>
  <si>
    <t>Gender</t>
  </si>
  <si>
    <t>Department</t>
  </si>
  <si>
    <t>Position</t>
  </si>
  <si>
    <t>SalaryPerMonth</t>
  </si>
  <si>
    <t>HireDate</t>
  </si>
  <si>
    <t>OvertimeHoursPerMonth</t>
  </si>
  <si>
    <t>John</t>
  </si>
  <si>
    <t>Doe</t>
  </si>
  <si>
    <t>Male</t>
  </si>
  <si>
    <t>HR</t>
  </si>
  <si>
    <t>Manager</t>
  </si>
  <si>
    <t>Jane</t>
  </si>
  <si>
    <t>Smith</t>
  </si>
  <si>
    <t>Female</t>
  </si>
  <si>
    <t>Engineering</t>
  </si>
  <si>
    <t>Engineer</t>
  </si>
  <si>
    <t>Emily</t>
  </si>
  <si>
    <t>Davis</t>
  </si>
  <si>
    <t>Marketing</t>
  </si>
  <si>
    <t>Analyst</t>
  </si>
  <si>
    <t>Michael</t>
  </si>
  <si>
    <t>Brown</t>
  </si>
  <si>
    <t>Finance</t>
  </si>
  <si>
    <t>Accountant</t>
  </si>
  <si>
    <t>William</t>
  </si>
  <si>
    <t>Johnson</t>
  </si>
  <si>
    <t>Sales</t>
  </si>
  <si>
    <t>Sales Executive</t>
  </si>
  <si>
    <t>Sarah</t>
  </si>
  <si>
    <t>Wilson</t>
  </si>
  <si>
    <t>Coordinator</t>
  </si>
  <si>
    <t>David</t>
  </si>
  <si>
    <t>Lee</t>
  </si>
  <si>
    <t>Technician</t>
  </si>
  <si>
    <t>Emma</t>
  </si>
  <si>
    <t>Garcia</t>
  </si>
  <si>
    <t>Olivia</t>
  </si>
  <si>
    <t>Martinez</t>
  </si>
  <si>
    <t>Assistant</t>
  </si>
  <si>
    <t>Liam</t>
  </si>
  <si>
    <t>Miller</t>
  </si>
  <si>
    <t>Consultant</t>
  </si>
  <si>
    <t>First Name</t>
  </si>
  <si>
    <t>Last Name</t>
  </si>
  <si>
    <t>Full Name</t>
  </si>
  <si>
    <t>Salary Per Month</t>
  </si>
  <si>
    <t>Hire Date</t>
  </si>
  <si>
    <t>Annual Salary</t>
  </si>
  <si>
    <t>Time-In</t>
  </si>
  <si>
    <t>Time-Out</t>
  </si>
  <si>
    <t>Lunch-In</t>
  </si>
  <si>
    <t>Lunch-out</t>
  </si>
  <si>
    <t>Hours Worked</t>
  </si>
  <si>
    <t>Hours Worked Per Month</t>
  </si>
  <si>
    <t>Hourly Rate</t>
  </si>
  <si>
    <t>iTech</t>
  </si>
  <si>
    <t>Total Per Month</t>
  </si>
  <si>
    <t>Total Annually</t>
  </si>
  <si>
    <t>Total Hourly Rate</t>
  </si>
  <si>
    <t>Sum of Salary Per Month</t>
  </si>
  <si>
    <t>Row Labels</t>
  </si>
  <si>
    <t>David Lee</t>
  </si>
  <si>
    <t>Emily Davis</t>
  </si>
  <si>
    <t>Emma Garcia</t>
  </si>
  <si>
    <t>Jane Smith</t>
  </si>
  <si>
    <t>John Doe</t>
  </si>
  <si>
    <t>Liam Miller</t>
  </si>
  <si>
    <t>Michael Brown</t>
  </si>
  <si>
    <t>Olivia Martinez</t>
  </si>
  <si>
    <t>Sarah Wilson</t>
  </si>
  <si>
    <t>William Johnson</t>
  </si>
  <si>
    <t>Grand Total</t>
  </si>
  <si>
    <t>Sum of Annual Salary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</si>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</sst>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-1C09]#,##0.00"/>
  </numFmts>
  <fonts count="2" x14ac:knownFonts="1">
    <font>
      <sz val="11"/>
      <color theme="1"/>
      <name val="Aptos Narrow"/>
      <family val="2"/>
      <scheme val="minor"/>
    </font>
    <font>
      <b/>
      <u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3-4EE2-AAA6-9A1350CC249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93-4EE2-AAA6-9A1350CC2492}"/>
              </c:ext>
            </c:extLst>
          </c:dPt>
          <c:cat>
            <c:strRef>
              <c:f>'Employee Data'!$A$17:$A$19</c:f>
              <c:strCache>
                <c:ptCount val="3"/>
                <c:pt idx="0">
                  <c:v>Total Per Month</c:v>
                </c:pt>
                <c:pt idx="1">
                  <c:v>Total Hourly Rate</c:v>
                </c:pt>
                <c:pt idx="2">
                  <c:v>Total Annually</c:v>
                </c:pt>
              </c:strCache>
            </c:strRef>
          </c:cat>
          <c:val>
            <c:numRef>
              <c:f>'Employee Data'!$B$17:$B$19</c:f>
              <c:numCache>
                <c:formatCode>[$R-1C09]#,##0.00</c:formatCode>
                <c:ptCount val="3"/>
                <c:pt idx="0">
                  <c:v>429436</c:v>
                </c:pt>
                <c:pt idx="1">
                  <c:v>2572.3877551020405</c:v>
                </c:pt>
                <c:pt idx="2">
                  <c:v>5153232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3-4EE2-AAA6-9A1350CC2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732752"/>
        <c:axId val="342728432"/>
      </c:barChart>
      <c:catAx>
        <c:axId val="34273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28432"/>
        <c:crosses val="autoZero"/>
        <c:auto val="1"/>
        <c:lblAlgn val="ctr"/>
        <c:lblOffset val="100"/>
        <c:noMultiLvlLbl val="0"/>
      </c:catAx>
      <c:valAx>
        <c:axId val="3427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2537873034984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R-1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Data.xlsx]Summary!PivotTable2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Sum of Salary Per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Summary!$A$4:$A$14</c:f>
              <c:strCache>
                <c:ptCount val="10"/>
                <c:pt idx="0">
                  <c:v>David Lee</c:v>
                </c:pt>
                <c:pt idx="1">
                  <c:v>Emily Davis</c:v>
                </c:pt>
                <c:pt idx="2">
                  <c:v>Emma Garcia</c:v>
                </c:pt>
                <c:pt idx="3">
                  <c:v>Jane Smith</c:v>
                </c:pt>
                <c:pt idx="4">
                  <c:v>John Doe</c:v>
                </c:pt>
                <c:pt idx="5">
                  <c:v>Liam Miller</c:v>
                </c:pt>
                <c:pt idx="6">
                  <c:v>Michael Brown</c:v>
                </c:pt>
                <c:pt idx="7">
                  <c:v>Olivia Martinez</c:v>
                </c:pt>
                <c:pt idx="8">
                  <c:v>Sarah Wilson</c:v>
                </c:pt>
                <c:pt idx="9">
                  <c:v>William Johnson</c:v>
                </c:pt>
              </c:strCache>
            </c:strRef>
          </c:cat>
          <c:val>
            <c:numRef>
              <c:f>Summary!$B$4:$B$14</c:f>
              <c:numCache>
                <c:formatCode>General</c:formatCode>
                <c:ptCount val="10"/>
                <c:pt idx="0">
                  <c:v>35990</c:v>
                </c:pt>
                <c:pt idx="1">
                  <c:v>40520</c:v>
                </c:pt>
                <c:pt idx="2">
                  <c:v>81230</c:v>
                </c:pt>
                <c:pt idx="3">
                  <c:v>47550</c:v>
                </c:pt>
                <c:pt idx="4">
                  <c:v>105650</c:v>
                </c:pt>
                <c:pt idx="5">
                  <c:v>14350</c:v>
                </c:pt>
                <c:pt idx="6">
                  <c:v>50260</c:v>
                </c:pt>
                <c:pt idx="7">
                  <c:v>17530</c:v>
                </c:pt>
                <c:pt idx="8">
                  <c:v>20666</c:v>
                </c:pt>
                <c:pt idx="9">
                  <c:v>15690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E-4DB9-9F66-F96136A3621C}"/>
            </c:ext>
          </c:extLst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Sum of Annual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Summary!$A$4:$A$14</c:f>
              <c:strCache>
                <c:ptCount val="10"/>
                <c:pt idx="0">
                  <c:v>David Lee</c:v>
                </c:pt>
                <c:pt idx="1">
                  <c:v>Emily Davis</c:v>
                </c:pt>
                <c:pt idx="2">
                  <c:v>Emma Garcia</c:v>
                </c:pt>
                <c:pt idx="3">
                  <c:v>Jane Smith</c:v>
                </c:pt>
                <c:pt idx="4">
                  <c:v>John Doe</c:v>
                </c:pt>
                <c:pt idx="5">
                  <c:v>Liam Miller</c:v>
                </c:pt>
                <c:pt idx="6">
                  <c:v>Michael Brown</c:v>
                </c:pt>
                <c:pt idx="7">
                  <c:v>Olivia Martinez</c:v>
                </c:pt>
                <c:pt idx="8">
                  <c:v>Sarah Wilson</c:v>
                </c:pt>
                <c:pt idx="9">
                  <c:v>William Johnson</c:v>
                </c:pt>
              </c:strCache>
            </c:strRef>
          </c:cat>
          <c:val>
            <c:numRef>
              <c:f>Summary!$C$4:$C$14</c:f>
              <c:numCache>
                <c:formatCode>General</c:formatCode>
                <c:ptCount val="10"/>
                <c:pt idx="0">
                  <c:v>431880</c:v>
                </c:pt>
                <c:pt idx="1">
                  <c:v>486240</c:v>
                </c:pt>
                <c:pt idx="2">
                  <c:v>974760</c:v>
                </c:pt>
                <c:pt idx="3">
                  <c:v>570600</c:v>
                </c:pt>
                <c:pt idx="4">
                  <c:v>1267800</c:v>
                </c:pt>
                <c:pt idx="5">
                  <c:v>172200</c:v>
                </c:pt>
                <c:pt idx="6">
                  <c:v>603120</c:v>
                </c:pt>
                <c:pt idx="7">
                  <c:v>210360</c:v>
                </c:pt>
                <c:pt idx="8">
                  <c:v>247992</c:v>
                </c:pt>
                <c:pt idx="9">
                  <c:v>188280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E-4DB9-9F66-F96136A36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4441504"/>
        <c:axId val="1324451584"/>
      </c:barChart>
      <c:catAx>
        <c:axId val="132444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51584"/>
        <c:crosses val="autoZero"/>
        <c:auto val="1"/>
        <c:lblAlgn val="ctr"/>
        <c:lblOffset val="100"/>
        <c:noMultiLvlLbl val="0"/>
      </c:catAx>
      <c:valAx>
        <c:axId val="13244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15</xdr:row>
      <xdr:rowOff>42862</xdr:rowOff>
    </xdr:from>
    <xdr:to>
      <xdr:col>8</xdr:col>
      <xdr:colOff>9525</xdr:colOff>
      <xdr:row>26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B05C7-5EB2-A27C-B158-5A92778CA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2</xdr:row>
      <xdr:rowOff>4762</xdr:rowOff>
    </xdr:from>
    <xdr:to>
      <xdr:col>11</xdr:col>
      <xdr:colOff>323849</xdr:colOff>
      <xdr:row>16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63679-A8E4-4FA2-2EC0-F415DD34E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nga Bera" refreshedDate="45585.380863194441" createdVersion="8" refreshedVersion="8" minRefreshableVersion="3" recordCount="10" xr:uid="{BD13ABDC-B194-4843-9AB1-A17FFFE2AFB9}">
  <cacheSource type="worksheet">
    <worksheetSource ref="A4:Q14" sheet="Employee Data"/>
  </cacheSource>
  <cacheFields count="17">
    <cacheField name="EmployeeID" numFmtId="0">
      <sharedItems containsSemiMixedTypes="0" containsString="0" containsNumber="1" containsInteger="1" minValue="101" maxValue="110"/>
    </cacheField>
    <cacheField name="First Name" numFmtId="0">
      <sharedItems/>
    </cacheField>
    <cacheField name="Last Name" numFmtId="0">
      <sharedItems/>
    </cacheField>
    <cacheField name="Full Name" numFmtId="0">
      <sharedItems count="10">
        <s v="John Doe"/>
        <s v="Jane Smith"/>
        <s v="Emily Davis"/>
        <s v="Michael Brown"/>
        <s v="William Johnson"/>
        <s v="Sarah Wilson"/>
        <s v="David Lee"/>
        <s v="Emma Garcia"/>
        <s v="Olivia Martinez"/>
        <s v="Liam Miller"/>
      </sharedItems>
    </cacheField>
    <cacheField name="Gender" numFmtId="0">
      <sharedItems/>
    </cacheField>
    <cacheField name="Department" numFmtId="0">
      <sharedItems count="5">
        <s v="HR"/>
        <s v="Engineering"/>
        <s v="Marketing"/>
        <s v="Finance"/>
        <s v="Sales"/>
      </sharedItems>
    </cacheField>
    <cacheField name="Position" numFmtId="0">
      <sharedItems/>
    </cacheField>
    <cacheField name="Salary Per Month" numFmtId="164">
      <sharedItems containsSemiMixedTypes="0" containsString="0" containsNumber="1" containsInteger="1" minValue="14350" maxValue="105650"/>
    </cacheField>
    <cacheField name="Hire Date" numFmtId="14">
      <sharedItems containsSemiMixedTypes="0" containsNonDate="0" containsDate="1" containsString="0" minDate="2016-05-18T00:00:00" maxDate="2022-01-04T00:00:00"/>
    </cacheField>
    <cacheField name="Time-In" numFmtId="2">
      <sharedItems containsSemiMixedTypes="0" containsString="0" containsNumber="1" containsInteger="1" minValue="8" maxValue="9"/>
    </cacheField>
    <cacheField name="Time-Out" numFmtId="2">
      <sharedItems containsSemiMixedTypes="0" containsString="0" containsNumber="1" containsInteger="1" minValue="15" maxValue="16"/>
    </cacheField>
    <cacheField name="Lunch-In" numFmtId="2">
      <sharedItems containsSemiMixedTypes="0" containsString="0" containsNumber="1" containsInteger="1" minValue="11" maxValue="12"/>
    </cacheField>
    <cacheField name="Lunch-out" numFmtId="2">
      <sharedItems containsSemiMixedTypes="0" containsString="0" containsNumber="1" containsInteger="1" minValue="12" maxValue="13"/>
    </cacheField>
    <cacheField name="Hours Worked" numFmtId="2">
      <sharedItems containsSemiMixedTypes="0" containsString="0" containsNumber="1" containsInteger="1" minValue="5" maxValue="7"/>
    </cacheField>
    <cacheField name="Hours Worked Per Month" numFmtId="0">
      <sharedItems containsSemiMixedTypes="0" containsString="0" containsNumber="1" containsInteger="1" minValue="140" maxValue="196"/>
    </cacheField>
    <cacheField name="Hourly Rate" numFmtId="164">
      <sharedItems containsSemiMixedTypes="0" containsString="0" containsNumber="1" minValue="73.214285714285708" maxValue="754.64285714285711"/>
    </cacheField>
    <cacheField name="Annual Salary" numFmtId="164">
      <sharedItems containsSemiMixedTypes="0" containsString="0" containsNumber="1" containsInteger="1" minValue="172200" maxValue="1267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01"/>
    <s v="John"/>
    <s v="Doe"/>
    <x v="0"/>
    <s v="Male"/>
    <x v="0"/>
    <s v="Manager"/>
    <n v="105650"/>
    <d v="2018-04-15T00:00:00"/>
    <n v="9"/>
    <n v="15"/>
    <n v="11"/>
    <n v="12"/>
    <n v="5"/>
    <n v="140"/>
    <n v="754.64285714285711"/>
    <n v="1267800"/>
  </r>
  <r>
    <n v="102"/>
    <s v="Jane"/>
    <s v="Smith"/>
    <x v="1"/>
    <s v="Female"/>
    <x v="1"/>
    <s v="Engineer"/>
    <n v="47550"/>
    <d v="2019-07-22T00:00:00"/>
    <n v="8"/>
    <n v="16"/>
    <n v="12"/>
    <n v="13"/>
    <n v="7"/>
    <n v="196"/>
    <n v="242.60204081632654"/>
    <n v="570600"/>
  </r>
  <r>
    <n v="103"/>
    <s v="Emily"/>
    <s v="Davis"/>
    <x v="2"/>
    <s v="Female"/>
    <x v="2"/>
    <s v="Analyst"/>
    <n v="40520"/>
    <d v="2020-03-12T00:00:00"/>
    <n v="8"/>
    <n v="16"/>
    <n v="12"/>
    <n v="13"/>
    <n v="7"/>
    <n v="196"/>
    <n v="206.73469387755102"/>
    <n v="486240"/>
  </r>
  <r>
    <n v="104"/>
    <s v="Michael"/>
    <s v="Brown"/>
    <x v="3"/>
    <s v="Male"/>
    <x v="3"/>
    <s v="Accountant"/>
    <n v="50260"/>
    <d v="2017-11-01T00:00:00"/>
    <n v="8"/>
    <n v="16"/>
    <n v="12"/>
    <n v="13"/>
    <n v="7"/>
    <n v="196"/>
    <n v="256.42857142857144"/>
    <n v="603120"/>
  </r>
  <r>
    <n v="105"/>
    <s v="William"/>
    <s v="Johnson"/>
    <x v="4"/>
    <s v="Male"/>
    <x v="4"/>
    <s v="Sales Executive"/>
    <n v="15690"/>
    <d v="2021-06-10T00:00:00"/>
    <n v="8"/>
    <n v="16"/>
    <n v="12"/>
    <n v="13"/>
    <n v="7"/>
    <n v="196"/>
    <n v="80.051020408163268"/>
    <n v="188280"/>
  </r>
  <r>
    <n v="106"/>
    <s v="Sarah"/>
    <s v="Wilson"/>
    <x v="5"/>
    <s v="Female"/>
    <x v="0"/>
    <s v="Coordinator"/>
    <n v="20666"/>
    <d v="2019-09-25T00:00:00"/>
    <n v="8"/>
    <n v="16"/>
    <n v="12"/>
    <n v="13"/>
    <n v="7"/>
    <n v="196"/>
    <n v="105.43877551020408"/>
    <n v="247992"/>
  </r>
  <r>
    <n v="107"/>
    <s v="David"/>
    <s v="Lee"/>
    <x v="6"/>
    <s v="Male"/>
    <x v="1"/>
    <s v="Technician"/>
    <n v="35990"/>
    <d v="2016-05-18T00:00:00"/>
    <n v="8"/>
    <n v="16"/>
    <n v="12"/>
    <n v="13"/>
    <n v="7"/>
    <n v="196"/>
    <n v="183.62244897959184"/>
    <n v="431880"/>
  </r>
  <r>
    <n v="108"/>
    <s v="Emma"/>
    <s v="Garcia"/>
    <x v="7"/>
    <s v="Female"/>
    <x v="2"/>
    <s v="Manager"/>
    <n v="81230"/>
    <d v="2020-10-15T00:00:00"/>
    <n v="9"/>
    <n v="15"/>
    <n v="11"/>
    <n v="12"/>
    <n v="5"/>
    <n v="140"/>
    <n v="580.21428571428567"/>
    <n v="974760"/>
  </r>
  <r>
    <n v="109"/>
    <s v="Olivia"/>
    <s v="Martinez"/>
    <x v="8"/>
    <s v="Female"/>
    <x v="3"/>
    <s v="Assistant"/>
    <n v="17530"/>
    <d v="2022-01-03T00:00:00"/>
    <n v="8"/>
    <n v="16"/>
    <n v="12"/>
    <n v="13"/>
    <n v="7"/>
    <n v="196"/>
    <n v="89.438775510204081"/>
    <n v="210360"/>
  </r>
  <r>
    <n v="110"/>
    <s v="Liam"/>
    <s v="Miller"/>
    <x v="9"/>
    <s v="Male"/>
    <x v="4"/>
    <s v="Consultant"/>
    <n v="14350"/>
    <d v="2018-08-30T00:00:00"/>
    <n v="8"/>
    <n v="16"/>
    <n v="12"/>
    <n v="13"/>
    <n v="7"/>
    <n v="196"/>
    <n v="73.214285714285708"/>
    <n v="172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8DF7F-653F-4EAB-83CF-D670321969D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4" firstHeaderRow="0" firstDataRow="1" firstDataCol="1" rowPageCount="1" colPageCount="1"/>
  <pivotFields count="17">
    <pivotField showAll="0"/>
    <pivotField showAll="0"/>
    <pivotField showAll="0"/>
    <pivotField axis="axisRow" showAll="0">
      <items count="11">
        <item x="6"/>
        <item x="2"/>
        <item x="7"/>
        <item x="1"/>
        <item x="0"/>
        <item x="9"/>
        <item x="3"/>
        <item x="8"/>
        <item x="5"/>
        <item x="4"/>
        <item t="default"/>
      </items>
    </pivotField>
    <pivotField showAll="0"/>
    <pivotField axis="axisPage" showAll="0">
      <items count="6">
        <item x="1"/>
        <item x="3"/>
        <item x="0"/>
        <item x="2"/>
        <item x="4"/>
        <item t="default"/>
      </items>
    </pivotField>
    <pivotField showAll="0"/>
    <pivotField dataField="1" numFmtId="164" showAll="0"/>
    <pivotField numFmtId="14" showAll="0"/>
    <pivotField numFmtId="2" showAll="0"/>
    <pivotField numFmtId="2" showAll="0"/>
    <pivotField numFmtId="2" showAll="0"/>
    <pivotField numFmtId="2" showAll="0"/>
    <pivotField numFmtId="2" showAll="0"/>
    <pivotField showAll="0"/>
    <pivotField numFmtId="164" showAll="0"/>
    <pivotField dataField="1" numFmtId="164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Salary Per Month" fld="7" baseField="0" baseItem="0"/>
    <dataField name="Sum of Annual Salary" fld="1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29B7FA-F0C4-455D-8D69-881C7E2BB044}" autoFormatId="16" applyNumberFormats="0" applyBorderFormats="0" applyFontFormats="0" applyPatternFormats="0" applyAlignmentFormats="0" applyWidthHeightFormats="0">
  <queryTableRefresh nextId="10">
    <queryTableFields count="9">
      <queryTableField id="1" name="EmployeeID" tableColumnId="1"/>
      <queryTableField id="2" name="FirstName" tableColumnId="2"/>
      <queryTableField id="3" name="LastName" tableColumnId="3"/>
      <queryTableField id="4" name="Gender" tableColumnId="4"/>
      <queryTableField id="5" name="Department" tableColumnId="5"/>
      <queryTableField id="6" name="Position" tableColumnId="6"/>
      <queryTableField id="7" name="SalaryPerMonth" tableColumnId="7"/>
      <queryTableField id="8" name="HireDate" tableColumnId="8"/>
      <queryTableField id="9" name="OvertimeHoursPerMonth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655EEF-DDCD-4B80-9C2F-4490BD638AD4}" name="Employee_data" displayName="Employee_data" ref="A1:I11" tableType="queryTable" totalsRowShown="0">
  <autoFilter ref="A1:I11" xr:uid="{70655EEF-DDCD-4B80-9C2F-4490BD638AD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1BC6395-8180-4BBB-BEA4-BDCBD6F216E3}" uniqueName="1" name="EmployeeID" queryTableFieldId="1"/>
    <tableColumn id="2" xr3:uid="{0613E46E-8EDA-45C9-8927-43189B0CE02F}" uniqueName="2" name="FirstName" queryTableFieldId="2" dataDxfId="5"/>
    <tableColumn id="3" xr3:uid="{BCDB2D29-00FB-4F26-8943-E7F68951728F}" uniqueName="3" name="LastName" queryTableFieldId="3" dataDxfId="4"/>
    <tableColumn id="4" xr3:uid="{507D92F7-9F11-4973-8D29-727EE50104E3}" uniqueName="4" name="Gender" queryTableFieldId="4" dataDxfId="3"/>
    <tableColumn id="5" xr3:uid="{0BB3AF4A-3FF6-494D-9379-33FE8EBCD66E}" uniqueName="5" name="Department" queryTableFieldId="5" dataDxfId="2"/>
    <tableColumn id="6" xr3:uid="{3D75DEE0-8A6E-4B3A-85F5-439179239DC8}" uniqueName="6" name="Position" queryTableFieldId="6" dataDxfId="1"/>
    <tableColumn id="7" xr3:uid="{C83A72B6-A384-417C-8FC5-6048C34C6394}" uniqueName="7" name="SalaryPerMonth" queryTableFieldId="7"/>
    <tableColumn id="8" xr3:uid="{BCC19DA5-77BC-4EA2-BE4F-1A50DA58DC29}" uniqueName="8" name="HireDate" queryTableFieldId="8" dataDxfId="0"/>
    <tableColumn id="9" xr3:uid="{7622C5EF-A02E-4992-85A7-8A9B35F84C64}" uniqueName="9" name="OvertimeHoursPerMonth" queryTableFieldId="9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6B85-B230-4942-A9E2-5E37C8510EAC}">
  <dimension ref="A1:I11"/>
  <sheetViews>
    <sheetView tabSelected="1" workbookViewId="0">
      <selection sqref="A1:I11"/>
    </sheetView>
  </sheetViews>
  <sheetFormatPr defaultRowHeight="15" x14ac:dyDescent="0.25"/>
  <cols>
    <col min="1" max="1" width="14.28515625" bestFit="1" customWidth="1"/>
    <col min="2" max="2" width="12.5703125" bestFit="1" customWidth="1"/>
    <col min="3" max="3" width="12.28515625" bestFit="1" customWidth="1"/>
    <col min="4" max="4" width="10" bestFit="1" customWidth="1"/>
    <col min="5" max="5" width="14.140625" bestFit="1" customWidth="1"/>
    <col min="6" max="6" width="14.28515625" bestFit="1" customWidth="1"/>
    <col min="7" max="7" width="17.5703125" bestFit="1" customWidth="1"/>
    <col min="8" max="8" width="11.42578125" bestFit="1" customWidth="1"/>
    <col min="9" max="9" width="2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101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>
        <v>5000</v>
      </c>
      <c r="H2" s="2">
        <v>43205</v>
      </c>
      <c r="I2">
        <v>5</v>
      </c>
    </row>
    <row r="3" spans="1:9" x14ac:dyDescent="0.25">
      <c r="A3">
        <v>102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>
        <v>6000</v>
      </c>
      <c r="H3" s="2">
        <v>43668</v>
      </c>
      <c r="I3">
        <v>8</v>
      </c>
    </row>
    <row r="4" spans="1:9" x14ac:dyDescent="0.25">
      <c r="A4">
        <v>103</v>
      </c>
      <c r="B4" s="1" t="s">
        <v>19</v>
      </c>
      <c r="C4" s="1" t="s">
        <v>20</v>
      </c>
      <c r="D4" s="1" t="s">
        <v>16</v>
      </c>
      <c r="E4" s="1" t="s">
        <v>21</v>
      </c>
      <c r="F4" s="1" t="s">
        <v>22</v>
      </c>
      <c r="G4">
        <v>4500</v>
      </c>
      <c r="H4" s="2">
        <v>43902</v>
      </c>
      <c r="I4">
        <v>10</v>
      </c>
    </row>
    <row r="5" spans="1:9" x14ac:dyDescent="0.25">
      <c r="A5">
        <v>104</v>
      </c>
      <c r="B5" s="1" t="s">
        <v>23</v>
      </c>
      <c r="C5" s="1" t="s">
        <v>24</v>
      </c>
      <c r="D5" s="1" t="s">
        <v>11</v>
      </c>
      <c r="E5" s="1" t="s">
        <v>25</v>
      </c>
      <c r="F5" s="1" t="s">
        <v>26</v>
      </c>
      <c r="G5">
        <v>5200</v>
      </c>
      <c r="H5" s="2">
        <v>43040</v>
      </c>
      <c r="I5">
        <v>3</v>
      </c>
    </row>
    <row r="6" spans="1:9" x14ac:dyDescent="0.25">
      <c r="A6">
        <v>105</v>
      </c>
      <c r="B6" s="1" t="s">
        <v>27</v>
      </c>
      <c r="C6" s="1" t="s">
        <v>28</v>
      </c>
      <c r="D6" s="1" t="s">
        <v>11</v>
      </c>
      <c r="E6" s="1" t="s">
        <v>29</v>
      </c>
      <c r="F6" s="1" t="s">
        <v>30</v>
      </c>
      <c r="G6">
        <v>4800</v>
      </c>
      <c r="H6" s="2">
        <v>44357</v>
      </c>
      <c r="I6">
        <v>7</v>
      </c>
    </row>
    <row r="7" spans="1:9" x14ac:dyDescent="0.25">
      <c r="A7">
        <v>106</v>
      </c>
      <c r="B7" s="1" t="s">
        <v>31</v>
      </c>
      <c r="C7" s="1" t="s">
        <v>32</v>
      </c>
      <c r="D7" s="1" t="s">
        <v>16</v>
      </c>
      <c r="E7" s="1" t="s">
        <v>12</v>
      </c>
      <c r="F7" s="1" t="s">
        <v>33</v>
      </c>
      <c r="G7">
        <v>3500</v>
      </c>
      <c r="H7" s="2">
        <v>43733</v>
      </c>
      <c r="I7">
        <v>6</v>
      </c>
    </row>
    <row r="8" spans="1:9" x14ac:dyDescent="0.25">
      <c r="A8">
        <v>107</v>
      </c>
      <c r="B8" s="1" t="s">
        <v>34</v>
      </c>
      <c r="C8" s="1" t="s">
        <v>35</v>
      </c>
      <c r="D8" s="1" t="s">
        <v>11</v>
      </c>
      <c r="E8" s="1" t="s">
        <v>17</v>
      </c>
      <c r="F8" s="1" t="s">
        <v>36</v>
      </c>
      <c r="G8">
        <v>4000</v>
      </c>
      <c r="H8" s="2">
        <v>42508</v>
      </c>
      <c r="I8">
        <v>12</v>
      </c>
    </row>
    <row r="9" spans="1:9" x14ac:dyDescent="0.25">
      <c r="A9">
        <v>108</v>
      </c>
      <c r="B9" s="1" t="s">
        <v>37</v>
      </c>
      <c r="C9" s="1" t="s">
        <v>38</v>
      </c>
      <c r="D9" s="1" t="s">
        <v>16</v>
      </c>
      <c r="E9" s="1" t="s">
        <v>21</v>
      </c>
      <c r="F9" s="1" t="s">
        <v>13</v>
      </c>
      <c r="G9">
        <v>5500</v>
      </c>
      <c r="H9" s="2">
        <v>44119</v>
      </c>
      <c r="I9">
        <v>4</v>
      </c>
    </row>
    <row r="10" spans="1:9" x14ac:dyDescent="0.25">
      <c r="A10">
        <v>109</v>
      </c>
      <c r="B10" s="1" t="s">
        <v>39</v>
      </c>
      <c r="C10" s="1" t="s">
        <v>40</v>
      </c>
      <c r="D10" s="1" t="s">
        <v>16</v>
      </c>
      <c r="E10" s="1" t="s">
        <v>25</v>
      </c>
      <c r="F10" s="1" t="s">
        <v>41</v>
      </c>
      <c r="G10">
        <v>3200</v>
      </c>
      <c r="H10" s="2">
        <v>44564</v>
      </c>
      <c r="I10">
        <v>9</v>
      </c>
    </row>
    <row r="11" spans="1:9" x14ac:dyDescent="0.25">
      <c r="A11">
        <v>110</v>
      </c>
      <c r="B11" s="1" t="s">
        <v>42</v>
      </c>
      <c r="C11" s="1" t="s">
        <v>43</v>
      </c>
      <c r="D11" s="1" t="s">
        <v>11</v>
      </c>
      <c r="E11" s="1" t="s">
        <v>29</v>
      </c>
      <c r="F11" s="1" t="s">
        <v>44</v>
      </c>
      <c r="G11">
        <v>4700</v>
      </c>
      <c r="H11" s="2">
        <v>43342</v>
      </c>
      <c r="I11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818F-16A1-45F1-80A8-48BC32DFDEDE}">
  <dimension ref="A2:Q19"/>
  <sheetViews>
    <sheetView topLeftCell="A2" workbookViewId="0">
      <selection activeCell="A4" sqref="A4:Q14"/>
    </sheetView>
  </sheetViews>
  <sheetFormatPr defaultRowHeight="15" x14ac:dyDescent="0.25"/>
  <cols>
    <col min="1" max="1" width="16" bestFit="1" customWidth="1"/>
    <col min="2" max="2" width="12.85546875" bestFit="1" customWidth="1"/>
    <col min="3" max="3" width="10.28515625" bestFit="1" customWidth="1"/>
    <col min="4" max="4" width="15.85546875" bestFit="1" customWidth="1"/>
    <col min="5" max="5" width="7.42578125" bestFit="1" customWidth="1"/>
    <col min="6" max="6" width="11.28515625" bestFit="1" customWidth="1"/>
    <col min="7" max="7" width="14.28515625" bestFit="1" customWidth="1"/>
    <col min="8" max="8" width="15.85546875" bestFit="1" customWidth="1"/>
    <col min="9" max="9" width="10.42578125" bestFit="1" customWidth="1"/>
    <col min="10" max="10" width="7.7109375" bestFit="1" customWidth="1"/>
    <col min="11" max="11" width="9.140625" bestFit="1" customWidth="1"/>
    <col min="12" max="12" width="8.7109375" bestFit="1" customWidth="1"/>
    <col min="13" max="13" width="9.85546875" bestFit="1" customWidth="1"/>
    <col min="14" max="14" width="13.5703125" bestFit="1" customWidth="1"/>
    <col min="15" max="15" width="23.140625" bestFit="1" customWidth="1"/>
    <col min="16" max="16" width="11" bestFit="1" customWidth="1"/>
    <col min="17" max="17" width="13.28515625" bestFit="1" customWidth="1"/>
  </cols>
  <sheetData>
    <row r="2" spans="1:17" ht="26.25" x14ac:dyDescent="0.4">
      <c r="C2" s="5" t="s">
        <v>58</v>
      </c>
    </row>
    <row r="4" spans="1:17" x14ac:dyDescent="0.25">
      <c r="A4" t="s">
        <v>0</v>
      </c>
      <c r="B4" t="s">
        <v>45</v>
      </c>
      <c r="C4" t="s">
        <v>46</v>
      </c>
      <c r="D4" t="s">
        <v>47</v>
      </c>
      <c r="E4" t="s">
        <v>3</v>
      </c>
      <c r="F4" t="s">
        <v>4</v>
      </c>
      <c r="G4" t="s">
        <v>5</v>
      </c>
      <c r="H4" t="s">
        <v>48</v>
      </c>
      <c r="I4" t="s">
        <v>49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  <c r="Q4" t="s">
        <v>50</v>
      </c>
    </row>
    <row r="5" spans="1:17" x14ac:dyDescent="0.25">
      <c r="A5">
        <v>104</v>
      </c>
      <c r="B5" s="1" t="s">
        <v>23</v>
      </c>
      <c r="C5" s="1" t="s">
        <v>24</v>
      </c>
      <c r="D5" s="1" t="str">
        <f>CONCATENATE($B5," ",$C5)</f>
        <v>Michael Brown</v>
      </c>
      <c r="E5" s="1" t="s">
        <v>11</v>
      </c>
      <c r="F5" s="1" t="s">
        <v>25</v>
      </c>
      <c r="G5" s="1" t="s">
        <v>26</v>
      </c>
      <c r="H5" s="3">
        <v>50260</v>
      </c>
      <c r="I5" s="2">
        <v>43040</v>
      </c>
      <c r="J5" s="4">
        <v>8</v>
      </c>
      <c r="K5" s="4">
        <v>16</v>
      </c>
      <c r="L5" s="4">
        <v>12</v>
      </c>
      <c r="M5" s="4">
        <v>13</v>
      </c>
      <c r="N5" s="4">
        <f>((K5-J5)-(M5-L5))</f>
        <v>7</v>
      </c>
      <c r="O5">
        <f>N5*28</f>
        <v>196</v>
      </c>
      <c r="P5" s="3">
        <f>H5/O5</f>
        <v>256.42857142857144</v>
      </c>
      <c r="Q5" s="3">
        <f>H5*12</f>
        <v>603120</v>
      </c>
    </row>
    <row r="6" spans="1:17" x14ac:dyDescent="0.25">
      <c r="A6">
        <v>103</v>
      </c>
      <c r="B6" s="1" t="s">
        <v>19</v>
      </c>
      <c r="C6" s="1" t="s">
        <v>20</v>
      </c>
      <c r="D6" s="1" t="str">
        <f>CONCATENATE($B6," ",$C6)</f>
        <v>Emily Davis</v>
      </c>
      <c r="E6" s="1" t="s">
        <v>16</v>
      </c>
      <c r="F6" s="1" t="s">
        <v>21</v>
      </c>
      <c r="G6" s="1" t="s">
        <v>22</v>
      </c>
      <c r="H6" s="3">
        <v>40520</v>
      </c>
      <c r="I6" s="2">
        <v>43902</v>
      </c>
      <c r="J6" s="4">
        <v>8</v>
      </c>
      <c r="K6" s="4">
        <v>16</v>
      </c>
      <c r="L6" s="4">
        <v>12</v>
      </c>
      <c r="M6" s="4">
        <v>13</v>
      </c>
      <c r="N6" s="4">
        <f>((K6-J6)-(M6-L6))</f>
        <v>7</v>
      </c>
      <c r="O6">
        <f>N6*28</f>
        <v>196</v>
      </c>
      <c r="P6" s="3">
        <f>H6/O6</f>
        <v>206.73469387755102</v>
      </c>
      <c r="Q6" s="3">
        <f>H6*12</f>
        <v>486240</v>
      </c>
    </row>
    <row r="7" spans="1:17" x14ac:dyDescent="0.25">
      <c r="A7">
        <v>101</v>
      </c>
      <c r="B7" s="1" t="s">
        <v>9</v>
      </c>
      <c r="C7" s="1" t="s">
        <v>10</v>
      </c>
      <c r="D7" s="1" t="str">
        <f>CONCATENATE($B7," ",$C7)</f>
        <v>John Doe</v>
      </c>
      <c r="E7" s="1" t="s">
        <v>11</v>
      </c>
      <c r="F7" s="1" t="s">
        <v>12</v>
      </c>
      <c r="G7" s="1" t="s">
        <v>13</v>
      </c>
      <c r="H7" s="3">
        <v>105650</v>
      </c>
      <c r="I7" s="2">
        <v>43205</v>
      </c>
      <c r="J7" s="4">
        <v>9</v>
      </c>
      <c r="K7" s="4">
        <v>15</v>
      </c>
      <c r="L7" s="4">
        <v>11</v>
      </c>
      <c r="M7" s="4">
        <v>12</v>
      </c>
      <c r="N7" s="4">
        <f>((K7-J7)-(M7-L7))</f>
        <v>5</v>
      </c>
      <c r="O7">
        <f>N7*28</f>
        <v>140</v>
      </c>
      <c r="P7" s="3">
        <f>H7/O7</f>
        <v>754.64285714285711</v>
      </c>
      <c r="Q7" s="3">
        <f>H7*12</f>
        <v>1267800</v>
      </c>
    </row>
    <row r="8" spans="1:17" x14ac:dyDescent="0.25">
      <c r="A8">
        <v>108</v>
      </c>
      <c r="B8" s="1" t="s">
        <v>37</v>
      </c>
      <c r="C8" s="1" t="s">
        <v>38</v>
      </c>
      <c r="D8" s="1" t="str">
        <f>CONCATENATE($B8," ",$C8)</f>
        <v>Emma Garcia</v>
      </c>
      <c r="E8" s="1" t="s">
        <v>16</v>
      </c>
      <c r="F8" s="1" t="s">
        <v>21</v>
      </c>
      <c r="G8" s="1" t="s">
        <v>13</v>
      </c>
      <c r="H8" s="3">
        <v>81230</v>
      </c>
      <c r="I8" s="2">
        <v>44119</v>
      </c>
      <c r="J8" s="4">
        <v>9</v>
      </c>
      <c r="K8" s="4">
        <v>15</v>
      </c>
      <c r="L8" s="4">
        <v>11</v>
      </c>
      <c r="M8" s="4">
        <v>12</v>
      </c>
      <c r="N8" s="4">
        <f>((K8-J8)-(M8-L8))</f>
        <v>5</v>
      </c>
      <c r="O8">
        <f>N8*28</f>
        <v>140</v>
      </c>
      <c r="P8" s="3">
        <f>H8/O8</f>
        <v>580.21428571428567</v>
      </c>
      <c r="Q8" s="3">
        <f>H8*12</f>
        <v>974760</v>
      </c>
    </row>
    <row r="9" spans="1:17" x14ac:dyDescent="0.25">
      <c r="A9">
        <v>105</v>
      </c>
      <c r="B9" s="1" t="s">
        <v>27</v>
      </c>
      <c r="C9" s="1" t="s">
        <v>28</v>
      </c>
      <c r="D9" s="1" t="str">
        <f>CONCATENATE($B9," ",$C9)</f>
        <v>William Johnson</v>
      </c>
      <c r="E9" s="1" t="s">
        <v>11</v>
      </c>
      <c r="F9" s="1" t="s">
        <v>29</v>
      </c>
      <c r="G9" s="1" t="s">
        <v>30</v>
      </c>
      <c r="H9" s="3">
        <v>15690</v>
      </c>
      <c r="I9" s="2">
        <v>44357</v>
      </c>
      <c r="J9" s="4">
        <v>8</v>
      </c>
      <c r="K9" s="4">
        <v>16</v>
      </c>
      <c r="L9" s="4">
        <v>12</v>
      </c>
      <c r="M9" s="4">
        <v>13</v>
      </c>
      <c r="N9" s="4">
        <f>((K9-J9)-(M9-L9))</f>
        <v>7</v>
      </c>
      <c r="O9">
        <f>N9*28</f>
        <v>196</v>
      </c>
      <c r="P9" s="3">
        <f>H9/O9</f>
        <v>80.051020408163268</v>
      </c>
      <c r="Q9" s="3">
        <f>H9*12</f>
        <v>188280</v>
      </c>
    </row>
    <row r="10" spans="1:17" x14ac:dyDescent="0.25">
      <c r="A10">
        <v>107</v>
      </c>
      <c r="B10" s="1" t="s">
        <v>34</v>
      </c>
      <c r="C10" s="1" t="s">
        <v>35</v>
      </c>
      <c r="D10" s="1" t="str">
        <f>CONCATENATE($B10," ",$C10)</f>
        <v>David Lee</v>
      </c>
      <c r="E10" s="1" t="s">
        <v>11</v>
      </c>
      <c r="F10" s="1" t="s">
        <v>17</v>
      </c>
      <c r="G10" s="1" t="s">
        <v>36</v>
      </c>
      <c r="H10" s="3">
        <v>35990</v>
      </c>
      <c r="I10" s="2">
        <v>42508</v>
      </c>
      <c r="J10" s="4">
        <v>8</v>
      </c>
      <c r="K10" s="4">
        <v>16</v>
      </c>
      <c r="L10" s="4">
        <v>12</v>
      </c>
      <c r="M10" s="4">
        <v>13</v>
      </c>
      <c r="N10" s="4">
        <f>((K10-J10)-(M10-L10))</f>
        <v>7</v>
      </c>
      <c r="O10">
        <f>N10*28</f>
        <v>196</v>
      </c>
      <c r="P10" s="3">
        <f>H10/O10</f>
        <v>183.62244897959184</v>
      </c>
      <c r="Q10" s="3">
        <f>H10*12</f>
        <v>431880</v>
      </c>
    </row>
    <row r="11" spans="1:17" x14ac:dyDescent="0.25">
      <c r="A11">
        <v>109</v>
      </c>
      <c r="B11" s="1" t="s">
        <v>39</v>
      </c>
      <c r="C11" s="1" t="s">
        <v>40</v>
      </c>
      <c r="D11" s="1" t="str">
        <f>CONCATENATE($B11," ",$C11)</f>
        <v>Olivia Martinez</v>
      </c>
      <c r="E11" s="1" t="s">
        <v>16</v>
      </c>
      <c r="F11" s="1" t="s">
        <v>25</v>
      </c>
      <c r="G11" s="1" t="s">
        <v>41</v>
      </c>
      <c r="H11" s="3">
        <v>17530</v>
      </c>
      <c r="I11" s="2">
        <v>44564</v>
      </c>
      <c r="J11" s="4">
        <v>8</v>
      </c>
      <c r="K11" s="4">
        <v>16</v>
      </c>
      <c r="L11" s="4">
        <v>12</v>
      </c>
      <c r="M11" s="4">
        <v>13</v>
      </c>
      <c r="N11" s="4">
        <f>((K11-J11)-(M11-L11))</f>
        <v>7</v>
      </c>
      <c r="O11">
        <f>N11*28</f>
        <v>196</v>
      </c>
      <c r="P11" s="3">
        <f>H11/O11</f>
        <v>89.438775510204081</v>
      </c>
      <c r="Q11" s="3">
        <f>H11*12</f>
        <v>210360</v>
      </c>
    </row>
    <row r="12" spans="1:17" x14ac:dyDescent="0.25">
      <c r="A12">
        <v>110</v>
      </c>
      <c r="B12" s="1" t="s">
        <v>42</v>
      </c>
      <c r="C12" s="1" t="s">
        <v>43</v>
      </c>
      <c r="D12" s="1" t="str">
        <f>CONCATENATE($B12," ",$C12)</f>
        <v>Liam Miller</v>
      </c>
      <c r="E12" s="1" t="s">
        <v>11</v>
      </c>
      <c r="F12" s="1" t="s">
        <v>29</v>
      </c>
      <c r="G12" s="1" t="s">
        <v>44</v>
      </c>
      <c r="H12" s="3">
        <v>14350</v>
      </c>
      <c r="I12" s="2">
        <v>43342</v>
      </c>
      <c r="J12" s="4">
        <v>8</v>
      </c>
      <c r="K12" s="4">
        <v>16</v>
      </c>
      <c r="L12" s="4">
        <v>12</v>
      </c>
      <c r="M12" s="4">
        <v>13</v>
      </c>
      <c r="N12" s="4">
        <f>((K12-J12)-(M12-L12))</f>
        <v>7</v>
      </c>
      <c r="O12">
        <f>N12*28</f>
        <v>196</v>
      </c>
      <c r="P12" s="3">
        <f>H12/O12</f>
        <v>73.214285714285708</v>
      </c>
      <c r="Q12" s="3">
        <f>H12*12</f>
        <v>172200</v>
      </c>
    </row>
    <row r="13" spans="1:17" x14ac:dyDescent="0.25">
      <c r="A13">
        <v>102</v>
      </c>
      <c r="B13" s="1" t="s">
        <v>14</v>
      </c>
      <c r="C13" s="1" t="s">
        <v>15</v>
      </c>
      <c r="D13" s="1" t="str">
        <f>CONCATENATE($B13," ",$C13)</f>
        <v>Jane Smith</v>
      </c>
      <c r="E13" s="1" t="s">
        <v>16</v>
      </c>
      <c r="F13" s="1" t="s">
        <v>17</v>
      </c>
      <c r="G13" s="1" t="s">
        <v>18</v>
      </c>
      <c r="H13" s="3">
        <v>47550</v>
      </c>
      <c r="I13" s="2">
        <v>43668</v>
      </c>
      <c r="J13" s="4">
        <v>8</v>
      </c>
      <c r="K13" s="4">
        <v>16</v>
      </c>
      <c r="L13" s="4">
        <v>12</v>
      </c>
      <c r="M13" s="4">
        <v>13</v>
      </c>
      <c r="N13" s="4">
        <f>((K13-J13)-(M13-L13))</f>
        <v>7</v>
      </c>
      <c r="O13">
        <f>N13*28</f>
        <v>196</v>
      </c>
      <c r="P13" s="3">
        <f>H13/O13</f>
        <v>242.60204081632654</v>
      </c>
      <c r="Q13" s="3">
        <f>H13*12</f>
        <v>570600</v>
      </c>
    </row>
    <row r="14" spans="1:17" x14ac:dyDescent="0.25">
      <c r="A14">
        <v>106</v>
      </c>
      <c r="B14" s="1" t="s">
        <v>31</v>
      </c>
      <c r="C14" s="1" t="s">
        <v>32</v>
      </c>
      <c r="D14" s="1" t="str">
        <f>CONCATENATE($B14," ",$C14)</f>
        <v>Sarah Wilson</v>
      </c>
      <c r="E14" s="1" t="s">
        <v>16</v>
      </c>
      <c r="F14" s="1" t="s">
        <v>12</v>
      </c>
      <c r="G14" s="1" t="s">
        <v>33</v>
      </c>
      <c r="H14" s="3">
        <v>20666</v>
      </c>
      <c r="I14" s="2">
        <v>43733</v>
      </c>
      <c r="J14" s="4">
        <v>8</v>
      </c>
      <c r="K14" s="4">
        <v>16</v>
      </c>
      <c r="L14" s="4">
        <v>12</v>
      </c>
      <c r="M14" s="4">
        <v>13</v>
      </c>
      <c r="N14" s="4">
        <f>((K14-J14)-(M14-L14))</f>
        <v>7</v>
      </c>
      <c r="O14">
        <f>N14*28</f>
        <v>196</v>
      </c>
      <c r="P14" s="3">
        <f>H14/O14</f>
        <v>105.43877551020408</v>
      </c>
      <c r="Q14" s="3">
        <f>H14*12</f>
        <v>247992</v>
      </c>
    </row>
    <row r="15" spans="1:17" x14ac:dyDescent="0.25">
      <c r="B15" s="1"/>
      <c r="C15" s="1"/>
      <c r="D15" s="1"/>
      <c r="E15" s="1"/>
      <c r="F15" s="1"/>
      <c r="H15" s="2"/>
    </row>
    <row r="16" spans="1:17" x14ac:dyDescent="0.25">
      <c r="B16" s="1"/>
      <c r="C16" s="1"/>
      <c r="D16" s="1"/>
      <c r="E16" s="1"/>
      <c r="F16" s="1"/>
      <c r="H16" s="2"/>
    </row>
    <row r="17" spans="1:8" x14ac:dyDescent="0.25">
      <c r="A17" t="s">
        <v>59</v>
      </c>
      <c r="B17" s="3">
        <f>SUM(H5:H14)</f>
        <v>429436</v>
      </c>
      <c r="C17" s="1"/>
      <c r="D17" s="1"/>
      <c r="E17" s="1"/>
      <c r="F17" s="1"/>
      <c r="H17" s="2"/>
    </row>
    <row r="18" spans="1:8" x14ac:dyDescent="0.25">
      <c r="A18" t="s">
        <v>61</v>
      </c>
      <c r="B18" s="3">
        <f>SUM(P5:P14)</f>
        <v>2572.3877551020405</v>
      </c>
    </row>
    <row r="19" spans="1:8" x14ac:dyDescent="0.25">
      <c r="A19" t="s">
        <v>60</v>
      </c>
      <c r="B19" s="3">
        <f>SUM(Q5:Q14)</f>
        <v>5153232</v>
      </c>
    </row>
  </sheetData>
  <sortState xmlns:xlrd2="http://schemas.microsoft.com/office/spreadsheetml/2017/richdata2" ref="A5:Q14">
    <sortCondition ref="C5:C1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A1EC-AC89-4B32-9239-9C1BB34A695C}">
  <dimension ref="A1:C14"/>
  <sheetViews>
    <sheetView workbookViewId="0">
      <selection activeCell="F20" sqref="F20"/>
    </sheetView>
  </sheetViews>
  <sheetFormatPr defaultRowHeight="15" x14ac:dyDescent="0.25"/>
  <cols>
    <col min="1" max="1" width="15.85546875" bestFit="1" customWidth="1"/>
    <col min="2" max="2" width="23.140625" bestFit="1" customWidth="1"/>
    <col min="3" max="3" width="20" bestFit="1" customWidth="1"/>
  </cols>
  <sheetData>
    <row r="1" spans="1:3" x14ac:dyDescent="0.25">
      <c r="A1" s="6" t="s">
        <v>4</v>
      </c>
      <c r="B1" t="s">
        <v>76</v>
      </c>
    </row>
    <row r="3" spans="1:3" x14ac:dyDescent="0.25">
      <c r="A3" s="6" t="s">
        <v>63</v>
      </c>
      <c r="B3" t="s">
        <v>62</v>
      </c>
      <c r="C3" t="s">
        <v>75</v>
      </c>
    </row>
    <row r="4" spans="1:3" x14ac:dyDescent="0.25">
      <c r="A4" s="7" t="s">
        <v>64</v>
      </c>
      <c r="B4" s="1">
        <v>35990</v>
      </c>
      <c r="C4" s="1">
        <v>431880</v>
      </c>
    </row>
    <row r="5" spans="1:3" x14ac:dyDescent="0.25">
      <c r="A5" s="7" t="s">
        <v>65</v>
      </c>
      <c r="B5" s="1">
        <v>40520</v>
      </c>
      <c r="C5" s="1">
        <v>486240</v>
      </c>
    </row>
    <row r="6" spans="1:3" x14ac:dyDescent="0.25">
      <c r="A6" s="7" t="s">
        <v>66</v>
      </c>
      <c r="B6" s="1">
        <v>81230</v>
      </c>
      <c r="C6" s="1">
        <v>974760</v>
      </c>
    </row>
    <row r="7" spans="1:3" x14ac:dyDescent="0.25">
      <c r="A7" s="7" t="s">
        <v>67</v>
      </c>
      <c r="B7" s="1">
        <v>47550</v>
      </c>
      <c r="C7" s="1">
        <v>570600</v>
      </c>
    </row>
    <row r="8" spans="1:3" x14ac:dyDescent="0.25">
      <c r="A8" s="7" t="s">
        <v>68</v>
      </c>
      <c r="B8" s="1">
        <v>105650</v>
      </c>
      <c r="C8" s="1">
        <v>1267800</v>
      </c>
    </row>
    <row r="9" spans="1:3" x14ac:dyDescent="0.25">
      <c r="A9" s="7" t="s">
        <v>69</v>
      </c>
      <c r="B9" s="1">
        <v>14350</v>
      </c>
      <c r="C9" s="1">
        <v>172200</v>
      </c>
    </row>
    <row r="10" spans="1:3" x14ac:dyDescent="0.25">
      <c r="A10" s="7" t="s">
        <v>70</v>
      </c>
      <c r="B10" s="1">
        <v>50260</v>
      </c>
      <c r="C10" s="1">
        <v>603120</v>
      </c>
    </row>
    <row r="11" spans="1:3" x14ac:dyDescent="0.25">
      <c r="A11" s="7" t="s">
        <v>71</v>
      </c>
      <c r="B11" s="1">
        <v>17530</v>
      </c>
      <c r="C11" s="1">
        <v>210360</v>
      </c>
    </row>
    <row r="12" spans="1:3" x14ac:dyDescent="0.25">
      <c r="A12" s="7" t="s">
        <v>72</v>
      </c>
      <c r="B12" s="1">
        <v>20666</v>
      </c>
      <c r="C12" s="1">
        <v>247992</v>
      </c>
    </row>
    <row r="13" spans="1:3" x14ac:dyDescent="0.25">
      <c r="A13" s="7" t="s">
        <v>73</v>
      </c>
      <c r="B13" s="1">
        <v>15690</v>
      </c>
      <c r="C13" s="1">
        <v>188280</v>
      </c>
    </row>
    <row r="14" spans="1:3" x14ac:dyDescent="0.25">
      <c r="A14" s="7" t="s">
        <v>74</v>
      </c>
      <c r="B14" s="1">
        <v>429436</v>
      </c>
      <c r="C14" s="1">
        <v>5153232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7 k F U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u Q V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k F U W b M 9 1 N O M A Q A A S g U A A B M A H A B G b 3 J t d W x h c y 9 T Z W N 0 a W 9 u M S 5 t I K I Y A C i g F A A A A A A A A A A A A A A A A A A A A A A A A A A A A O 1 S T U / b Q B C 9 R 8 p / W J a L I y 2 W E r W V C v I B 2 a F B K k k q B / W A E V r s I V 5 p P 6 L d M c K K + O 9 M 6 k B A S c 9 c 8 G X t 9 8 Z v 5 8 2 8 A C U q Z 1 n e n c O z f q / f C 7 X 0 U L G x W W n X A t x V E i V L m A b s 9 x g 9 u W t 8 C Y S k 4 T H O X N k Y s B h d K A 1 x 6 i z S R 4 h 4 e l p c B / C h K G W o i 5 m F z K t H Y C d s 6 j z W J 3 8 h I L u 2 B P m g s C 1 e Z U K R O r N q E H x x N T 4 q P v Q Q 4 x P y g b j J Q C u j q C T h g g u W O t 0 Y G 5 K f g o 1 t 6 S p l l 8 l w 9 H 0 k 2 J / G I e T Y a k h 2 r / H U W b g d i M 7 L M Z 9 7 Z 4 i r 2 A R k R d 1 w M r a Q 9 1 S 4 Z b Z 4 1 N k W 7 G a L n 2 u d l 1 J L H x L 0 z X v J t J Z 2 S Y q L d g U 7 u Y W X N j w 4 b 7 q G N 2 S I D t w v 1 m v + 6 v s y I 4 O X F n 9 8 i z f 1 z 4 K t + Y X y A a f S A F F I I E N 4 w n / M b / k f 4 h d Y k t 6 D M 1 h J j 5 u x 7 1 F z R 2 u h R O w R + c Z x O w d / R a u u 9 7 u b K A + Z x L c e a H E d M a N V o z I w o T G G w / 8 / D / o 9 Z Q 9 O 8 X 0 w j / n H a E a j A f / K 5 1 c + P z W f L 1 B L A Q I t A B Q A A g A I A O 5 B V F l 4 z E R i o w A A A P U A A A A S A A A A A A A A A A A A A A A A A A A A A A B D b 2 5 m a W c v U G F j a 2 F n Z S 5 4 b W x Q S w E C L Q A U A A I A C A D u Q V R Z D 8 r p q 6 Q A A A D p A A A A E w A A A A A A A A A A A A A A A A D v A A A A W 0 N v b n R l b n R f V H l w Z X N d L n h t b F B L A Q I t A B Q A A g A I A O 5 B V F m z P d T T j A E A A E o F A A A T A A A A A A A A A A A A A A A A A O A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a A A A A A A A A i B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t c G x v e W V l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Z T M z Y T Z l M i 0 z Z m I 2 L T Q 3 M D Y t Y m U x Y S 0 2 Y z c x N m F i Z G N h Y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1 w b G 9 5 Z W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F Q w N j o x M T o 1 N y 4 z N D E y O D U 2 W i I g L z 4 8 R W 5 0 c n k g V H l w Z T 0 i R m l s b E N v b H V t b l R 5 c G V z I i B W Y W x 1 Z T 0 i c 0 F 3 W U d C Z 1 l H Q X d r R C I g L z 4 8 R W 5 0 c n k g V H l w Z T 0 i R m l s b E N v b H V t b k 5 h b W V z I i B W Y W x 1 Z T 0 i c 1 s m c X V v d D t F b X B s b 3 l l Z U l E J n F 1 b 3 Q 7 L C Z x d W 9 0 O 0 Z p c n N 0 T m F t Z S Z x d W 9 0 O y w m c X V v d D t M Y X N 0 T m F t Z S Z x d W 9 0 O y w m c X V v d D t H Z W 5 k Z X I m c X V v d D s s J n F 1 b 3 Q 7 R G V w Y X J 0 b W V u d C Z x d W 9 0 O y w m c X V v d D t Q b 3 N p d G l v b i Z x d W 9 0 O y w m c X V v d D t T Y W x h c n l Q Z X J N b 2 5 0 a C Z x d W 9 0 O y w m c X V v d D t I a X J l R G F 0 Z S Z x d W 9 0 O y w m c X V v d D t P d m V y d G l t Z U h v d X J z U G V y T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V 9 k Y X R h L 0 F 1 d G 9 S Z W 1 v d m V k Q 2 9 s d W 1 u c z E u e 0 V t c G x v e W V l S U Q s M H 0 m c X V v d D s s J n F 1 b 3 Q 7 U 2 V j d G l v b j E v R W 1 w b G 9 5 Z W V f Z G F 0 Y S 9 B d X R v U m V t b 3 Z l Z E N v b H V t b n M x L n t G a X J z d E 5 h b W U s M X 0 m c X V v d D s s J n F 1 b 3 Q 7 U 2 V j d G l v b j E v R W 1 w b G 9 5 Z W V f Z G F 0 Y S 9 B d X R v U m V t b 3 Z l Z E N v b H V t b n M x L n t M Y X N 0 T m F t Z S w y f S Z x d W 9 0 O y w m c X V v d D t T Z W N 0 a W 9 u M S 9 F b X B s b 3 l l Z V 9 k Y X R h L 0 F 1 d G 9 S Z W 1 v d m V k Q 2 9 s d W 1 u c z E u e 0 d l b m R l c i w z f S Z x d W 9 0 O y w m c X V v d D t T Z W N 0 a W 9 u M S 9 F b X B s b 3 l l Z V 9 k Y X R h L 0 F 1 d G 9 S Z W 1 v d m V k Q 2 9 s d W 1 u c z E u e 0 R l c G F y d G 1 l b n Q s N H 0 m c X V v d D s s J n F 1 b 3 Q 7 U 2 V j d G l v b j E v R W 1 w b G 9 5 Z W V f Z G F 0 Y S 9 B d X R v U m V t b 3 Z l Z E N v b H V t b n M x L n t Q b 3 N p d G l v b i w 1 f S Z x d W 9 0 O y w m c X V v d D t T Z W N 0 a W 9 u M S 9 F b X B s b 3 l l Z V 9 k Y X R h L 0 F 1 d G 9 S Z W 1 v d m V k Q 2 9 s d W 1 u c z E u e 1 N h b G F y e V B l c k 1 v b n R o L D Z 9 J n F 1 b 3 Q 7 L C Z x d W 9 0 O 1 N l Y 3 R p b 2 4 x L 0 V t c G x v e W V l X 2 R h d G E v Q X V 0 b 1 J l b W 9 2 Z W R D b 2 x 1 b W 5 z M S 5 7 S G l y Z U R h d G U s N 3 0 m c X V v d D s s J n F 1 b 3 Q 7 U 2 V j d G l v b j E v R W 1 w b G 9 5 Z W V f Z G F 0 Y S 9 B d X R v U m V t b 3 Z l Z E N v b H V t b n M x L n t P d m V y d G l t Z U h v d X J z U G V y T W 9 u d G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W 1 w b G 9 5 Z W V f Z G F 0 Y S 9 B d X R v U m V t b 3 Z l Z E N v b H V t b n M x L n t F b X B s b 3 l l Z U l E L D B 9 J n F 1 b 3 Q 7 L C Z x d W 9 0 O 1 N l Y 3 R p b 2 4 x L 0 V t c G x v e W V l X 2 R h d G E v Q X V 0 b 1 J l b W 9 2 Z W R D b 2 x 1 b W 5 z M S 5 7 R m l y c 3 R O Y W 1 l L D F 9 J n F 1 b 3 Q 7 L C Z x d W 9 0 O 1 N l Y 3 R p b 2 4 x L 0 V t c G x v e W V l X 2 R h d G E v Q X V 0 b 1 J l b W 9 2 Z W R D b 2 x 1 b W 5 z M S 5 7 T G F z d E 5 h b W U s M n 0 m c X V v d D s s J n F 1 b 3 Q 7 U 2 V j d G l v b j E v R W 1 w b G 9 5 Z W V f Z G F 0 Y S 9 B d X R v U m V t b 3 Z l Z E N v b H V t b n M x L n t H Z W 5 k Z X I s M 3 0 m c X V v d D s s J n F 1 b 3 Q 7 U 2 V j d G l v b j E v R W 1 w b G 9 5 Z W V f Z G F 0 Y S 9 B d X R v U m V t b 3 Z l Z E N v b H V t b n M x L n t E Z X B h c n R t Z W 5 0 L D R 9 J n F 1 b 3 Q 7 L C Z x d W 9 0 O 1 N l Y 3 R p b 2 4 x L 0 V t c G x v e W V l X 2 R h d G E v Q X V 0 b 1 J l b W 9 2 Z W R D b 2 x 1 b W 5 z M S 5 7 U G 9 z a X R p b 2 4 s N X 0 m c X V v d D s s J n F 1 b 3 Q 7 U 2 V j d G l v b j E v R W 1 w b G 9 5 Z W V f Z G F 0 Y S 9 B d X R v U m V t b 3 Z l Z E N v b H V t b n M x L n t T Y W x h c n l Q Z X J N b 2 5 0 a C w 2 f S Z x d W 9 0 O y w m c X V v d D t T Z W N 0 a W 9 u M S 9 F b X B s b 3 l l Z V 9 k Y X R h L 0 F 1 d G 9 S Z W 1 v d m V k Q 2 9 s d W 1 u c z E u e 0 h p c m V E Y X R l L D d 9 J n F 1 b 3 Q 7 L C Z x d W 9 0 O 1 N l Y 3 R p b 2 4 x L 0 V t c G x v e W V l X 2 R h d G E v Q X V 0 b 1 J l b W 9 2 Z W R D b 2 x 1 b W 5 z M S 5 7 T 3 Z l c n R p b W V I b 3 V y c 1 B l c k 1 v b n R o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X B s b 3 l l Z V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X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W Q 5 M D V l N i 0 w Y m N j L T R k N G M t Y W M 2 Z S 0 4 N m V h N z V m Y T J j O T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w V D A 2 O j E x O j U 3 L j M 0 M T I 4 N T Z a I i A v P j x F b n R y e S B U e X B l P S J G a W x s Q 2 9 s d W 1 u V H l w Z X M i I F Z h b H V l P S J z Q X d Z R 0 J n W U d B d 2 t E I i A v P j x F b n R y e S B U e X B l P S J G a W x s Q 2 9 s d W 1 u T m F t Z X M i I F Z h b H V l P S J z W y Z x d W 9 0 O 0 V t c G x v e W V l S U Q m c X V v d D s s J n F 1 b 3 Q 7 R m l y c 3 R O Y W 1 l J n F 1 b 3 Q 7 L C Z x d W 9 0 O 0 x h c 3 R O Y W 1 l J n F 1 b 3 Q 7 L C Z x d W 9 0 O 0 d l b m R l c i Z x d W 9 0 O y w m c X V v d D t E Z X B h c n R t Z W 5 0 J n F 1 b 3 Q 7 L C Z x d W 9 0 O 1 B v c 2 l 0 a W 9 u J n F 1 b 3 Q 7 L C Z x d W 9 0 O 1 N h b G F y e V B l c k 1 v b n R o J n F 1 b 3 Q 7 L C Z x d W 9 0 O 0 h p c m V E Y X R l J n F 1 b 3 Q 7 L C Z x d W 9 0 O 0 9 2 Z X J 0 a W 1 l S G 9 1 c n N Q Z X J N b 2 5 0 a C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b G 9 5 Z W V f Z G F 0 Y S 9 B d X R v U m V t b 3 Z l Z E N v b H V t b n M x L n t F b X B s b 3 l l Z U l E L D B 9 J n F 1 b 3 Q 7 L C Z x d W 9 0 O 1 N l Y 3 R p b 2 4 x L 0 V t c G x v e W V l X 2 R h d G E v Q X V 0 b 1 J l b W 9 2 Z W R D b 2 x 1 b W 5 z M S 5 7 R m l y c 3 R O Y W 1 l L D F 9 J n F 1 b 3 Q 7 L C Z x d W 9 0 O 1 N l Y 3 R p b 2 4 x L 0 V t c G x v e W V l X 2 R h d G E v Q X V 0 b 1 J l b W 9 2 Z W R D b 2 x 1 b W 5 z M S 5 7 T G F z d E 5 h b W U s M n 0 m c X V v d D s s J n F 1 b 3 Q 7 U 2 V j d G l v b j E v R W 1 w b G 9 5 Z W V f Z G F 0 Y S 9 B d X R v U m V t b 3 Z l Z E N v b H V t b n M x L n t H Z W 5 k Z X I s M 3 0 m c X V v d D s s J n F 1 b 3 Q 7 U 2 V j d G l v b j E v R W 1 w b G 9 5 Z W V f Z G F 0 Y S 9 B d X R v U m V t b 3 Z l Z E N v b H V t b n M x L n t E Z X B h c n R t Z W 5 0 L D R 9 J n F 1 b 3 Q 7 L C Z x d W 9 0 O 1 N l Y 3 R p b 2 4 x L 0 V t c G x v e W V l X 2 R h d G E v Q X V 0 b 1 J l b W 9 2 Z W R D b 2 x 1 b W 5 z M S 5 7 U G 9 z a X R p b 2 4 s N X 0 m c X V v d D s s J n F 1 b 3 Q 7 U 2 V j d G l v b j E v R W 1 w b G 9 5 Z W V f Z G F 0 Y S 9 B d X R v U m V t b 3 Z l Z E N v b H V t b n M x L n t T Y W x h c n l Q Z X J N b 2 5 0 a C w 2 f S Z x d W 9 0 O y w m c X V v d D t T Z W N 0 a W 9 u M S 9 F b X B s b 3 l l Z V 9 k Y X R h L 0 F 1 d G 9 S Z W 1 v d m V k Q 2 9 s d W 1 u c z E u e 0 h p c m V E Y X R l L D d 9 J n F 1 b 3 Q 7 L C Z x d W 9 0 O 1 N l Y 3 R p b 2 4 x L 0 V t c G x v e W V l X 2 R h d G E v Q X V 0 b 1 J l b W 9 2 Z W R D b 2 x 1 b W 5 z M S 5 7 T 3 Z l c n R p b W V I b 3 V y c 1 B l c k 1 v b n R o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V t c G x v e W V l X 2 R h d G E v Q X V 0 b 1 J l b W 9 2 Z W R D b 2 x 1 b W 5 z M S 5 7 R W 1 w b G 9 5 Z W V J R C w w f S Z x d W 9 0 O y w m c X V v d D t T Z W N 0 a W 9 u M S 9 F b X B s b 3 l l Z V 9 k Y X R h L 0 F 1 d G 9 S Z W 1 v d m V k Q 2 9 s d W 1 u c z E u e 0 Z p c n N 0 T m F t Z S w x f S Z x d W 9 0 O y w m c X V v d D t T Z W N 0 a W 9 u M S 9 F b X B s b 3 l l Z V 9 k Y X R h L 0 F 1 d G 9 S Z W 1 v d m V k Q 2 9 s d W 1 u c z E u e 0 x h c 3 R O Y W 1 l L D J 9 J n F 1 b 3 Q 7 L C Z x d W 9 0 O 1 N l Y 3 R p b 2 4 x L 0 V t c G x v e W V l X 2 R h d G E v Q X V 0 b 1 J l b W 9 2 Z W R D b 2 x 1 b W 5 z M S 5 7 R 2 V u Z G V y L D N 9 J n F 1 b 3 Q 7 L C Z x d W 9 0 O 1 N l Y 3 R p b 2 4 x L 0 V t c G x v e W V l X 2 R h d G E v Q X V 0 b 1 J l b W 9 2 Z W R D b 2 x 1 b W 5 z M S 5 7 R G V w Y X J 0 b W V u d C w 0 f S Z x d W 9 0 O y w m c X V v d D t T Z W N 0 a W 9 u M S 9 F b X B s b 3 l l Z V 9 k Y X R h L 0 F 1 d G 9 S Z W 1 v d m V k Q 2 9 s d W 1 u c z E u e 1 B v c 2 l 0 a W 9 u L D V 9 J n F 1 b 3 Q 7 L C Z x d W 9 0 O 1 N l Y 3 R p b 2 4 x L 0 V t c G x v e W V l X 2 R h d G E v Q X V 0 b 1 J l b W 9 2 Z W R D b 2 x 1 b W 5 z M S 5 7 U 2 F s Y X J 5 U G V y T W 9 u d G g s N n 0 m c X V v d D s s J n F 1 b 3 Q 7 U 2 V j d G l v b j E v R W 1 w b G 9 5 Z W V f Z G F 0 Y S 9 B d X R v U m V t b 3 Z l Z E N v b H V t b n M x L n t I a X J l R G F 0 Z S w 3 f S Z x d W 9 0 O y w m c X V v d D t T Z W N 0 a W 9 u M S 9 F b X B s b 3 l l Z V 9 k Y X R h L 0 F 1 d G 9 S Z W 1 v d m V k Q 2 9 s d W 1 u c z E u e 0 9 2 Z X J 0 a W 1 l S G 9 1 c n N Q Z X J N b 2 5 0 a C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t c G x v e W V l X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f Z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V 9 k Y X R h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O 7 q R d Z X K R E t X x H g z D j Z d Q A A A A A A g A A A A A A E G Y A A A A B A A A g A A A A v e g r 3 B K R x Q l y A e S I Y i q n 2 K T 5 1 z v 3 R X B 9 h T r n o 3 Z P b e o A A A A A D o A A A A A C A A A g A A A A 4 I u o X 4 I k e 3 8 P 3 F B a 8 S R G r J y v a x s n N E 9 4 R A y 2 V E i q t 1 1 Q A A A A t 1 n o U e o 0 F N I 0 2 c e B Z k Q V q s t 2 b 9 + p 0 E T 2 R X l y 1 B d F n l A z 4 P K t t L L n R o p S Q U A y Y s L r t N C P 0 K j q U o G e h r + 8 / 3 C R f s i z / 9 d 5 W P P l 3 M J u 9 c W T s C V A A A A A A O j i T Q p L N v U 0 P y w P G R v 7 s 9 g z Z 9 w 8 d N P o q N M b Z p d a V A V / j p 9 P F v K 6 V Y e i e n z I O z X y / U Q s A 1 L 8 B L c z m l V t e O N E D A = = < / D a t a M a s h u p > 
</file>

<file path=customXml/itemProps1.xml><?xml version="1.0" encoding="utf-8"?>
<ds:datastoreItem xmlns:ds="http://schemas.openxmlformats.org/officeDocument/2006/customXml" ds:itemID="{85885CF6-02A9-4756-A7C1-CABD37803CFC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b14d86f1-83ba-4b13-a702-b5c0231b9337}" enabled="0" method="" siteId="{b14d86f1-83ba-4b13-a702-b5c0231b933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Employee 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Bera</dc:creator>
  <cp:lastModifiedBy>L Bera</cp:lastModifiedBy>
  <dcterms:created xsi:type="dcterms:W3CDTF">2024-10-20T06:01:53Z</dcterms:created>
  <dcterms:modified xsi:type="dcterms:W3CDTF">2024-10-20T07:16:58Z</dcterms:modified>
</cp:coreProperties>
</file>