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a\OneDrive\Documents\Mwaaaaaaaaad el kolyaaaaaaaaaaaaaaa\Data Analytics\Ass_1\"/>
    </mc:Choice>
  </mc:AlternateContent>
  <bookViews>
    <workbookView xWindow="0" yWindow="0" windowWidth="23040" windowHeight="8904" activeTab="1"/>
  </bookViews>
  <sheets>
    <sheet name="Source" sheetId="3" r:id="rId1"/>
    <sheet name="Data" sheetId="2" r:id="rId2"/>
  </sheets>
  <calcPr calcId="162913"/>
</workbook>
</file>

<file path=xl/calcChain.xml><?xml version="1.0" encoding="utf-8"?>
<calcChain xmlns="http://schemas.openxmlformats.org/spreadsheetml/2006/main">
  <c r="C59" i="2" l="1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B58" i="2"/>
  <c r="B59" i="2"/>
  <c r="B57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B56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B55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C54" i="2"/>
  <c r="D54" i="2"/>
  <c r="E54" i="2"/>
  <c r="B54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H5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2" i="2"/>
  <c r="AG3" i="2"/>
  <c r="AH2" i="2" s="1"/>
  <c r="AG4" i="2"/>
  <c r="AH3" i="2" s="1"/>
  <c r="AG5" i="2"/>
  <c r="AH4" i="2" s="1"/>
  <c r="AG6" i="2"/>
  <c r="AH5" i="2" s="1"/>
  <c r="AG7" i="2"/>
  <c r="AH6" i="2" s="1"/>
  <c r="AG8" i="2"/>
  <c r="AH7" i="2" s="1"/>
  <c r="AG9" i="2"/>
  <c r="AH8" i="2" s="1"/>
  <c r="AG10" i="2"/>
  <c r="AH9" i="2" s="1"/>
  <c r="AG11" i="2"/>
  <c r="AH10" i="2" s="1"/>
  <c r="AG12" i="2"/>
  <c r="AH11" i="2" s="1"/>
  <c r="AG13" i="2"/>
  <c r="AH12" i="2" s="1"/>
  <c r="AG14" i="2"/>
  <c r="AH13" i="2" s="1"/>
  <c r="AG15" i="2"/>
  <c r="AH14" i="2" s="1"/>
  <c r="AG16" i="2"/>
  <c r="AH15" i="2" s="1"/>
  <c r="AG17" i="2"/>
  <c r="AH16" i="2" s="1"/>
  <c r="AG18" i="2"/>
  <c r="AH17" i="2" s="1"/>
  <c r="AG19" i="2"/>
  <c r="AH18" i="2" s="1"/>
  <c r="AG20" i="2"/>
  <c r="AH19" i="2" s="1"/>
  <c r="AG21" i="2"/>
  <c r="AH20" i="2" s="1"/>
  <c r="AG22" i="2"/>
  <c r="AH21" i="2" s="1"/>
  <c r="AG23" i="2"/>
  <c r="AH22" i="2" s="1"/>
  <c r="AG24" i="2"/>
  <c r="AH23" i="2" s="1"/>
  <c r="AG25" i="2"/>
  <c r="AH24" i="2" s="1"/>
  <c r="AG26" i="2"/>
  <c r="AH25" i="2" s="1"/>
  <c r="AG27" i="2"/>
  <c r="AH26" i="2" s="1"/>
  <c r="AG28" i="2"/>
  <c r="AH27" i="2" s="1"/>
  <c r="AG29" i="2"/>
  <c r="AH28" i="2" s="1"/>
  <c r="AG30" i="2"/>
  <c r="AH29" i="2" s="1"/>
  <c r="AG31" i="2"/>
  <c r="AH30" i="2" s="1"/>
  <c r="AG32" i="2"/>
  <c r="AH31" i="2" s="1"/>
  <c r="AG33" i="2"/>
  <c r="AH32" i="2" s="1"/>
  <c r="AG34" i="2"/>
  <c r="AH33" i="2" s="1"/>
  <c r="AG35" i="2"/>
  <c r="AH34" i="2" s="1"/>
  <c r="AG36" i="2"/>
  <c r="AH35" i="2" s="1"/>
  <c r="AG37" i="2"/>
  <c r="AH36" i="2" s="1"/>
  <c r="AG38" i="2"/>
  <c r="AH37" i="2" s="1"/>
  <c r="AG39" i="2"/>
  <c r="AH38" i="2" s="1"/>
  <c r="AG40" i="2"/>
  <c r="AH39" i="2" s="1"/>
  <c r="AG41" i="2"/>
  <c r="AH40" i="2" s="1"/>
  <c r="AG42" i="2"/>
  <c r="AH41" i="2" s="1"/>
  <c r="AG43" i="2"/>
  <c r="AH42" i="2" s="1"/>
  <c r="AG44" i="2"/>
  <c r="AH43" i="2" s="1"/>
  <c r="AG45" i="2"/>
  <c r="AH44" i="2" s="1"/>
  <c r="AG46" i="2"/>
  <c r="AH45" i="2" s="1"/>
  <c r="AG47" i="2"/>
  <c r="AH46" i="2" s="1"/>
  <c r="AG48" i="2"/>
  <c r="AH47" i="2" s="1"/>
  <c r="AG49" i="2"/>
  <c r="AH48" i="2" s="1"/>
  <c r="AG50" i="2"/>
  <c r="AH49" i="2" s="1"/>
  <c r="AG51" i="2"/>
  <c r="AH50" i="2" s="1"/>
  <c r="AG52" i="2"/>
  <c r="AH51" i="2" s="1"/>
  <c r="AG2" i="2"/>
</calcChain>
</file>

<file path=xl/sharedStrings.xml><?xml version="1.0" encoding="utf-8"?>
<sst xmlns="http://schemas.openxmlformats.org/spreadsheetml/2006/main" count="66" uniqueCount="59">
  <si>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</si>
  <si>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</si>
  <si>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</si>
  <si>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</si>
  <si>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</si>
  <si>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</si>
  <si>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</si>
  <si>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</si>
  <si>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</si>
  <si>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</si>
  <si>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</si>
  <si>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</si>
  <si>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</si>
  <si>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</si>
  <si>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</si>
  <si>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</si>
  <si>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</si>
  <si>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</si>
  <si>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</si>
  <si>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</si>
  <si>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</si>
  <si>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</si>
  <si>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</si>
  <si>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</si>
  <si>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</si>
  <si>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</si>
  <si>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</si>
  <si>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</si>
  <si>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</si>
  <si>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</si>
  <si>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</si>
  <si>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</si>
  <si>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</si>
  <si>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</si>
  <si>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</si>
  <si>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</si>
  <si>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</si>
  <si>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</si>
  <si>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</si>
  <si>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</si>
  <si>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</si>
  <si>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</si>
  <si>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</si>
  <si>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</si>
  <si>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</si>
  <si>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</si>
  <si>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</si>
  <si>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</si>
  <si>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</si>
  <si>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</si>
  <si>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</si>
  <si>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</si>
  <si>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Mean</t>
  </si>
  <si>
    <t>Median</t>
  </si>
  <si>
    <t>Mode</t>
  </si>
  <si>
    <t>Variance Sample</t>
  </si>
  <si>
    <t>Variance Population</t>
  </si>
  <si>
    <t>Standard deviation Sample</t>
  </si>
  <si>
    <t>Standard deviation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</si>
</sst>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0.0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/>
    <xf numFmtId="0" fontId="3" fillId="0" borderId="0" xfId="1" applyFont="1"/>
    <xf numFmtId="2" fontId="3" fillId="0" borderId="0" xfId="1" applyNumberFormat="1" applyFont="1"/>
    <xf numFmtId="164" fontId="3" fillId="0" borderId="0" xfId="1" applyNumberFormat="1" applyFont="1"/>
    <xf numFmtId="0" fontId="3" fillId="0" borderId="0" xfId="1" applyFont="1" applyAlignment="1"/>
    <xf numFmtId="165" fontId="3" fillId="0" borderId="0" xfId="1" applyNumberFormat="1" applyFont="1"/>
    <xf numFmtId="164" fontId="0" fillId="0" borderId="0" xfId="0" applyNumberFormat="1" applyFont="1"/>
    <xf numFmtId="166" fontId="5" fillId="0" borderId="0" xfId="0" applyNumberFormat="1" applyFont="1" applyProtection="1"/>
    <xf numFmtId="164" fontId="4" fillId="0" borderId="0" xfId="0" applyNumberFormat="1" applyFont="1" applyProtection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right"/>
    </xf>
    <xf numFmtId="0" fontId="2" fillId="0" borderId="0" xfId="1" applyFont="1" applyFill="1"/>
    <xf numFmtId="0" fontId="2" fillId="3" borderId="0" xfId="1" applyFont="1" applyFill="1"/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</xdr:row>
      <xdr:rowOff>28575</xdr:rowOff>
    </xdr:from>
    <xdr:to>
      <xdr:col>8</xdr:col>
      <xdr:colOff>133349</xdr:colOff>
      <xdr:row>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4" y="219075"/>
          <a:ext cx="4772025" cy="8286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U.S. Census Bureau (at http://www.census.gov/housing/hvs/data/rates.html)</a:t>
          </a:r>
        </a:p>
        <a:p>
          <a:endParaRPr lang="en-US" sz="1100"/>
        </a:p>
        <a:p>
          <a:r>
            <a:rPr lang="en-US" sz="1100"/>
            <a:t>Each value is the percentage of households who own their own home.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workbookViewId="0">
      <selection activeCell="C5" sqref="C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O61"/>
  <sheetViews>
    <sheetView tabSelected="1" workbookViewId="0">
      <selection activeCell="L20" sqref="L20"/>
    </sheetView>
  </sheetViews>
  <sheetFormatPr defaultRowHeight="14.4" x14ac:dyDescent="0.3"/>
  <cols>
    <col min="1" max="1" width="28.21875" style="2" customWidth="1"/>
    <col min="2" max="14" width="9.109375" style="2" customWidth="1"/>
    <col min="15" max="18" width="9.109375" style="3" customWidth="1"/>
    <col min="19" max="21" width="9.109375" style="4" customWidth="1"/>
    <col min="22" max="26" width="9.109375" style="2" customWidth="1"/>
    <col min="27" max="32" width="9.109375" style="2"/>
    <col min="33" max="33" width="9.44140625" style="2" customWidth="1"/>
    <col min="34" max="35" width="9.109375" style="2"/>
    <col min="36" max="36" width="17.33203125" style="2" customWidth="1"/>
    <col min="37" max="37" width="20.6640625" style="2" customWidth="1"/>
    <col min="38" max="38" width="24" style="2" customWidth="1"/>
    <col min="39" max="39" width="27.88671875" style="2" customWidth="1"/>
    <col min="40" max="40" width="10.77734375" style="2" customWidth="1"/>
    <col min="41" max="258" width="9.109375" style="2"/>
    <col min="259" max="259" width="14.88671875" style="2" customWidth="1"/>
    <col min="260" max="260" width="13.33203125" style="2" customWidth="1"/>
    <col min="261" max="261" width="13" style="2" customWidth="1"/>
    <col min="262" max="279" width="11.33203125" style="2" bestFit="1" customWidth="1"/>
    <col min="280" max="514" width="9.109375" style="2"/>
    <col min="515" max="515" width="14.88671875" style="2" customWidth="1"/>
    <col min="516" max="516" width="13.33203125" style="2" customWidth="1"/>
    <col min="517" max="517" width="13" style="2" customWidth="1"/>
    <col min="518" max="535" width="11.33203125" style="2" bestFit="1" customWidth="1"/>
    <col min="536" max="770" width="9.109375" style="2"/>
    <col min="771" max="771" width="14.88671875" style="2" customWidth="1"/>
    <col min="772" max="772" width="13.33203125" style="2" customWidth="1"/>
    <col min="773" max="773" width="13" style="2" customWidth="1"/>
    <col min="774" max="791" width="11.33203125" style="2" bestFit="1" customWidth="1"/>
    <col min="792" max="1026" width="9.109375" style="2"/>
    <col min="1027" max="1027" width="14.88671875" style="2" customWidth="1"/>
    <col min="1028" max="1028" width="13.33203125" style="2" customWidth="1"/>
    <col min="1029" max="1029" width="13" style="2" customWidth="1"/>
    <col min="1030" max="1047" width="11.33203125" style="2" bestFit="1" customWidth="1"/>
    <col min="1048" max="1282" width="9.109375" style="2"/>
    <col min="1283" max="1283" width="14.88671875" style="2" customWidth="1"/>
    <col min="1284" max="1284" width="13.33203125" style="2" customWidth="1"/>
    <col min="1285" max="1285" width="13" style="2" customWidth="1"/>
    <col min="1286" max="1303" width="11.33203125" style="2" bestFit="1" customWidth="1"/>
    <col min="1304" max="1538" width="9.109375" style="2"/>
    <col min="1539" max="1539" width="14.88671875" style="2" customWidth="1"/>
    <col min="1540" max="1540" width="13.33203125" style="2" customWidth="1"/>
    <col min="1541" max="1541" width="13" style="2" customWidth="1"/>
    <col min="1542" max="1559" width="11.33203125" style="2" bestFit="1" customWidth="1"/>
    <col min="1560" max="1794" width="9.109375" style="2"/>
    <col min="1795" max="1795" width="14.88671875" style="2" customWidth="1"/>
    <col min="1796" max="1796" width="13.33203125" style="2" customWidth="1"/>
    <col min="1797" max="1797" width="13" style="2" customWidth="1"/>
    <col min="1798" max="1815" width="11.33203125" style="2" bestFit="1" customWidth="1"/>
    <col min="1816" max="2050" width="9.109375" style="2"/>
    <col min="2051" max="2051" width="14.88671875" style="2" customWidth="1"/>
    <col min="2052" max="2052" width="13.33203125" style="2" customWidth="1"/>
    <col min="2053" max="2053" width="13" style="2" customWidth="1"/>
    <col min="2054" max="2071" width="11.33203125" style="2" bestFit="1" customWidth="1"/>
    <col min="2072" max="2306" width="9.109375" style="2"/>
    <col min="2307" max="2307" width="14.88671875" style="2" customWidth="1"/>
    <col min="2308" max="2308" width="13.33203125" style="2" customWidth="1"/>
    <col min="2309" max="2309" width="13" style="2" customWidth="1"/>
    <col min="2310" max="2327" width="11.33203125" style="2" bestFit="1" customWidth="1"/>
    <col min="2328" max="2562" width="9.109375" style="2"/>
    <col min="2563" max="2563" width="14.88671875" style="2" customWidth="1"/>
    <col min="2564" max="2564" width="13.33203125" style="2" customWidth="1"/>
    <col min="2565" max="2565" width="13" style="2" customWidth="1"/>
    <col min="2566" max="2583" width="11.33203125" style="2" bestFit="1" customWidth="1"/>
    <col min="2584" max="2818" width="9.109375" style="2"/>
    <col min="2819" max="2819" width="14.88671875" style="2" customWidth="1"/>
    <col min="2820" max="2820" width="13.33203125" style="2" customWidth="1"/>
    <col min="2821" max="2821" width="13" style="2" customWidth="1"/>
    <col min="2822" max="2839" width="11.33203125" style="2" bestFit="1" customWidth="1"/>
    <col min="2840" max="3074" width="9.109375" style="2"/>
    <col min="3075" max="3075" width="14.88671875" style="2" customWidth="1"/>
    <col min="3076" max="3076" width="13.33203125" style="2" customWidth="1"/>
    <col min="3077" max="3077" width="13" style="2" customWidth="1"/>
    <col min="3078" max="3095" width="11.33203125" style="2" bestFit="1" customWidth="1"/>
    <col min="3096" max="3330" width="9.109375" style="2"/>
    <col min="3331" max="3331" width="14.88671875" style="2" customWidth="1"/>
    <col min="3332" max="3332" width="13.33203125" style="2" customWidth="1"/>
    <col min="3333" max="3333" width="13" style="2" customWidth="1"/>
    <col min="3334" max="3351" width="11.33203125" style="2" bestFit="1" customWidth="1"/>
    <col min="3352" max="3586" width="9.109375" style="2"/>
    <col min="3587" max="3587" width="14.88671875" style="2" customWidth="1"/>
    <col min="3588" max="3588" width="13.33203125" style="2" customWidth="1"/>
    <col min="3589" max="3589" width="13" style="2" customWidth="1"/>
    <col min="3590" max="3607" width="11.33203125" style="2" bestFit="1" customWidth="1"/>
    <col min="3608" max="3842" width="9.109375" style="2"/>
    <col min="3843" max="3843" width="14.88671875" style="2" customWidth="1"/>
    <col min="3844" max="3844" width="13.33203125" style="2" customWidth="1"/>
    <col min="3845" max="3845" width="13" style="2" customWidth="1"/>
    <col min="3846" max="3863" width="11.33203125" style="2" bestFit="1" customWidth="1"/>
    <col min="3864" max="4098" width="9.109375" style="2"/>
    <col min="4099" max="4099" width="14.88671875" style="2" customWidth="1"/>
    <col min="4100" max="4100" width="13.33203125" style="2" customWidth="1"/>
    <col min="4101" max="4101" width="13" style="2" customWidth="1"/>
    <col min="4102" max="4119" width="11.33203125" style="2" bestFit="1" customWidth="1"/>
    <col min="4120" max="4354" width="9.109375" style="2"/>
    <col min="4355" max="4355" width="14.88671875" style="2" customWidth="1"/>
    <col min="4356" max="4356" width="13.33203125" style="2" customWidth="1"/>
    <col min="4357" max="4357" width="13" style="2" customWidth="1"/>
    <col min="4358" max="4375" width="11.33203125" style="2" bestFit="1" customWidth="1"/>
    <col min="4376" max="4610" width="9.109375" style="2"/>
    <col min="4611" max="4611" width="14.88671875" style="2" customWidth="1"/>
    <col min="4612" max="4612" width="13.33203125" style="2" customWidth="1"/>
    <col min="4613" max="4613" width="13" style="2" customWidth="1"/>
    <col min="4614" max="4631" width="11.33203125" style="2" bestFit="1" customWidth="1"/>
    <col min="4632" max="4866" width="9.109375" style="2"/>
    <col min="4867" max="4867" width="14.88671875" style="2" customWidth="1"/>
    <col min="4868" max="4868" width="13.33203125" style="2" customWidth="1"/>
    <col min="4869" max="4869" width="13" style="2" customWidth="1"/>
    <col min="4870" max="4887" width="11.33203125" style="2" bestFit="1" customWidth="1"/>
    <col min="4888" max="5122" width="9.109375" style="2"/>
    <col min="5123" max="5123" width="14.88671875" style="2" customWidth="1"/>
    <col min="5124" max="5124" width="13.33203125" style="2" customWidth="1"/>
    <col min="5125" max="5125" width="13" style="2" customWidth="1"/>
    <col min="5126" max="5143" width="11.33203125" style="2" bestFit="1" customWidth="1"/>
    <col min="5144" max="5378" width="9.109375" style="2"/>
    <col min="5379" max="5379" width="14.88671875" style="2" customWidth="1"/>
    <col min="5380" max="5380" width="13.33203125" style="2" customWidth="1"/>
    <col min="5381" max="5381" width="13" style="2" customWidth="1"/>
    <col min="5382" max="5399" width="11.33203125" style="2" bestFit="1" customWidth="1"/>
    <col min="5400" max="5634" width="9.109375" style="2"/>
    <col min="5635" max="5635" width="14.88671875" style="2" customWidth="1"/>
    <col min="5636" max="5636" width="13.33203125" style="2" customWidth="1"/>
    <col min="5637" max="5637" width="13" style="2" customWidth="1"/>
    <col min="5638" max="5655" width="11.33203125" style="2" bestFit="1" customWidth="1"/>
    <col min="5656" max="5890" width="9.109375" style="2"/>
    <col min="5891" max="5891" width="14.88671875" style="2" customWidth="1"/>
    <col min="5892" max="5892" width="13.33203125" style="2" customWidth="1"/>
    <col min="5893" max="5893" width="13" style="2" customWidth="1"/>
    <col min="5894" max="5911" width="11.33203125" style="2" bestFit="1" customWidth="1"/>
    <col min="5912" max="6146" width="9.109375" style="2"/>
    <col min="6147" max="6147" width="14.88671875" style="2" customWidth="1"/>
    <col min="6148" max="6148" width="13.33203125" style="2" customWidth="1"/>
    <col min="6149" max="6149" width="13" style="2" customWidth="1"/>
    <col min="6150" max="6167" width="11.33203125" style="2" bestFit="1" customWidth="1"/>
    <col min="6168" max="6402" width="9.109375" style="2"/>
    <col min="6403" max="6403" width="14.88671875" style="2" customWidth="1"/>
    <col min="6404" max="6404" width="13.33203125" style="2" customWidth="1"/>
    <col min="6405" max="6405" width="13" style="2" customWidth="1"/>
    <col min="6406" max="6423" width="11.33203125" style="2" bestFit="1" customWidth="1"/>
    <col min="6424" max="6658" width="9.109375" style="2"/>
    <col min="6659" max="6659" width="14.88671875" style="2" customWidth="1"/>
    <col min="6660" max="6660" width="13.33203125" style="2" customWidth="1"/>
    <col min="6661" max="6661" width="13" style="2" customWidth="1"/>
    <col min="6662" max="6679" width="11.33203125" style="2" bestFit="1" customWidth="1"/>
    <col min="6680" max="6914" width="9.109375" style="2"/>
    <col min="6915" max="6915" width="14.88671875" style="2" customWidth="1"/>
    <col min="6916" max="6916" width="13.33203125" style="2" customWidth="1"/>
    <col min="6917" max="6917" width="13" style="2" customWidth="1"/>
    <col min="6918" max="6935" width="11.33203125" style="2" bestFit="1" customWidth="1"/>
    <col min="6936" max="7170" width="9.109375" style="2"/>
    <col min="7171" max="7171" width="14.88671875" style="2" customWidth="1"/>
    <col min="7172" max="7172" width="13.33203125" style="2" customWidth="1"/>
    <col min="7173" max="7173" width="13" style="2" customWidth="1"/>
    <col min="7174" max="7191" width="11.33203125" style="2" bestFit="1" customWidth="1"/>
    <col min="7192" max="7426" width="9.109375" style="2"/>
    <col min="7427" max="7427" width="14.88671875" style="2" customWidth="1"/>
    <col min="7428" max="7428" width="13.33203125" style="2" customWidth="1"/>
    <col min="7429" max="7429" width="13" style="2" customWidth="1"/>
    <col min="7430" max="7447" width="11.33203125" style="2" bestFit="1" customWidth="1"/>
    <col min="7448" max="7682" width="9.109375" style="2"/>
    <col min="7683" max="7683" width="14.88671875" style="2" customWidth="1"/>
    <col min="7684" max="7684" width="13.33203125" style="2" customWidth="1"/>
    <col min="7685" max="7685" width="13" style="2" customWidth="1"/>
    <col min="7686" max="7703" width="11.33203125" style="2" bestFit="1" customWidth="1"/>
    <col min="7704" max="7938" width="9.109375" style="2"/>
    <col min="7939" max="7939" width="14.88671875" style="2" customWidth="1"/>
    <col min="7940" max="7940" width="13.33203125" style="2" customWidth="1"/>
    <col min="7941" max="7941" width="13" style="2" customWidth="1"/>
    <col min="7942" max="7959" width="11.33203125" style="2" bestFit="1" customWidth="1"/>
    <col min="7960" max="8194" width="9.109375" style="2"/>
    <col min="8195" max="8195" width="14.88671875" style="2" customWidth="1"/>
    <col min="8196" max="8196" width="13.33203125" style="2" customWidth="1"/>
    <col min="8197" max="8197" width="13" style="2" customWidth="1"/>
    <col min="8198" max="8215" width="11.33203125" style="2" bestFit="1" customWidth="1"/>
    <col min="8216" max="8450" width="9.109375" style="2"/>
    <col min="8451" max="8451" width="14.88671875" style="2" customWidth="1"/>
    <col min="8452" max="8452" width="13.33203125" style="2" customWidth="1"/>
    <col min="8453" max="8453" width="13" style="2" customWidth="1"/>
    <col min="8454" max="8471" width="11.33203125" style="2" bestFit="1" customWidth="1"/>
    <col min="8472" max="8706" width="9.109375" style="2"/>
    <col min="8707" max="8707" width="14.88671875" style="2" customWidth="1"/>
    <col min="8708" max="8708" width="13.33203125" style="2" customWidth="1"/>
    <col min="8709" max="8709" width="13" style="2" customWidth="1"/>
    <col min="8710" max="8727" width="11.33203125" style="2" bestFit="1" customWidth="1"/>
    <col min="8728" max="8962" width="9.109375" style="2"/>
    <col min="8963" max="8963" width="14.88671875" style="2" customWidth="1"/>
    <col min="8964" max="8964" width="13.33203125" style="2" customWidth="1"/>
    <col min="8965" max="8965" width="13" style="2" customWidth="1"/>
    <col min="8966" max="8983" width="11.33203125" style="2" bestFit="1" customWidth="1"/>
    <col min="8984" max="9218" width="9.109375" style="2"/>
    <col min="9219" max="9219" width="14.88671875" style="2" customWidth="1"/>
    <col min="9220" max="9220" width="13.33203125" style="2" customWidth="1"/>
    <col min="9221" max="9221" width="13" style="2" customWidth="1"/>
    <col min="9222" max="9239" width="11.33203125" style="2" bestFit="1" customWidth="1"/>
    <col min="9240" max="9474" width="9.109375" style="2"/>
    <col min="9475" max="9475" width="14.88671875" style="2" customWidth="1"/>
    <col min="9476" max="9476" width="13.33203125" style="2" customWidth="1"/>
    <col min="9477" max="9477" width="13" style="2" customWidth="1"/>
    <col min="9478" max="9495" width="11.33203125" style="2" bestFit="1" customWidth="1"/>
    <col min="9496" max="9730" width="9.109375" style="2"/>
    <col min="9731" max="9731" width="14.88671875" style="2" customWidth="1"/>
    <col min="9732" max="9732" width="13.33203125" style="2" customWidth="1"/>
    <col min="9733" max="9733" width="13" style="2" customWidth="1"/>
    <col min="9734" max="9751" width="11.33203125" style="2" bestFit="1" customWidth="1"/>
    <col min="9752" max="9986" width="9.109375" style="2"/>
    <col min="9987" max="9987" width="14.88671875" style="2" customWidth="1"/>
    <col min="9988" max="9988" width="13.33203125" style="2" customWidth="1"/>
    <col min="9989" max="9989" width="13" style="2" customWidth="1"/>
    <col min="9990" max="10007" width="11.33203125" style="2" bestFit="1" customWidth="1"/>
    <col min="10008" max="10242" width="9.109375" style="2"/>
    <col min="10243" max="10243" width="14.88671875" style="2" customWidth="1"/>
    <col min="10244" max="10244" width="13.33203125" style="2" customWidth="1"/>
    <col min="10245" max="10245" width="13" style="2" customWidth="1"/>
    <col min="10246" max="10263" width="11.33203125" style="2" bestFit="1" customWidth="1"/>
    <col min="10264" max="10498" width="9.109375" style="2"/>
    <col min="10499" max="10499" width="14.88671875" style="2" customWidth="1"/>
    <col min="10500" max="10500" width="13.33203125" style="2" customWidth="1"/>
    <col min="10501" max="10501" width="13" style="2" customWidth="1"/>
    <col min="10502" max="10519" width="11.33203125" style="2" bestFit="1" customWidth="1"/>
    <col min="10520" max="10754" width="9.109375" style="2"/>
    <col min="10755" max="10755" width="14.88671875" style="2" customWidth="1"/>
    <col min="10756" max="10756" width="13.33203125" style="2" customWidth="1"/>
    <col min="10757" max="10757" width="13" style="2" customWidth="1"/>
    <col min="10758" max="10775" width="11.33203125" style="2" bestFit="1" customWidth="1"/>
    <col min="10776" max="11010" width="9.109375" style="2"/>
    <col min="11011" max="11011" width="14.88671875" style="2" customWidth="1"/>
    <col min="11012" max="11012" width="13.33203125" style="2" customWidth="1"/>
    <col min="11013" max="11013" width="13" style="2" customWidth="1"/>
    <col min="11014" max="11031" width="11.33203125" style="2" bestFit="1" customWidth="1"/>
    <col min="11032" max="11266" width="9.109375" style="2"/>
    <col min="11267" max="11267" width="14.88671875" style="2" customWidth="1"/>
    <col min="11268" max="11268" width="13.33203125" style="2" customWidth="1"/>
    <col min="11269" max="11269" width="13" style="2" customWidth="1"/>
    <col min="11270" max="11287" width="11.33203125" style="2" bestFit="1" customWidth="1"/>
    <col min="11288" max="11522" width="9.109375" style="2"/>
    <col min="11523" max="11523" width="14.88671875" style="2" customWidth="1"/>
    <col min="11524" max="11524" width="13.33203125" style="2" customWidth="1"/>
    <col min="11525" max="11525" width="13" style="2" customWidth="1"/>
    <col min="11526" max="11543" width="11.33203125" style="2" bestFit="1" customWidth="1"/>
    <col min="11544" max="11778" width="9.109375" style="2"/>
    <col min="11779" max="11779" width="14.88671875" style="2" customWidth="1"/>
    <col min="11780" max="11780" width="13.33203125" style="2" customWidth="1"/>
    <col min="11781" max="11781" width="13" style="2" customWidth="1"/>
    <col min="11782" max="11799" width="11.33203125" style="2" bestFit="1" customWidth="1"/>
    <col min="11800" max="12034" width="9.109375" style="2"/>
    <col min="12035" max="12035" width="14.88671875" style="2" customWidth="1"/>
    <col min="12036" max="12036" width="13.33203125" style="2" customWidth="1"/>
    <col min="12037" max="12037" width="13" style="2" customWidth="1"/>
    <col min="12038" max="12055" width="11.33203125" style="2" bestFit="1" customWidth="1"/>
    <col min="12056" max="12290" width="9.109375" style="2"/>
    <col min="12291" max="12291" width="14.88671875" style="2" customWidth="1"/>
    <col min="12292" max="12292" width="13.33203125" style="2" customWidth="1"/>
    <col min="12293" max="12293" width="13" style="2" customWidth="1"/>
    <col min="12294" max="12311" width="11.33203125" style="2" bestFit="1" customWidth="1"/>
    <col min="12312" max="12546" width="9.109375" style="2"/>
    <col min="12547" max="12547" width="14.88671875" style="2" customWidth="1"/>
    <col min="12548" max="12548" width="13.33203125" style="2" customWidth="1"/>
    <col min="12549" max="12549" width="13" style="2" customWidth="1"/>
    <col min="12550" max="12567" width="11.33203125" style="2" bestFit="1" customWidth="1"/>
    <col min="12568" max="12802" width="9.109375" style="2"/>
    <col min="12803" max="12803" width="14.88671875" style="2" customWidth="1"/>
    <col min="12804" max="12804" width="13.33203125" style="2" customWidth="1"/>
    <col min="12805" max="12805" width="13" style="2" customWidth="1"/>
    <col min="12806" max="12823" width="11.33203125" style="2" bestFit="1" customWidth="1"/>
    <col min="12824" max="13058" width="9.109375" style="2"/>
    <col min="13059" max="13059" width="14.88671875" style="2" customWidth="1"/>
    <col min="13060" max="13060" width="13.33203125" style="2" customWidth="1"/>
    <col min="13061" max="13061" width="13" style="2" customWidth="1"/>
    <col min="13062" max="13079" width="11.33203125" style="2" bestFit="1" customWidth="1"/>
    <col min="13080" max="13314" width="9.109375" style="2"/>
    <col min="13315" max="13315" width="14.88671875" style="2" customWidth="1"/>
    <col min="13316" max="13316" width="13.33203125" style="2" customWidth="1"/>
    <col min="13317" max="13317" width="13" style="2" customWidth="1"/>
    <col min="13318" max="13335" width="11.33203125" style="2" bestFit="1" customWidth="1"/>
    <col min="13336" max="13570" width="9.109375" style="2"/>
    <col min="13571" max="13571" width="14.88671875" style="2" customWidth="1"/>
    <col min="13572" max="13572" width="13.33203125" style="2" customWidth="1"/>
    <col min="13573" max="13573" width="13" style="2" customWidth="1"/>
    <col min="13574" max="13591" width="11.33203125" style="2" bestFit="1" customWidth="1"/>
    <col min="13592" max="13826" width="9.109375" style="2"/>
    <col min="13827" max="13827" width="14.88671875" style="2" customWidth="1"/>
    <col min="13828" max="13828" width="13.33203125" style="2" customWidth="1"/>
    <col min="13829" max="13829" width="13" style="2" customWidth="1"/>
    <col min="13830" max="13847" width="11.33203125" style="2" bestFit="1" customWidth="1"/>
    <col min="13848" max="14082" width="9.109375" style="2"/>
    <col min="14083" max="14083" width="14.88671875" style="2" customWidth="1"/>
    <col min="14084" max="14084" width="13.33203125" style="2" customWidth="1"/>
    <col min="14085" max="14085" width="13" style="2" customWidth="1"/>
    <col min="14086" max="14103" width="11.33203125" style="2" bestFit="1" customWidth="1"/>
    <col min="14104" max="14338" width="9.109375" style="2"/>
    <col min="14339" max="14339" width="14.88671875" style="2" customWidth="1"/>
    <col min="14340" max="14340" width="13.33203125" style="2" customWidth="1"/>
    <col min="14341" max="14341" width="13" style="2" customWidth="1"/>
    <col min="14342" max="14359" width="11.33203125" style="2" bestFit="1" customWidth="1"/>
    <col min="14360" max="14594" width="9.109375" style="2"/>
    <col min="14595" max="14595" width="14.88671875" style="2" customWidth="1"/>
    <col min="14596" max="14596" width="13.33203125" style="2" customWidth="1"/>
    <col min="14597" max="14597" width="13" style="2" customWidth="1"/>
    <col min="14598" max="14615" width="11.33203125" style="2" bestFit="1" customWidth="1"/>
    <col min="14616" max="14850" width="9.109375" style="2"/>
    <col min="14851" max="14851" width="14.88671875" style="2" customWidth="1"/>
    <col min="14852" max="14852" width="13.33203125" style="2" customWidth="1"/>
    <col min="14853" max="14853" width="13" style="2" customWidth="1"/>
    <col min="14854" max="14871" width="11.33203125" style="2" bestFit="1" customWidth="1"/>
    <col min="14872" max="15106" width="9.109375" style="2"/>
    <col min="15107" max="15107" width="14.88671875" style="2" customWidth="1"/>
    <col min="15108" max="15108" width="13.33203125" style="2" customWidth="1"/>
    <col min="15109" max="15109" width="13" style="2" customWidth="1"/>
    <col min="15110" max="15127" width="11.33203125" style="2" bestFit="1" customWidth="1"/>
    <col min="15128" max="15362" width="9.109375" style="2"/>
    <col min="15363" max="15363" width="14.88671875" style="2" customWidth="1"/>
    <col min="15364" max="15364" width="13.33203125" style="2" customWidth="1"/>
    <col min="15365" max="15365" width="13" style="2" customWidth="1"/>
    <col min="15366" max="15383" width="11.33203125" style="2" bestFit="1" customWidth="1"/>
    <col min="15384" max="15618" width="9.109375" style="2"/>
    <col min="15619" max="15619" width="14.88671875" style="2" customWidth="1"/>
    <col min="15620" max="15620" width="13.33203125" style="2" customWidth="1"/>
    <col min="15621" max="15621" width="13" style="2" customWidth="1"/>
    <col min="15622" max="15639" width="11.33203125" style="2" bestFit="1" customWidth="1"/>
    <col min="15640" max="15874" width="9.109375" style="2"/>
    <col min="15875" max="15875" width="14.88671875" style="2" customWidth="1"/>
    <col min="15876" max="15876" width="13.33203125" style="2" customWidth="1"/>
    <col min="15877" max="15877" width="13" style="2" customWidth="1"/>
    <col min="15878" max="15895" width="11.33203125" style="2" bestFit="1" customWidth="1"/>
    <col min="15896" max="16130" width="9.109375" style="2"/>
    <col min="16131" max="16131" width="14.88671875" style="2" customWidth="1"/>
    <col min="16132" max="16132" width="13.33203125" style="2" customWidth="1"/>
    <col min="16133" max="16133" width="13" style="2" customWidth="1"/>
    <col min="16134" max="16151" width="11.33203125" style="2" bestFit="1" customWidth="1"/>
    <col min="16152" max="16384" width="9.109375" style="2"/>
  </cols>
  <sheetData>
    <row r="1" spans="1:41" s="1" customFormat="1" x14ac:dyDescent="0.3">
      <c r="A1" s="10" t="s">
        <v>0</v>
      </c>
      <c r="B1" s="11">
        <v>1984</v>
      </c>
      <c r="C1" s="11">
        <v>1985</v>
      </c>
      <c r="D1" s="11">
        <v>1986</v>
      </c>
      <c r="E1" s="11">
        <v>1987</v>
      </c>
      <c r="F1" s="11">
        <v>1988</v>
      </c>
      <c r="G1" s="11">
        <v>1989</v>
      </c>
      <c r="H1" s="11">
        <v>1990</v>
      </c>
      <c r="I1" s="11">
        <v>1991</v>
      </c>
      <c r="J1" s="11">
        <v>1992</v>
      </c>
      <c r="K1" s="11">
        <v>1993</v>
      </c>
      <c r="L1" s="11">
        <v>1994</v>
      </c>
      <c r="M1" s="11">
        <v>1995</v>
      </c>
      <c r="N1" s="11">
        <v>1996</v>
      </c>
      <c r="O1" s="11">
        <v>1997</v>
      </c>
      <c r="P1" s="11">
        <v>1998</v>
      </c>
      <c r="Q1" s="11">
        <v>1999</v>
      </c>
      <c r="R1" s="11">
        <v>2000</v>
      </c>
      <c r="S1" s="11">
        <v>2001</v>
      </c>
      <c r="T1" s="11">
        <v>2002</v>
      </c>
      <c r="U1" s="11">
        <v>2003</v>
      </c>
      <c r="V1" s="11">
        <v>2004</v>
      </c>
      <c r="W1" s="11">
        <v>2005</v>
      </c>
      <c r="X1" s="11">
        <v>2006</v>
      </c>
      <c r="Y1" s="11">
        <v>2007</v>
      </c>
      <c r="Z1" s="11">
        <v>2008</v>
      </c>
      <c r="AA1" s="11">
        <v>2009</v>
      </c>
      <c r="AB1" s="11">
        <v>2010</v>
      </c>
      <c r="AC1" s="11">
        <v>2011</v>
      </c>
      <c r="AD1" s="11">
        <v>2012</v>
      </c>
      <c r="AE1" s="11">
        <v>2013</v>
      </c>
      <c r="AF1" s="11">
        <v>2014</v>
      </c>
      <c r="AG1" s="13" t="s">
        <v>52</v>
      </c>
      <c r="AH1" s="13" t="s">
        <v>53</v>
      </c>
      <c r="AI1" s="13" t="s">
        <v>54</v>
      </c>
      <c r="AJ1" s="13" t="s">
        <v>55</v>
      </c>
      <c r="AK1" s="13" t="s">
        <v>56</v>
      </c>
      <c r="AL1" s="13" t="s">
        <v>57</v>
      </c>
      <c r="AM1" s="13" t="s">
        <v>58</v>
      </c>
      <c r="AN1" s="12"/>
      <c r="AO1" s="12"/>
    </row>
    <row r="2" spans="1:41" x14ac:dyDescent="0.3">
      <c r="A2" s="5" t="s">
        <v>1</v>
      </c>
      <c r="B2" s="4">
        <v>73.7</v>
      </c>
      <c r="C2" s="4">
        <v>70.400000000000006</v>
      </c>
      <c r="D2" s="4">
        <v>70.3</v>
      </c>
      <c r="E2" s="4">
        <v>67.900000000000006</v>
      </c>
      <c r="F2" s="4">
        <v>66.5</v>
      </c>
      <c r="G2" s="4">
        <v>67.599999999999994</v>
      </c>
      <c r="H2" s="6">
        <v>68.400000000000006</v>
      </c>
      <c r="I2" s="4">
        <v>69.900000000000006</v>
      </c>
      <c r="J2" s="4">
        <v>70.3</v>
      </c>
      <c r="K2" s="4">
        <v>70.2</v>
      </c>
      <c r="L2" s="4">
        <v>68.5</v>
      </c>
      <c r="M2" s="4">
        <v>70.099999999999994</v>
      </c>
      <c r="N2" s="6">
        <v>71</v>
      </c>
      <c r="O2" s="3">
        <v>71.3</v>
      </c>
      <c r="P2" s="3">
        <v>72.900000000000006</v>
      </c>
      <c r="Q2" s="3">
        <v>74.8</v>
      </c>
      <c r="R2" s="3">
        <v>73.2</v>
      </c>
      <c r="S2" s="4">
        <v>73.2</v>
      </c>
      <c r="T2" s="4">
        <v>73.7</v>
      </c>
      <c r="U2" s="4">
        <v>76.2</v>
      </c>
      <c r="V2" s="8">
        <v>78</v>
      </c>
      <c r="W2" s="9">
        <v>76.599999999999994</v>
      </c>
      <c r="X2" s="7">
        <v>74.2</v>
      </c>
      <c r="Y2" s="7">
        <v>73.3</v>
      </c>
      <c r="Z2" s="7">
        <v>73</v>
      </c>
      <c r="AA2" s="4">
        <v>74.075000000000003</v>
      </c>
      <c r="AB2" s="4">
        <v>73.225000000000009</v>
      </c>
      <c r="AC2" s="4">
        <v>72.95</v>
      </c>
      <c r="AD2" s="4">
        <v>71.949999999999989</v>
      </c>
      <c r="AE2" s="4">
        <v>72.724999999999994</v>
      </c>
      <c r="AF2" s="4">
        <v>72.125</v>
      </c>
      <c r="AG2" s="4">
        <f>AVERAGE(B2:AF2)</f>
        <v>72.008064516129039</v>
      </c>
      <c r="AH2" s="4">
        <f>MEDIAN(B3:AG3)</f>
        <v>64.462500000000006</v>
      </c>
      <c r="AI2" s="2">
        <f>MODE(B2:AF2)</f>
        <v>73.7</v>
      </c>
      <c r="AJ2" s="2">
        <f>VAR(B2:AF2)</f>
        <v>7.3203494623655923</v>
      </c>
      <c r="AK2" s="2">
        <f>VARP(B2:AF2)</f>
        <v>7.0842091571279919</v>
      </c>
      <c r="AL2" s="2">
        <f>_xlfn.STDEV.S(B2:AF2)</f>
        <v>2.7056144334264616</v>
      </c>
      <c r="AM2" s="2">
        <f>_xlfn.STDEV.P(B2:AF2)</f>
        <v>2.6616177706665529</v>
      </c>
    </row>
    <row r="3" spans="1:41" x14ac:dyDescent="0.3">
      <c r="A3" s="5" t="s">
        <v>2</v>
      </c>
      <c r="B3" s="4">
        <v>57.6</v>
      </c>
      <c r="C3" s="4">
        <v>61.2</v>
      </c>
      <c r="D3" s="4">
        <v>61.5</v>
      </c>
      <c r="E3" s="4">
        <v>59.7</v>
      </c>
      <c r="F3" s="4">
        <v>57</v>
      </c>
      <c r="G3" s="6">
        <v>58.7</v>
      </c>
      <c r="H3" s="4">
        <v>58.4</v>
      </c>
      <c r="I3" s="4">
        <v>57.1</v>
      </c>
      <c r="J3" s="4">
        <v>55.5</v>
      </c>
      <c r="K3" s="4">
        <v>55.4</v>
      </c>
      <c r="L3" s="4">
        <v>58.8</v>
      </c>
      <c r="M3" s="4">
        <v>60.9</v>
      </c>
      <c r="N3" s="6">
        <v>62.9</v>
      </c>
      <c r="O3" s="3">
        <v>67.2</v>
      </c>
      <c r="P3" s="3">
        <v>66.3</v>
      </c>
      <c r="Q3" s="3">
        <v>66.400000000000006</v>
      </c>
      <c r="R3" s="3">
        <v>66.400000000000006</v>
      </c>
      <c r="S3" s="4">
        <v>65.3</v>
      </c>
      <c r="T3" s="4">
        <v>67.099999999999994</v>
      </c>
      <c r="U3" s="4">
        <v>70</v>
      </c>
      <c r="V3" s="8">
        <v>67.2</v>
      </c>
      <c r="W3" s="9">
        <v>66</v>
      </c>
      <c r="X3" s="7">
        <v>67.2</v>
      </c>
      <c r="Y3" s="7">
        <v>66.599999999999994</v>
      </c>
      <c r="Z3" s="7">
        <v>66.400000000000006</v>
      </c>
      <c r="AA3" s="4">
        <v>66.8</v>
      </c>
      <c r="AB3" s="4">
        <v>65.674999999999997</v>
      </c>
      <c r="AC3" s="4">
        <v>64.349999999999994</v>
      </c>
      <c r="AD3" s="4">
        <v>63.724999999999994</v>
      </c>
      <c r="AE3" s="4">
        <v>64.575000000000003</v>
      </c>
      <c r="AF3" s="4">
        <v>64.925000000000011</v>
      </c>
      <c r="AG3" s="4">
        <f t="shared" ref="AG3:AG52" si="0">AVERAGE(B3:AF3)</f>
        <v>63.124193548387083</v>
      </c>
      <c r="AH3" s="4">
        <f t="shared" ref="AH3:AH51" si="1">MEDIAN(B4:AG4)</f>
        <v>66.199999999999989</v>
      </c>
      <c r="AI3" s="2">
        <f t="shared" ref="AI3:AI52" si="2">MODE(B3:AF3)</f>
        <v>67.2</v>
      </c>
      <c r="AJ3" s="2">
        <f t="shared" ref="AJ3:AJ52" si="3">VAR(B3:AF3)</f>
        <v>17.109061827956989</v>
      </c>
      <c r="AK3" s="2">
        <f t="shared" ref="AK3:AK52" si="4">VARP(B3:AF3)</f>
        <v>16.557156607700314</v>
      </c>
      <c r="AL3" s="2">
        <f t="shared" ref="AL3:AL52" si="5">_xlfn.STDEV.S(B3:AF3)</f>
        <v>4.1363101706662411</v>
      </c>
      <c r="AM3" s="2">
        <f t="shared" ref="AM3:AM52" si="6">_xlfn.STDEV.P(B3:AF3)</f>
        <v>4.0690486121082792</v>
      </c>
    </row>
    <row r="4" spans="1:41" x14ac:dyDescent="0.3">
      <c r="A4" s="5" t="s">
        <v>3</v>
      </c>
      <c r="B4" s="4">
        <v>65.2</v>
      </c>
      <c r="C4" s="4">
        <v>64.7</v>
      </c>
      <c r="D4" s="4">
        <v>62.5</v>
      </c>
      <c r="E4" s="4">
        <v>63.3</v>
      </c>
      <c r="F4" s="4">
        <v>66.099999999999994</v>
      </c>
      <c r="G4" s="6">
        <v>63.9</v>
      </c>
      <c r="H4" s="4">
        <v>64.5</v>
      </c>
      <c r="I4" s="4">
        <v>66.3</v>
      </c>
      <c r="J4" s="4">
        <v>69.3</v>
      </c>
      <c r="K4" s="4">
        <v>69.099999999999994</v>
      </c>
      <c r="L4" s="4">
        <v>67.7</v>
      </c>
      <c r="M4" s="4">
        <v>62.9</v>
      </c>
      <c r="N4" s="6">
        <v>62</v>
      </c>
      <c r="O4" s="3">
        <v>63</v>
      </c>
      <c r="P4" s="3">
        <v>64.3</v>
      </c>
      <c r="Q4" s="3">
        <v>66.3</v>
      </c>
      <c r="R4" s="3">
        <v>68</v>
      </c>
      <c r="S4" s="4">
        <v>68.099999999999994</v>
      </c>
      <c r="T4" s="4">
        <v>65.599999999999994</v>
      </c>
      <c r="U4" s="4">
        <v>67</v>
      </c>
      <c r="V4" s="8">
        <v>68.7</v>
      </c>
      <c r="W4" s="9">
        <v>71.099999999999994</v>
      </c>
      <c r="X4" s="7">
        <v>71.599999999999994</v>
      </c>
      <c r="Y4" s="7">
        <v>70.400000000000006</v>
      </c>
      <c r="Z4" s="7">
        <v>69.099999999999994</v>
      </c>
      <c r="AA4" s="4">
        <v>68.95</v>
      </c>
      <c r="AB4" s="4">
        <v>66.625</v>
      </c>
      <c r="AC4" s="4">
        <v>66</v>
      </c>
      <c r="AD4" s="4">
        <v>65.275000000000006</v>
      </c>
      <c r="AE4" s="4">
        <v>65.150000000000006</v>
      </c>
      <c r="AF4" s="4">
        <v>63.5</v>
      </c>
      <c r="AG4" s="4">
        <f t="shared" si="0"/>
        <v>66.329032258064515</v>
      </c>
      <c r="AH4" s="4">
        <f t="shared" si="1"/>
        <v>67.920564516129033</v>
      </c>
      <c r="AI4" s="2">
        <f t="shared" si="2"/>
        <v>66.3</v>
      </c>
      <c r="AJ4" s="2">
        <f t="shared" si="3"/>
        <v>6.8681706989247271</v>
      </c>
      <c r="AK4" s="2">
        <f t="shared" si="4"/>
        <v>6.6466168054110257</v>
      </c>
      <c r="AL4" s="2">
        <f t="shared" si="5"/>
        <v>2.6207195002374304</v>
      </c>
      <c r="AM4" s="2">
        <f t="shared" si="6"/>
        <v>2.5781033348977744</v>
      </c>
    </row>
    <row r="5" spans="1:41" x14ac:dyDescent="0.3">
      <c r="A5" s="5" t="s">
        <v>4</v>
      </c>
      <c r="B5" s="4">
        <v>65.900000000000006</v>
      </c>
      <c r="C5" s="4">
        <v>66.599999999999994</v>
      </c>
      <c r="D5" s="4">
        <v>67.5</v>
      </c>
      <c r="E5" s="4">
        <v>68.099999999999994</v>
      </c>
      <c r="F5" s="4">
        <v>67</v>
      </c>
      <c r="G5" s="6">
        <v>66.3</v>
      </c>
      <c r="H5" s="4">
        <v>67.8</v>
      </c>
      <c r="I5" s="4">
        <v>68.599999999999994</v>
      </c>
      <c r="J5" s="4">
        <v>70.3</v>
      </c>
      <c r="K5" s="4">
        <v>70.5</v>
      </c>
      <c r="L5" s="4">
        <v>68.099999999999994</v>
      </c>
      <c r="M5" s="4">
        <v>67.2</v>
      </c>
      <c r="N5" s="6">
        <v>66.599999999999994</v>
      </c>
      <c r="O5" s="3">
        <v>66.7</v>
      </c>
      <c r="P5" s="3">
        <v>66.7</v>
      </c>
      <c r="Q5" s="3">
        <v>65.599999999999994</v>
      </c>
      <c r="R5" s="3">
        <v>68.900000000000006</v>
      </c>
      <c r="S5" s="4">
        <v>71.2</v>
      </c>
      <c r="T5" s="4">
        <v>70.3</v>
      </c>
      <c r="U5" s="4">
        <v>69.599999999999994</v>
      </c>
      <c r="V5" s="8">
        <v>69.099999999999994</v>
      </c>
      <c r="W5" s="9">
        <v>69.2</v>
      </c>
      <c r="X5" s="7">
        <v>70.8</v>
      </c>
      <c r="Y5" s="7">
        <v>69.5</v>
      </c>
      <c r="Z5" s="7">
        <v>68.900000000000006</v>
      </c>
      <c r="AA5" s="4">
        <v>68.525000000000006</v>
      </c>
      <c r="AB5" s="4">
        <v>67.849999999999994</v>
      </c>
      <c r="AC5" s="4">
        <v>67.525000000000006</v>
      </c>
      <c r="AD5" s="4">
        <v>66</v>
      </c>
      <c r="AE5" s="4">
        <v>65.375</v>
      </c>
      <c r="AF5" s="4">
        <v>65.449999999999989</v>
      </c>
      <c r="AG5" s="4">
        <f t="shared" si="0"/>
        <v>67.991129032258073</v>
      </c>
      <c r="AH5" s="4">
        <f t="shared" si="1"/>
        <v>55.6</v>
      </c>
      <c r="AI5" s="2">
        <f t="shared" si="2"/>
        <v>66.599999999999994</v>
      </c>
      <c r="AJ5" s="2">
        <f t="shared" si="3"/>
        <v>2.8191478494623672</v>
      </c>
      <c r="AK5" s="2">
        <f t="shared" si="4"/>
        <v>2.7282075962539039</v>
      </c>
      <c r="AL5" s="2">
        <f t="shared" si="5"/>
        <v>1.6790318190738278</v>
      </c>
      <c r="AM5" s="2">
        <f t="shared" si="6"/>
        <v>1.651728669077916</v>
      </c>
    </row>
    <row r="6" spans="1:41" x14ac:dyDescent="0.3">
      <c r="A6" s="5" t="s">
        <v>5</v>
      </c>
      <c r="B6" s="4">
        <v>53.7</v>
      </c>
      <c r="C6" s="4">
        <v>54.2</v>
      </c>
      <c r="D6" s="4">
        <v>53.8</v>
      </c>
      <c r="E6" s="4">
        <v>54.3</v>
      </c>
      <c r="F6" s="4">
        <v>54.4</v>
      </c>
      <c r="G6" s="6">
        <v>53.6</v>
      </c>
      <c r="H6" s="4">
        <v>53.8</v>
      </c>
      <c r="I6" s="4">
        <v>54.5</v>
      </c>
      <c r="J6" s="4">
        <v>55.3</v>
      </c>
      <c r="K6" s="4">
        <v>56</v>
      </c>
      <c r="L6" s="4">
        <v>55.5</v>
      </c>
      <c r="M6" s="4">
        <v>55.4</v>
      </c>
      <c r="N6" s="6">
        <v>55</v>
      </c>
      <c r="O6" s="3">
        <v>55.7</v>
      </c>
      <c r="P6" s="3">
        <v>56</v>
      </c>
      <c r="Q6" s="3">
        <v>55.7</v>
      </c>
      <c r="R6" s="3">
        <v>57.1</v>
      </c>
      <c r="S6" s="4">
        <v>58.2</v>
      </c>
      <c r="T6" s="4">
        <v>57.7</v>
      </c>
      <c r="U6" s="4">
        <v>58.9</v>
      </c>
      <c r="V6" s="8">
        <v>59.7</v>
      </c>
      <c r="W6" s="9">
        <v>59.7</v>
      </c>
      <c r="X6" s="7">
        <v>60.2</v>
      </c>
      <c r="Y6" s="7">
        <v>58.3</v>
      </c>
      <c r="Z6" s="7">
        <v>57.5</v>
      </c>
      <c r="AA6" s="4">
        <v>56.95</v>
      </c>
      <c r="AB6" s="4">
        <v>56.1</v>
      </c>
      <c r="AC6" s="4">
        <v>55.3</v>
      </c>
      <c r="AD6" s="4">
        <v>54.524999999999999</v>
      </c>
      <c r="AE6" s="4">
        <v>54.3</v>
      </c>
      <c r="AF6" s="4">
        <v>54.224999999999994</v>
      </c>
      <c r="AG6" s="4">
        <f t="shared" si="0"/>
        <v>55.987096774193553</v>
      </c>
      <c r="AH6" s="4">
        <f t="shared" si="1"/>
        <v>65.099999999999994</v>
      </c>
      <c r="AI6" s="2">
        <f t="shared" si="2"/>
        <v>53.8</v>
      </c>
      <c r="AJ6" s="2">
        <f t="shared" si="3"/>
        <v>3.7824529569892511</v>
      </c>
      <c r="AK6" s="2">
        <f t="shared" si="4"/>
        <v>3.6604383454734686</v>
      </c>
      <c r="AL6" s="2">
        <f t="shared" si="5"/>
        <v>1.9448529396818801</v>
      </c>
      <c r="AM6" s="2">
        <f t="shared" si="6"/>
        <v>1.9132272069656204</v>
      </c>
    </row>
    <row r="7" spans="1:41" x14ac:dyDescent="0.3">
      <c r="A7" s="5" t="s">
        <v>6</v>
      </c>
      <c r="B7" s="4">
        <v>64.7</v>
      </c>
      <c r="C7" s="4">
        <v>63.6</v>
      </c>
      <c r="D7" s="4">
        <v>63.7</v>
      </c>
      <c r="E7" s="4">
        <v>61.8</v>
      </c>
      <c r="F7" s="4">
        <v>60.1</v>
      </c>
      <c r="G7" s="6">
        <v>58.6</v>
      </c>
      <c r="H7" s="4">
        <v>59</v>
      </c>
      <c r="I7" s="4">
        <v>59.8</v>
      </c>
      <c r="J7" s="4">
        <v>60.9</v>
      </c>
      <c r="K7" s="4">
        <v>61.8</v>
      </c>
      <c r="L7" s="4">
        <v>62.9</v>
      </c>
      <c r="M7" s="4">
        <v>64.599999999999994</v>
      </c>
      <c r="N7" s="6">
        <v>64.5</v>
      </c>
      <c r="O7" s="3">
        <v>64.099999999999994</v>
      </c>
      <c r="P7" s="3">
        <v>65.2</v>
      </c>
      <c r="Q7" s="3">
        <v>68.099999999999994</v>
      </c>
      <c r="R7" s="3">
        <v>68.3</v>
      </c>
      <c r="S7" s="4">
        <v>68.5</v>
      </c>
      <c r="T7" s="4">
        <v>68.900000000000006</v>
      </c>
      <c r="U7" s="4">
        <v>71.3</v>
      </c>
      <c r="V7" s="8">
        <v>71.099999999999994</v>
      </c>
      <c r="W7" s="9">
        <v>71</v>
      </c>
      <c r="X7" s="7">
        <v>70.099999999999994</v>
      </c>
      <c r="Y7" s="7">
        <v>70.2</v>
      </c>
      <c r="Z7" s="7">
        <v>69</v>
      </c>
      <c r="AA7" s="4">
        <v>68.474999999999994</v>
      </c>
      <c r="AB7" s="4">
        <v>68.525000000000006</v>
      </c>
      <c r="AC7" s="4">
        <v>65.875</v>
      </c>
      <c r="AD7" s="4">
        <v>65.3</v>
      </c>
      <c r="AE7" s="4">
        <v>64.45</v>
      </c>
      <c r="AF7" s="4">
        <v>65</v>
      </c>
      <c r="AG7" s="4">
        <f t="shared" si="0"/>
        <v>65.465322580645164</v>
      </c>
      <c r="AH7" s="4">
        <f t="shared" si="1"/>
        <v>68.912499999999994</v>
      </c>
      <c r="AI7" s="2">
        <f t="shared" si="2"/>
        <v>61.8</v>
      </c>
      <c r="AJ7" s="2">
        <f t="shared" si="3"/>
        <v>14.118903225806452</v>
      </c>
      <c r="AK7" s="2">
        <f t="shared" si="4"/>
        <v>13.663454734651404</v>
      </c>
      <c r="AL7" s="2">
        <f t="shared" si="5"/>
        <v>3.7575129042767705</v>
      </c>
      <c r="AM7" s="2">
        <f t="shared" si="6"/>
        <v>3.6964110613744521</v>
      </c>
    </row>
    <row r="8" spans="1:41" x14ac:dyDescent="0.3">
      <c r="A8" s="5" t="s">
        <v>7</v>
      </c>
      <c r="B8" s="4">
        <v>67.8</v>
      </c>
      <c r="C8" s="4">
        <v>69</v>
      </c>
      <c r="D8" s="4">
        <v>68.099999999999994</v>
      </c>
      <c r="E8" s="4">
        <v>67</v>
      </c>
      <c r="F8" s="4">
        <v>66.5</v>
      </c>
      <c r="G8" s="6">
        <v>66.400000000000006</v>
      </c>
      <c r="H8" s="4">
        <v>67.900000000000006</v>
      </c>
      <c r="I8" s="4">
        <v>65.5</v>
      </c>
      <c r="J8" s="4">
        <v>66.099999999999994</v>
      </c>
      <c r="K8" s="4">
        <v>64.5</v>
      </c>
      <c r="L8" s="4">
        <v>63.8</v>
      </c>
      <c r="M8" s="4">
        <v>68.2</v>
      </c>
      <c r="N8" s="6">
        <v>69</v>
      </c>
      <c r="O8" s="3">
        <v>68.099999999999994</v>
      </c>
      <c r="P8" s="3">
        <v>69.3</v>
      </c>
      <c r="Q8" s="3">
        <v>69.099999999999994</v>
      </c>
      <c r="R8" s="3">
        <v>70</v>
      </c>
      <c r="S8" s="4">
        <v>71.8</v>
      </c>
      <c r="T8" s="4">
        <v>71.5</v>
      </c>
      <c r="U8" s="4">
        <v>73</v>
      </c>
      <c r="V8" s="8">
        <v>71.7</v>
      </c>
      <c r="W8" s="9">
        <v>70.5</v>
      </c>
      <c r="X8" s="7">
        <v>71.099999999999994</v>
      </c>
      <c r="Y8" s="7">
        <v>70.3</v>
      </c>
      <c r="Z8" s="7">
        <v>70.7</v>
      </c>
      <c r="AA8" s="4">
        <v>70.525000000000006</v>
      </c>
      <c r="AB8" s="4">
        <v>70.800000000000011</v>
      </c>
      <c r="AC8" s="4">
        <v>70.625</v>
      </c>
      <c r="AD8" s="4">
        <v>68.825000000000003</v>
      </c>
      <c r="AE8" s="4">
        <v>68.449999999999989</v>
      </c>
      <c r="AF8" s="4">
        <v>67.375</v>
      </c>
      <c r="AG8" s="4">
        <f t="shared" si="0"/>
        <v>68.822580645161295</v>
      </c>
      <c r="AH8" s="4">
        <f t="shared" si="1"/>
        <v>73.22862903225807</v>
      </c>
      <c r="AI8" s="2">
        <f t="shared" si="2"/>
        <v>69</v>
      </c>
      <c r="AJ8" s="2">
        <f t="shared" si="3"/>
        <v>4.9931397849462407</v>
      </c>
      <c r="AK8" s="2">
        <f t="shared" si="4"/>
        <v>4.8320707596253945</v>
      </c>
      <c r="AL8" s="2">
        <f t="shared" si="5"/>
        <v>2.2345334602431532</v>
      </c>
      <c r="AM8" s="2">
        <f t="shared" si="6"/>
        <v>2.1981971612267617</v>
      </c>
    </row>
    <row r="9" spans="1:41" x14ac:dyDescent="0.3">
      <c r="A9" s="5" t="s">
        <v>8</v>
      </c>
      <c r="B9" s="4">
        <v>70.400000000000006</v>
      </c>
      <c r="C9" s="4">
        <v>70.3</v>
      </c>
      <c r="D9" s="4">
        <v>71</v>
      </c>
      <c r="E9" s="4">
        <v>71.099999999999994</v>
      </c>
      <c r="F9" s="4">
        <v>70.099999999999994</v>
      </c>
      <c r="G9" s="6">
        <v>68.7</v>
      </c>
      <c r="H9" s="4">
        <v>67.7</v>
      </c>
      <c r="I9" s="4">
        <v>70.2</v>
      </c>
      <c r="J9" s="4">
        <v>73.8</v>
      </c>
      <c r="K9" s="4">
        <v>74.099999999999994</v>
      </c>
      <c r="L9" s="4">
        <v>70.5</v>
      </c>
      <c r="M9" s="4">
        <v>71.7</v>
      </c>
      <c r="N9" s="6">
        <v>71.5</v>
      </c>
      <c r="O9" s="3">
        <v>69.2</v>
      </c>
      <c r="P9" s="3">
        <v>71</v>
      </c>
      <c r="Q9" s="3">
        <v>71.599999999999994</v>
      </c>
      <c r="R9" s="3">
        <v>72</v>
      </c>
      <c r="S9" s="4">
        <v>75.400000000000006</v>
      </c>
      <c r="T9" s="4">
        <v>75.599999999999994</v>
      </c>
      <c r="U9" s="4">
        <v>77.2</v>
      </c>
      <c r="V9" s="8">
        <v>77.3</v>
      </c>
      <c r="W9" s="9">
        <v>75.8</v>
      </c>
      <c r="X9" s="7">
        <v>76.8</v>
      </c>
      <c r="Y9" s="7">
        <v>76.8</v>
      </c>
      <c r="Z9" s="7">
        <v>76.2</v>
      </c>
      <c r="AA9" s="4">
        <v>76.474999999999994</v>
      </c>
      <c r="AB9" s="4">
        <v>74.7</v>
      </c>
      <c r="AC9" s="4">
        <v>74.150000000000006</v>
      </c>
      <c r="AD9" s="4">
        <v>73.45</v>
      </c>
      <c r="AE9" s="4">
        <v>74.149999999999991</v>
      </c>
      <c r="AF9" s="4">
        <v>74.3</v>
      </c>
      <c r="AG9" s="4">
        <f t="shared" si="0"/>
        <v>73.007258064516137</v>
      </c>
      <c r="AH9" s="4">
        <f t="shared" si="1"/>
        <v>41.25322580645161</v>
      </c>
      <c r="AI9" s="2">
        <f t="shared" si="2"/>
        <v>71</v>
      </c>
      <c r="AJ9" s="2">
        <f t="shared" si="3"/>
        <v>7.7680497311827894</v>
      </c>
      <c r="AK9" s="2">
        <f t="shared" si="4"/>
        <v>7.5174674817897964</v>
      </c>
      <c r="AL9" s="2">
        <f t="shared" si="5"/>
        <v>2.787122123478408</v>
      </c>
      <c r="AM9" s="2">
        <f t="shared" si="6"/>
        <v>2.7418000440932588</v>
      </c>
    </row>
    <row r="10" spans="1:41" x14ac:dyDescent="0.3">
      <c r="A10" s="5" t="s">
        <v>51</v>
      </c>
      <c r="B10" s="4">
        <v>37.299999999999997</v>
      </c>
      <c r="C10" s="4">
        <v>37.4</v>
      </c>
      <c r="D10" s="4">
        <v>34.6</v>
      </c>
      <c r="E10" s="4">
        <v>35.799999999999997</v>
      </c>
      <c r="F10" s="4">
        <v>37.5</v>
      </c>
      <c r="G10" s="6">
        <v>38.700000000000003</v>
      </c>
      <c r="H10" s="4">
        <v>36.4</v>
      </c>
      <c r="I10" s="4">
        <v>35.1</v>
      </c>
      <c r="J10" s="4">
        <v>35</v>
      </c>
      <c r="K10" s="4">
        <v>35.700000000000003</v>
      </c>
      <c r="L10" s="4">
        <v>37.799999999999997</v>
      </c>
      <c r="M10" s="4">
        <v>39.200000000000003</v>
      </c>
      <c r="N10" s="6">
        <v>40.4</v>
      </c>
      <c r="O10" s="3">
        <v>42.5</v>
      </c>
      <c r="P10" s="3">
        <v>40.299999999999997</v>
      </c>
      <c r="Q10" s="3">
        <v>40</v>
      </c>
      <c r="R10" s="3">
        <v>41.9</v>
      </c>
      <c r="S10" s="4">
        <v>42.7</v>
      </c>
      <c r="T10" s="4">
        <v>44.1</v>
      </c>
      <c r="U10" s="4">
        <v>43</v>
      </c>
      <c r="V10" s="8">
        <v>45.6</v>
      </c>
      <c r="W10" s="9">
        <v>45.8</v>
      </c>
      <c r="X10" s="7">
        <v>45.9</v>
      </c>
      <c r="Y10" s="7">
        <v>47.2</v>
      </c>
      <c r="Z10" s="7">
        <v>44.1</v>
      </c>
      <c r="AA10" s="4">
        <v>44.9</v>
      </c>
      <c r="AB10" s="4">
        <v>45.625</v>
      </c>
      <c r="AC10" s="4">
        <v>44.825000000000003</v>
      </c>
      <c r="AD10" s="4">
        <v>44.974999999999994</v>
      </c>
      <c r="AE10" s="4">
        <v>44.575000000000003</v>
      </c>
      <c r="AF10" s="4">
        <v>41.525000000000006</v>
      </c>
      <c r="AG10" s="4">
        <f t="shared" si="0"/>
        <v>40.981451612903221</v>
      </c>
      <c r="AH10" s="4">
        <f t="shared" si="1"/>
        <v>67.0625</v>
      </c>
      <c r="AI10" s="2">
        <f t="shared" si="2"/>
        <v>44.1</v>
      </c>
      <c r="AJ10" s="2">
        <f t="shared" si="3"/>
        <v>15.44924865591398</v>
      </c>
      <c r="AK10" s="2">
        <f t="shared" si="4"/>
        <v>14.950885796045787</v>
      </c>
      <c r="AL10" s="2">
        <f t="shared" si="5"/>
        <v>3.9305532251725048</v>
      </c>
      <c r="AM10" s="2">
        <f t="shared" si="6"/>
        <v>3.8666375309881049</v>
      </c>
    </row>
    <row r="11" spans="1:41" x14ac:dyDescent="0.3">
      <c r="A11" s="5" t="s">
        <v>9</v>
      </c>
      <c r="B11" s="4">
        <v>66.5</v>
      </c>
      <c r="C11" s="4">
        <v>67.2</v>
      </c>
      <c r="D11" s="4">
        <v>66.5</v>
      </c>
      <c r="E11" s="4">
        <v>66.3</v>
      </c>
      <c r="F11" s="4">
        <v>64.900000000000006</v>
      </c>
      <c r="G11" s="6">
        <v>64.400000000000006</v>
      </c>
      <c r="H11" s="4">
        <v>65.099999999999994</v>
      </c>
      <c r="I11" s="4">
        <v>66.099999999999994</v>
      </c>
      <c r="J11" s="4">
        <v>66</v>
      </c>
      <c r="K11" s="4">
        <v>65.5</v>
      </c>
      <c r="L11" s="4">
        <v>65.7</v>
      </c>
      <c r="M11" s="4">
        <v>66.599999999999994</v>
      </c>
      <c r="N11" s="6">
        <v>67.099999999999994</v>
      </c>
      <c r="O11" s="3">
        <v>66.900000000000006</v>
      </c>
      <c r="P11" s="3">
        <v>66.900000000000006</v>
      </c>
      <c r="Q11" s="3">
        <v>67.599999999999994</v>
      </c>
      <c r="R11" s="3">
        <v>68.400000000000006</v>
      </c>
      <c r="S11" s="4">
        <v>69.2</v>
      </c>
      <c r="T11" s="4">
        <v>68.7</v>
      </c>
      <c r="U11" s="4">
        <v>69.5</v>
      </c>
      <c r="V11" s="8">
        <v>72.2</v>
      </c>
      <c r="W11" s="9">
        <v>72.400000000000006</v>
      </c>
      <c r="X11" s="7">
        <v>72.400000000000006</v>
      </c>
      <c r="Y11" s="7">
        <v>71.8</v>
      </c>
      <c r="Z11" s="7">
        <v>71.099999999999994</v>
      </c>
      <c r="AA11" s="4">
        <v>70.900000000000006</v>
      </c>
      <c r="AB11" s="4">
        <v>69.224999999999994</v>
      </c>
      <c r="AC11" s="4">
        <v>68.975000000000009</v>
      </c>
      <c r="AD11" s="4">
        <v>67.024999999999991</v>
      </c>
      <c r="AE11" s="4">
        <v>66.150000000000006</v>
      </c>
      <c r="AF11" s="4">
        <v>64.849999999999994</v>
      </c>
      <c r="AG11" s="4">
        <f t="shared" si="0"/>
        <v>67.810483870967758</v>
      </c>
      <c r="AH11" s="4">
        <f t="shared" si="1"/>
        <v>66.943548387096769</v>
      </c>
      <c r="AI11" s="2">
        <f t="shared" si="2"/>
        <v>66.5</v>
      </c>
      <c r="AJ11" s="2">
        <f t="shared" si="3"/>
        <v>5.7434489247311884</v>
      </c>
      <c r="AK11" s="2">
        <f t="shared" si="4"/>
        <v>5.5581763787721181</v>
      </c>
      <c r="AL11" s="2">
        <f t="shared" si="5"/>
        <v>2.3965493787383534</v>
      </c>
      <c r="AM11" s="2">
        <f t="shared" si="6"/>
        <v>2.3575784989628912</v>
      </c>
    </row>
    <row r="12" spans="1:41" x14ac:dyDescent="0.3">
      <c r="A12" s="5" t="s">
        <v>10</v>
      </c>
      <c r="B12" s="4">
        <v>63.6</v>
      </c>
      <c r="C12" s="4">
        <v>62.7</v>
      </c>
      <c r="D12" s="4">
        <v>62.4</v>
      </c>
      <c r="E12" s="4">
        <v>63.9</v>
      </c>
      <c r="F12" s="4">
        <v>64.8</v>
      </c>
      <c r="G12" s="6">
        <v>64.7</v>
      </c>
      <c r="H12" s="4">
        <v>64.3</v>
      </c>
      <c r="I12" s="4">
        <v>65.7</v>
      </c>
      <c r="J12" s="4">
        <v>66.900000000000006</v>
      </c>
      <c r="K12" s="4">
        <v>66.5</v>
      </c>
      <c r="L12" s="4">
        <v>63.4</v>
      </c>
      <c r="M12" s="4">
        <v>66.599999999999994</v>
      </c>
      <c r="N12" s="6">
        <v>69.3</v>
      </c>
      <c r="O12" s="3">
        <v>70.900000000000006</v>
      </c>
      <c r="P12" s="3">
        <v>71.2</v>
      </c>
      <c r="Q12" s="3">
        <v>71.3</v>
      </c>
      <c r="R12" s="3">
        <v>69.8</v>
      </c>
      <c r="S12" s="4">
        <v>70.099999999999994</v>
      </c>
      <c r="T12" s="4">
        <v>71.8</v>
      </c>
      <c r="U12" s="4">
        <v>71.400000000000006</v>
      </c>
      <c r="V12" s="8">
        <v>70.900000000000006</v>
      </c>
      <c r="W12" s="9">
        <v>67.900000000000006</v>
      </c>
      <c r="X12" s="7">
        <v>68.5</v>
      </c>
      <c r="Y12" s="7">
        <v>67.599999999999994</v>
      </c>
      <c r="Z12" s="7">
        <v>68.2</v>
      </c>
      <c r="AA12" s="4">
        <v>67.375</v>
      </c>
      <c r="AB12" s="4">
        <v>67.099999999999994</v>
      </c>
      <c r="AC12" s="4">
        <v>66.225000000000009</v>
      </c>
      <c r="AD12" s="4">
        <v>64.325000000000003</v>
      </c>
      <c r="AE12" s="4">
        <v>64.224999999999994</v>
      </c>
      <c r="AF12" s="4">
        <v>62.949999999999996</v>
      </c>
      <c r="AG12" s="4">
        <f t="shared" si="0"/>
        <v>66.987096774193546</v>
      </c>
      <c r="AH12" s="4">
        <f t="shared" si="1"/>
        <v>55.331854838709674</v>
      </c>
      <c r="AI12" s="2">
        <f t="shared" si="2"/>
        <v>70.900000000000006</v>
      </c>
      <c r="AJ12" s="2">
        <f t="shared" si="3"/>
        <v>8.7288279569892513</v>
      </c>
      <c r="AK12" s="2">
        <f t="shared" si="4"/>
        <v>8.447252861602502</v>
      </c>
      <c r="AL12" s="2">
        <f t="shared" si="5"/>
        <v>2.9544589956520384</v>
      </c>
      <c r="AM12" s="2">
        <f t="shared" si="6"/>
        <v>2.9064158101693747</v>
      </c>
    </row>
    <row r="13" spans="1:41" x14ac:dyDescent="0.3">
      <c r="A13" s="5" t="s">
        <v>11</v>
      </c>
      <c r="B13" s="4">
        <v>50.7</v>
      </c>
      <c r="C13" s="4">
        <v>51</v>
      </c>
      <c r="D13" s="4">
        <v>50.9</v>
      </c>
      <c r="E13" s="4">
        <v>50.7</v>
      </c>
      <c r="F13" s="4">
        <v>53.2</v>
      </c>
      <c r="G13" s="6">
        <v>54.7</v>
      </c>
      <c r="H13" s="4">
        <v>55.5</v>
      </c>
      <c r="I13" s="4">
        <v>55.2</v>
      </c>
      <c r="J13" s="4">
        <v>53.8</v>
      </c>
      <c r="K13" s="4">
        <v>52.8</v>
      </c>
      <c r="L13" s="4">
        <v>52.3</v>
      </c>
      <c r="M13" s="4">
        <v>50.2</v>
      </c>
      <c r="N13" s="6">
        <v>50.6</v>
      </c>
      <c r="O13" s="3">
        <v>50.2</v>
      </c>
      <c r="P13" s="3">
        <v>52.8</v>
      </c>
      <c r="Q13" s="3">
        <v>56.6</v>
      </c>
      <c r="R13" s="3">
        <v>55.2</v>
      </c>
      <c r="S13" s="4">
        <v>55.5</v>
      </c>
      <c r="T13" s="4">
        <v>57.9</v>
      </c>
      <c r="U13" s="4">
        <v>58.3</v>
      </c>
      <c r="V13" s="8">
        <v>60.6</v>
      </c>
      <c r="W13" s="9">
        <v>59.8</v>
      </c>
      <c r="X13" s="7">
        <v>59.9</v>
      </c>
      <c r="Y13" s="7">
        <v>60.1</v>
      </c>
      <c r="Z13" s="7">
        <v>59.1</v>
      </c>
      <c r="AA13" s="4">
        <v>59.500000000000007</v>
      </c>
      <c r="AB13" s="4">
        <v>56.050000000000004</v>
      </c>
      <c r="AC13" s="4">
        <v>55.449999999999996</v>
      </c>
      <c r="AD13" s="4">
        <v>57.224999999999994</v>
      </c>
      <c r="AE13" s="4">
        <v>57.349999999999994</v>
      </c>
      <c r="AF13" s="4">
        <v>58.449999999999996</v>
      </c>
      <c r="AG13" s="4">
        <f t="shared" si="0"/>
        <v>55.213709677419345</v>
      </c>
      <c r="AH13" s="4">
        <f t="shared" si="1"/>
        <v>71.813709677419354</v>
      </c>
      <c r="AI13" s="2">
        <f t="shared" si="2"/>
        <v>50.7</v>
      </c>
      <c r="AJ13" s="2">
        <f t="shared" si="3"/>
        <v>11.438493279569887</v>
      </c>
      <c r="AK13" s="2">
        <f t="shared" si="4"/>
        <v>11.069509625390213</v>
      </c>
      <c r="AL13" s="2">
        <f t="shared" si="5"/>
        <v>3.382084162106243</v>
      </c>
      <c r="AM13" s="2">
        <f t="shared" si="6"/>
        <v>3.3270872584574955</v>
      </c>
    </row>
    <row r="14" spans="1:41" x14ac:dyDescent="0.3">
      <c r="A14" s="5" t="s">
        <v>12</v>
      </c>
      <c r="B14" s="4">
        <v>69.7</v>
      </c>
      <c r="C14" s="4">
        <v>71</v>
      </c>
      <c r="D14" s="4">
        <v>69.8</v>
      </c>
      <c r="E14" s="4">
        <v>71.599999999999994</v>
      </c>
      <c r="F14" s="4">
        <v>71.5</v>
      </c>
      <c r="G14" s="6">
        <v>70.2</v>
      </c>
      <c r="H14" s="4">
        <v>69.400000000000006</v>
      </c>
      <c r="I14" s="4">
        <v>68.400000000000006</v>
      </c>
      <c r="J14" s="4">
        <v>70.3</v>
      </c>
      <c r="K14" s="4">
        <v>72.099999999999994</v>
      </c>
      <c r="L14" s="4">
        <v>70.7</v>
      </c>
      <c r="M14" s="4">
        <v>72</v>
      </c>
      <c r="N14" s="6">
        <v>71.400000000000006</v>
      </c>
      <c r="O14" s="3">
        <v>72.3</v>
      </c>
      <c r="P14" s="3">
        <v>72.599999999999994</v>
      </c>
      <c r="Q14" s="3">
        <v>70.3</v>
      </c>
      <c r="R14" s="3">
        <v>70.5</v>
      </c>
      <c r="S14" s="4">
        <v>71.7</v>
      </c>
      <c r="T14" s="4">
        <v>73</v>
      </c>
      <c r="U14" s="4">
        <v>74.400000000000006</v>
      </c>
      <c r="V14" s="8">
        <v>73.7</v>
      </c>
      <c r="W14" s="9">
        <v>74.2</v>
      </c>
      <c r="X14" s="7">
        <v>75.099999999999994</v>
      </c>
      <c r="Y14" s="7">
        <v>74.5</v>
      </c>
      <c r="Z14" s="7">
        <v>75</v>
      </c>
      <c r="AA14" s="4">
        <v>75.424999999999997</v>
      </c>
      <c r="AB14" s="4">
        <v>72.349999999999994</v>
      </c>
      <c r="AC14" s="4">
        <v>72.45</v>
      </c>
      <c r="AD14" s="4">
        <v>73.025000000000006</v>
      </c>
      <c r="AE14" s="4">
        <v>71.55</v>
      </c>
      <c r="AF14" s="4">
        <v>69.550000000000011</v>
      </c>
      <c r="AG14" s="4">
        <f t="shared" si="0"/>
        <v>71.927419354838719</v>
      </c>
      <c r="AH14" s="4">
        <f t="shared" si="1"/>
        <v>67.137499999999989</v>
      </c>
      <c r="AI14" s="2">
        <f t="shared" si="2"/>
        <v>70.3</v>
      </c>
      <c r="AJ14" s="2">
        <f t="shared" si="3"/>
        <v>3.4542647849462327</v>
      </c>
      <c r="AK14" s="2">
        <f t="shared" si="4"/>
        <v>3.3428368886576445</v>
      </c>
      <c r="AL14" s="2">
        <f t="shared" si="5"/>
        <v>1.8585652490419142</v>
      </c>
      <c r="AM14" s="2">
        <f t="shared" si="6"/>
        <v>1.8283426617178862</v>
      </c>
    </row>
    <row r="15" spans="1:41" x14ac:dyDescent="0.3">
      <c r="A15" s="5" t="s">
        <v>13</v>
      </c>
      <c r="B15" s="4">
        <v>62.4</v>
      </c>
      <c r="C15" s="4">
        <v>60.6</v>
      </c>
      <c r="D15" s="4">
        <v>60.9</v>
      </c>
      <c r="E15" s="4">
        <v>61</v>
      </c>
      <c r="F15" s="4">
        <v>61.4</v>
      </c>
      <c r="G15" s="6">
        <v>61.9</v>
      </c>
      <c r="H15" s="4">
        <v>63</v>
      </c>
      <c r="I15" s="4">
        <v>63</v>
      </c>
      <c r="J15" s="4">
        <v>62.4</v>
      </c>
      <c r="K15" s="4">
        <v>61.8</v>
      </c>
      <c r="L15" s="4">
        <v>64.2</v>
      </c>
      <c r="M15" s="4">
        <v>66.400000000000006</v>
      </c>
      <c r="N15" s="6">
        <v>68.2</v>
      </c>
      <c r="O15" s="3">
        <v>68.099999999999994</v>
      </c>
      <c r="P15" s="3">
        <v>68</v>
      </c>
      <c r="Q15" s="3">
        <v>67.099999999999994</v>
      </c>
      <c r="R15" s="3">
        <v>67.900000000000006</v>
      </c>
      <c r="S15" s="4">
        <v>69.400000000000006</v>
      </c>
      <c r="T15" s="4">
        <v>70.099999999999994</v>
      </c>
      <c r="U15" s="4">
        <v>70.7</v>
      </c>
      <c r="V15" s="8">
        <v>72.7</v>
      </c>
      <c r="W15" s="9">
        <v>70.900000000000006</v>
      </c>
      <c r="X15" s="7">
        <v>70.400000000000006</v>
      </c>
      <c r="Y15" s="7">
        <v>69.400000000000006</v>
      </c>
      <c r="Z15" s="7">
        <v>68.900000000000006</v>
      </c>
      <c r="AA15" s="4">
        <v>69.125</v>
      </c>
      <c r="AB15" s="4">
        <v>68.75</v>
      </c>
      <c r="AC15" s="4">
        <v>68.400000000000006</v>
      </c>
      <c r="AD15" s="4">
        <v>66.849999999999994</v>
      </c>
      <c r="AE15" s="4">
        <v>67.174999999999997</v>
      </c>
      <c r="AF15" s="4">
        <v>66.424999999999997</v>
      </c>
      <c r="AG15" s="4">
        <f t="shared" si="0"/>
        <v>66.371774193548404</v>
      </c>
      <c r="AH15" s="4">
        <f t="shared" si="1"/>
        <v>71.862500000000011</v>
      </c>
      <c r="AI15" s="2">
        <f t="shared" si="2"/>
        <v>62.4</v>
      </c>
      <c r="AJ15" s="2">
        <f t="shared" si="3"/>
        <v>12.698239247311838</v>
      </c>
      <c r="AK15" s="2">
        <f t="shared" si="4"/>
        <v>12.288618626430811</v>
      </c>
      <c r="AL15" s="2">
        <f t="shared" si="5"/>
        <v>3.5634588881186544</v>
      </c>
      <c r="AM15" s="2">
        <f t="shared" si="6"/>
        <v>3.5055126053732586</v>
      </c>
    </row>
    <row r="16" spans="1:41" x14ac:dyDescent="0.3">
      <c r="A16" s="5" t="s">
        <v>14</v>
      </c>
      <c r="B16" s="4">
        <v>69.900000000000006</v>
      </c>
      <c r="C16" s="4">
        <v>67.599999999999994</v>
      </c>
      <c r="D16" s="4">
        <v>67.599999999999994</v>
      </c>
      <c r="E16" s="4">
        <v>69.099999999999994</v>
      </c>
      <c r="F16" s="4">
        <v>68.3</v>
      </c>
      <c r="G16" s="6">
        <v>68.2</v>
      </c>
      <c r="H16" s="4">
        <v>67</v>
      </c>
      <c r="I16" s="4">
        <v>66.099999999999994</v>
      </c>
      <c r="J16" s="4">
        <v>67.599999999999994</v>
      </c>
      <c r="K16" s="4">
        <v>68.7</v>
      </c>
      <c r="L16" s="4">
        <v>68.400000000000006</v>
      </c>
      <c r="M16" s="4">
        <v>71</v>
      </c>
      <c r="N16" s="6">
        <v>74.2</v>
      </c>
      <c r="O16" s="3">
        <v>74.099999999999994</v>
      </c>
      <c r="P16" s="3">
        <v>72.599999999999994</v>
      </c>
      <c r="Q16" s="3">
        <v>72.900000000000006</v>
      </c>
      <c r="R16" s="3">
        <v>74.900000000000006</v>
      </c>
      <c r="S16" s="4">
        <v>75.3</v>
      </c>
      <c r="T16" s="4">
        <v>75.099999999999994</v>
      </c>
      <c r="U16" s="4">
        <v>74.400000000000006</v>
      </c>
      <c r="V16" s="8">
        <v>75.8</v>
      </c>
      <c r="W16" s="9">
        <v>75</v>
      </c>
      <c r="X16" s="7">
        <v>74.2</v>
      </c>
      <c r="Y16" s="7">
        <v>73.8</v>
      </c>
      <c r="Z16" s="7">
        <v>74.400000000000006</v>
      </c>
      <c r="AA16" s="4">
        <v>72.025000000000006</v>
      </c>
      <c r="AB16" s="4">
        <v>71.2</v>
      </c>
      <c r="AC16" s="4">
        <v>72.150000000000006</v>
      </c>
      <c r="AD16" s="4">
        <v>72.125</v>
      </c>
      <c r="AE16" s="4">
        <v>71.7</v>
      </c>
      <c r="AF16" s="4">
        <v>70.099999999999994</v>
      </c>
      <c r="AG16" s="4">
        <f t="shared" si="0"/>
        <v>71.467741935483886</v>
      </c>
      <c r="AH16" s="4">
        <f t="shared" si="1"/>
        <v>71.349999999999994</v>
      </c>
      <c r="AI16" s="2">
        <f t="shared" si="2"/>
        <v>67.599999999999994</v>
      </c>
      <c r="AJ16" s="2">
        <f t="shared" si="3"/>
        <v>8.7218830645161329</v>
      </c>
      <c r="AK16" s="2">
        <f t="shared" si="4"/>
        <v>8.4405319979188373</v>
      </c>
      <c r="AL16" s="2">
        <f t="shared" si="5"/>
        <v>2.953283437890128</v>
      </c>
      <c r="AM16" s="2">
        <f t="shared" si="6"/>
        <v>2.9052593684417984</v>
      </c>
    </row>
    <row r="17" spans="1:39" x14ac:dyDescent="0.3">
      <c r="A17" s="5" t="s">
        <v>15</v>
      </c>
      <c r="B17" s="4">
        <v>71.3</v>
      </c>
      <c r="C17" s="4">
        <v>69.900000000000006</v>
      </c>
      <c r="D17" s="4">
        <v>69.2</v>
      </c>
      <c r="E17" s="4">
        <v>67.7</v>
      </c>
      <c r="F17" s="4">
        <v>68.3</v>
      </c>
      <c r="G17" s="6">
        <v>69.599999999999994</v>
      </c>
      <c r="H17" s="4">
        <v>70.7</v>
      </c>
      <c r="I17" s="4">
        <v>68.400000000000006</v>
      </c>
      <c r="J17" s="4">
        <v>66.3</v>
      </c>
      <c r="K17" s="4">
        <v>68.2</v>
      </c>
      <c r="L17" s="4">
        <v>70.099999999999994</v>
      </c>
      <c r="M17" s="4">
        <v>71.400000000000006</v>
      </c>
      <c r="N17" s="6">
        <v>72.8</v>
      </c>
      <c r="O17" s="3">
        <v>72.7</v>
      </c>
      <c r="P17" s="3">
        <v>72.099999999999994</v>
      </c>
      <c r="Q17" s="3">
        <v>73.900000000000006</v>
      </c>
      <c r="R17" s="3">
        <v>75.2</v>
      </c>
      <c r="S17" s="4">
        <v>76.599999999999994</v>
      </c>
      <c r="T17" s="4">
        <v>73.900000000000006</v>
      </c>
      <c r="U17" s="4">
        <v>73.400000000000006</v>
      </c>
      <c r="V17" s="8">
        <v>73.2</v>
      </c>
      <c r="W17" s="9">
        <v>73.900000000000006</v>
      </c>
      <c r="X17" s="7">
        <v>74</v>
      </c>
      <c r="Y17" s="7">
        <v>73.7</v>
      </c>
      <c r="Z17" s="7">
        <v>74</v>
      </c>
      <c r="AA17" s="4">
        <v>72.424999999999997</v>
      </c>
      <c r="AB17" s="4">
        <v>71.125</v>
      </c>
      <c r="AC17" s="4">
        <v>71.199999999999989</v>
      </c>
      <c r="AD17" s="4">
        <v>70.175000000000011</v>
      </c>
      <c r="AE17" s="4">
        <v>69.824999999999989</v>
      </c>
      <c r="AF17" s="4">
        <v>69.424999999999997</v>
      </c>
      <c r="AG17" s="4">
        <f t="shared" si="0"/>
        <v>71.44112903225809</v>
      </c>
      <c r="AH17" s="4">
        <f t="shared" si="1"/>
        <v>68.449999999999989</v>
      </c>
      <c r="AI17" s="2">
        <f t="shared" si="2"/>
        <v>73.900000000000006</v>
      </c>
      <c r="AJ17" s="2">
        <f t="shared" si="3"/>
        <v>6.0161895161290362</v>
      </c>
      <c r="AK17" s="2">
        <f t="shared" si="4"/>
        <v>5.8221188865764866</v>
      </c>
      <c r="AL17" s="2">
        <f t="shared" si="5"/>
        <v>2.4527921877177112</v>
      </c>
      <c r="AM17" s="2">
        <f t="shared" si="6"/>
        <v>2.4129067297714775</v>
      </c>
    </row>
    <row r="18" spans="1:39" x14ac:dyDescent="0.3">
      <c r="A18" s="5" t="s">
        <v>16</v>
      </c>
      <c r="B18" s="4">
        <v>72.7</v>
      </c>
      <c r="C18" s="4">
        <v>68.3</v>
      </c>
      <c r="D18" s="4">
        <v>66.400000000000006</v>
      </c>
      <c r="E18" s="4">
        <v>67.900000000000006</v>
      </c>
      <c r="F18" s="4">
        <v>68.599999999999994</v>
      </c>
      <c r="G18" s="6">
        <v>68.099999999999994</v>
      </c>
      <c r="H18" s="4">
        <v>69</v>
      </c>
      <c r="I18" s="4">
        <v>69.7</v>
      </c>
      <c r="J18" s="4">
        <v>69.8</v>
      </c>
      <c r="K18" s="4">
        <v>68.900000000000006</v>
      </c>
      <c r="L18" s="4">
        <v>69</v>
      </c>
      <c r="M18" s="4">
        <v>67.5</v>
      </c>
      <c r="N18" s="6">
        <v>67.5</v>
      </c>
      <c r="O18" s="3">
        <v>66.5</v>
      </c>
      <c r="P18" s="3">
        <v>66.7</v>
      </c>
      <c r="Q18" s="3">
        <v>67.5</v>
      </c>
      <c r="R18" s="3">
        <v>69.3</v>
      </c>
      <c r="S18" s="4">
        <v>70.400000000000006</v>
      </c>
      <c r="T18" s="4">
        <v>70.3</v>
      </c>
      <c r="U18" s="4">
        <v>70.3</v>
      </c>
      <c r="V18" s="8">
        <v>69.900000000000006</v>
      </c>
      <c r="W18" s="9">
        <v>69.5</v>
      </c>
      <c r="X18" s="7">
        <v>70</v>
      </c>
      <c r="Y18" s="7">
        <v>69.400000000000006</v>
      </c>
      <c r="Z18" s="7">
        <v>68.8</v>
      </c>
      <c r="AA18" s="4">
        <v>67.400000000000006</v>
      </c>
      <c r="AB18" s="4">
        <v>67.375</v>
      </c>
      <c r="AC18" s="4">
        <v>65.400000000000006</v>
      </c>
      <c r="AD18" s="4">
        <v>63.199999999999996</v>
      </c>
      <c r="AE18" s="4">
        <v>63.5</v>
      </c>
      <c r="AF18" s="4">
        <v>64.7</v>
      </c>
      <c r="AG18" s="4">
        <f t="shared" si="0"/>
        <v>68.179838709677412</v>
      </c>
      <c r="AH18" s="4">
        <f t="shared" si="1"/>
        <v>70.568145161290317</v>
      </c>
      <c r="AI18" s="2">
        <f t="shared" si="2"/>
        <v>67.5</v>
      </c>
      <c r="AJ18" s="2">
        <f t="shared" si="3"/>
        <v>4.3309341397849463</v>
      </c>
      <c r="AK18" s="2">
        <f t="shared" si="4"/>
        <v>4.191226586888658</v>
      </c>
      <c r="AL18" s="2">
        <f t="shared" si="5"/>
        <v>2.0810896520296636</v>
      </c>
      <c r="AM18" s="2">
        <f t="shared" si="6"/>
        <v>2.0472485405755352</v>
      </c>
    </row>
    <row r="19" spans="1:39" x14ac:dyDescent="0.3">
      <c r="A19" s="5" t="s">
        <v>17</v>
      </c>
      <c r="B19" s="4">
        <v>70.2</v>
      </c>
      <c r="C19" s="4">
        <v>68.5</v>
      </c>
      <c r="D19" s="4">
        <v>68.099999999999994</v>
      </c>
      <c r="E19" s="4">
        <v>67.599999999999994</v>
      </c>
      <c r="F19" s="4">
        <v>65.400000000000006</v>
      </c>
      <c r="G19" s="6">
        <v>64.900000000000006</v>
      </c>
      <c r="H19" s="4">
        <v>65.8</v>
      </c>
      <c r="I19" s="4">
        <v>67.2</v>
      </c>
      <c r="J19" s="4">
        <v>69</v>
      </c>
      <c r="K19" s="4">
        <v>68.8</v>
      </c>
      <c r="L19" s="4">
        <v>70.599999999999994</v>
      </c>
      <c r="M19" s="4">
        <v>71.2</v>
      </c>
      <c r="N19" s="6">
        <v>73.2</v>
      </c>
      <c r="O19" s="3">
        <v>75</v>
      </c>
      <c r="P19" s="3">
        <v>75.099999999999994</v>
      </c>
      <c r="Q19" s="3">
        <v>73.900000000000006</v>
      </c>
      <c r="R19" s="3">
        <v>73.400000000000006</v>
      </c>
      <c r="S19" s="4">
        <v>73.900000000000006</v>
      </c>
      <c r="T19" s="4">
        <v>73.7</v>
      </c>
      <c r="U19" s="4">
        <v>74.400000000000006</v>
      </c>
      <c r="V19" s="8">
        <v>73.3</v>
      </c>
      <c r="W19" s="9">
        <v>71.599999999999994</v>
      </c>
      <c r="X19" s="7">
        <v>71.7</v>
      </c>
      <c r="Y19" s="7">
        <v>72.900000000000006</v>
      </c>
      <c r="Z19" s="7">
        <v>72.8</v>
      </c>
      <c r="AA19" s="4">
        <v>71.200000000000017</v>
      </c>
      <c r="AB19" s="4">
        <v>70.275000000000006</v>
      </c>
      <c r="AC19" s="4">
        <v>69.100000000000009</v>
      </c>
      <c r="AD19" s="4">
        <v>68.724999999999994</v>
      </c>
      <c r="AE19" s="4">
        <v>67.5</v>
      </c>
      <c r="AF19" s="4">
        <v>67.625</v>
      </c>
      <c r="AG19" s="4">
        <f t="shared" si="0"/>
        <v>70.536290322580655</v>
      </c>
      <c r="AH19" s="4">
        <f t="shared" si="1"/>
        <v>68.3</v>
      </c>
      <c r="AI19" s="2">
        <f t="shared" si="2"/>
        <v>73.900000000000006</v>
      </c>
      <c r="AJ19" s="2">
        <f t="shared" si="3"/>
        <v>8.8115349462365611</v>
      </c>
      <c r="AK19" s="2">
        <f t="shared" si="4"/>
        <v>8.5272918834547369</v>
      </c>
      <c r="AL19" s="2">
        <f t="shared" si="5"/>
        <v>2.9684229729330287</v>
      </c>
      <c r="AM19" s="2">
        <f t="shared" si="6"/>
        <v>2.9201527157761351</v>
      </c>
    </row>
    <row r="20" spans="1:39" x14ac:dyDescent="0.3">
      <c r="A20" s="5" t="s">
        <v>18</v>
      </c>
      <c r="B20" s="4">
        <v>70.099999999999994</v>
      </c>
      <c r="C20" s="4">
        <v>70.2</v>
      </c>
      <c r="D20" s="4">
        <v>70.400000000000006</v>
      </c>
      <c r="E20" s="4">
        <v>71</v>
      </c>
      <c r="F20" s="4">
        <v>68.5</v>
      </c>
      <c r="G20" s="6">
        <v>66.3</v>
      </c>
      <c r="H20" s="4">
        <v>67.8</v>
      </c>
      <c r="I20" s="4">
        <v>68.900000000000006</v>
      </c>
      <c r="J20" s="4">
        <v>66.7</v>
      </c>
      <c r="K20" s="4">
        <v>65.400000000000006</v>
      </c>
      <c r="L20" s="4">
        <v>65.8</v>
      </c>
      <c r="M20" s="4">
        <v>65.3</v>
      </c>
      <c r="N20" s="6">
        <v>64.900000000000006</v>
      </c>
      <c r="O20" s="3">
        <v>66.400000000000006</v>
      </c>
      <c r="P20" s="3">
        <v>66.599999999999994</v>
      </c>
      <c r="Q20" s="3">
        <v>66.8</v>
      </c>
      <c r="R20" s="3">
        <v>68.099999999999994</v>
      </c>
      <c r="S20" s="4">
        <v>67.099999999999994</v>
      </c>
      <c r="T20" s="4">
        <v>67.400000000000006</v>
      </c>
      <c r="U20" s="4">
        <v>67.5</v>
      </c>
      <c r="V20" s="8">
        <v>70.599999999999994</v>
      </c>
      <c r="W20" s="9">
        <v>72.5</v>
      </c>
      <c r="X20" s="7">
        <v>71.3</v>
      </c>
      <c r="Y20" s="7">
        <v>71.5</v>
      </c>
      <c r="Z20" s="7">
        <v>73.5</v>
      </c>
      <c r="AA20" s="4">
        <v>71.900000000000006</v>
      </c>
      <c r="AB20" s="4">
        <v>70.400000000000006</v>
      </c>
      <c r="AC20" s="4">
        <v>70.099999999999994</v>
      </c>
      <c r="AD20" s="4">
        <v>68.774999999999991</v>
      </c>
      <c r="AE20" s="4">
        <v>67.825000000000003</v>
      </c>
      <c r="AF20" s="4">
        <v>65.300000000000011</v>
      </c>
      <c r="AG20" s="4">
        <f t="shared" si="0"/>
        <v>68.545161290322582</v>
      </c>
      <c r="AH20" s="4">
        <f t="shared" si="1"/>
        <v>74</v>
      </c>
      <c r="AI20" s="2">
        <f t="shared" si="2"/>
        <v>70.099999999999994</v>
      </c>
      <c r="AJ20" s="2">
        <f t="shared" si="3"/>
        <v>5.6689341397849438</v>
      </c>
      <c r="AK20" s="2">
        <f t="shared" si="4"/>
        <v>5.4860652965660748</v>
      </c>
      <c r="AL20" s="2">
        <f t="shared" si="5"/>
        <v>2.3809523598310287</v>
      </c>
      <c r="AM20" s="2">
        <f t="shared" si="6"/>
        <v>2.3422351070219394</v>
      </c>
    </row>
    <row r="21" spans="1:39" x14ac:dyDescent="0.3">
      <c r="A21" s="5" t="s">
        <v>19</v>
      </c>
      <c r="B21" s="4">
        <v>74.099999999999994</v>
      </c>
      <c r="C21" s="4">
        <v>73.7</v>
      </c>
      <c r="D21" s="4">
        <v>74</v>
      </c>
      <c r="E21" s="4">
        <v>73.2</v>
      </c>
      <c r="F21" s="4">
        <v>72.2</v>
      </c>
      <c r="G21" s="6">
        <v>73.599999999999994</v>
      </c>
      <c r="H21" s="4">
        <v>74.2</v>
      </c>
      <c r="I21" s="4">
        <v>72</v>
      </c>
      <c r="J21" s="4">
        <v>72</v>
      </c>
      <c r="K21" s="4">
        <v>71.900000000000006</v>
      </c>
      <c r="L21" s="4">
        <v>72.599999999999994</v>
      </c>
      <c r="M21" s="4">
        <v>76.7</v>
      </c>
      <c r="N21" s="6">
        <v>76.5</v>
      </c>
      <c r="O21" s="3">
        <v>74.900000000000006</v>
      </c>
      <c r="P21" s="3">
        <v>74.599999999999994</v>
      </c>
      <c r="Q21" s="3">
        <v>77.400000000000006</v>
      </c>
      <c r="R21" s="3">
        <v>76.5</v>
      </c>
      <c r="S21" s="4">
        <v>75.5</v>
      </c>
      <c r="T21" s="4">
        <v>74</v>
      </c>
      <c r="U21" s="4">
        <v>73.7</v>
      </c>
      <c r="V21" s="8">
        <v>74.7</v>
      </c>
      <c r="W21" s="9">
        <v>73.900000000000006</v>
      </c>
      <c r="X21" s="7">
        <v>75.3</v>
      </c>
      <c r="Y21" s="7">
        <v>74.3</v>
      </c>
      <c r="Z21" s="7">
        <v>73.900000000000006</v>
      </c>
      <c r="AA21" s="4">
        <v>74.050000000000011</v>
      </c>
      <c r="AB21" s="4">
        <v>73.825000000000003</v>
      </c>
      <c r="AC21" s="4">
        <v>73.900000000000006</v>
      </c>
      <c r="AD21" s="4">
        <v>74.125</v>
      </c>
      <c r="AE21" s="4">
        <v>73.5</v>
      </c>
      <c r="AF21" s="4">
        <v>71.024999999999991</v>
      </c>
      <c r="AG21" s="4">
        <f t="shared" si="0"/>
        <v>74.058870967741939</v>
      </c>
      <c r="AH21" s="4">
        <f t="shared" si="1"/>
        <v>68.185483870967744</v>
      </c>
      <c r="AI21" s="2">
        <f t="shared" si="2"/>
        <v>73.900000000000006</v>
      </c>
      <c r="AJ21" s="2">
        <f t="shared" si="3"/>
        <v>2.1583978494623679</v>
      </c>
      <c r="AK21" s="2">
        <f t="shared" si="4"/>
        <v>2.0887721123829368</v>
      </c>
      <c r="AL21" s="2">
        <f t="shared" si="5"/>
        <v>1.4691486818774906</v>
      </c>
      <c r="AM21" s="2">
        <f t="shared" si="6"/>
        <v>1.4452584932747972</v>
      </c>
    </row>
    <row r="22" spans="1:39" x14ac:dyDescent="0.3">
      <c r="A22" s="5" t="s">
        <v>20</v>
      </c>
      <c r="B22" s="4">
        <v>67.8</v>
      </c>
      <c r="C22" s="4">
        <v>65.599999999999994</v>
      </c>
      <c r="D22" s="4">
        <v>62.8</v>
      </c>
      <c r="E22" s="4">
        <v>62.7</v>
      </c>
      <c r="F22" s="4">
        <v>63.5</v>
      </c>
      <c r="G22" s="6">
        <v>65.5</v>
      </c>
      <c r="H22" s="4">
        <v>64.900000000000006</v>
      </c>
      <c r="I22" s="4">
        <v>63.8</v>
      </c>
      <c r="J22" s="4">
        <v>64.8</v>
      </c>
      <c r="K22" s="4">
        <v>65.5</v>
      </c>
      <c r="L22" s="4">
        <v>64.099999999999994</v>
      </c>
      <c r="M22" s="4">
        <v>65.8</v>
      </c>
      <c r="N22" s="6">
        <v>66.900000000000006</v>
      </c>
      <c r="O22" s="3">
        <v>70.5</v>
      </c>
      <c r="P22" s="3">
        <v>68.7</v>
      </c>
      <c r="Q22" s="3">
        <v>69.599999999999994</v>
      </c>
      <c r="R22" s="3">
        <v>69.900000000000006</v>
      </c>
      <c r="S22" s="4">
        <v>70.7</v>
      </c>
      <c r="T22" s="4">
        <v>72</v>
      </c>
      <c r="U22" s="4">
        <v>71.599999999999994</v>
      </c>
      <c r="V22" s="8">
        <v>72.099999999999994</v>
      </c>
      <c r="W22" s="9">
        <v>71.2</v>
      </c>
      <c r="X22" s="7">
        <v>72.599999999999994</v>
      </c>
      <c r="Y22" s="7">
        <v>71.7</v>
      </c>
      <c r="Z22" s="7">
        <v>70.599999999999994</v>
      </c>
      <c r="AA22" s="4">
        <v>69.650000000000006</v>
      </c>
      <c r="AB22" s="4">
        <v>68.924999999999997</v>
      </c>
      <c r="AC22" s="4">
        <v>69.699999999999989</v>
      </c>
      <c r="AD22" s="4">
        <v>68.474999999999994</v>
      </c>
      <c r="AE22" s="4">
        <v>66.900000000000006</v>
      </c>
      <c r="AF22" s="4">
        <v>66.224999999999994</v>
      </c>
      <c r="AG22" s="4">
        <f t="shared" si="0"/>
        <v>67.895967741935479</v>
      </c>
      <c r="AH22" s="4">
        <f t="shared" si="1"/>
        <v>61.75</v>
      </c>
      <c r="AI22" s="2">
        <f t="shared" si="2"/>
        <v>65.5</v>
      </c>
      <c r="AJ22" s="2">
        <f t="shared" si="3"/>
        <v>9.3656290322580613</v>
      </c>
      <c r="AK22" s="2">
        <f t="shared" si="4"/>
        <v>9.0635119667013502</v>
      </c>
      <c r="AL22" s="2">
        <f t="shared" si="5"/>
        <v>3.0603315232598676</v>
      </c>
      <c r="AM22" s="2">
        <f t="shared" si="6"/>
        <v>3.010566718526821</v>
      </c>
    </row>
    <row r="23" spans="1:39" x14ac:dyDescent="0.3">
      <c r="A23" s="5" t="s">
        <v>21</v>
      </c>
      <c r="B23" s="4">
        <v>61.7</v>
      </c>
      <c r="C23" s="4">
        <v>60.5</v>
      </c>
      <c r="D23" s="4">
        <v>60.3</v>
      </c>
      <c r="E23" s="4">
        <v>60.6</v>
      </c>
      <c r="F23" s="4">
        <v>60</v>
      </c>
      <c r="G23" s="6">
        <v>58.9</v>
      </c>
      <c r="H23" s="4">
        <v>58.6</v>
      </c>
      <c r="I23" s="4">
        <v>60.2</v>
      </c>
      <c r="J23" s="4">
        <v>61.8</v>
      </c>
      <c r="K23" s="4">
        <v>60.7</v>
      </c>
      <c r="L23" s="4">
        <v>60.6</v>
      </c>
      <c r="M23" s="4">
        <v>60.2</v>
      </c>
      <c r="N23" s="5">
        <v>61.7</v>
      </c>
      <c r="O23" s="3">
        <v>62.3</v>
      </c>
      <c r="P23" s="3">
        <v>61.3</v>
      </c>
      <c r="Q23" s="3">
        <v>60.3</v>
      </c>
      <c r="R23" s="3">
        <v>59.9</v>
      </c>
      <c r="S23" s="4">
        <v>60.6</v>
      </c>
      <c r="T23" s="4">
        <v>62.6</v>
      </c>
      <c r="U23" s="4">
        <v>64.3</v>
      </c>
      <c r="V23" s="8">
        <v>63.8</v>
      </c>
      <c r="W23" s="9">
        <v>63.4</v>
      </c>
      <c r="X23" s="7">
        <v>65.2</v>
      </c>
      <c r="Y23" s="7">
        <v>64.3</v>
      </c>
      <c r="Z23" s="7">
        <v>65.7</v>
      </c>
      <c r="AA23" s="4">
        <v>65.125</v>
      </c>
      <c r="AB23" s="4">
        <v>65.375</v>
      </c>
      <c r="AC23" s="4">
        <v>65.3</v>
      </c>
      <c r="AD23" s="4">
        <v>65.825000000000003</v>
      </c>
      <c r="AE23" s="4">
        <v>65.274999999999991</v>
      </c>
      <c r="AF23" s="4">
        <v>63</v>
      </c>
      <c r="AG23" s="4">
        <f t="shared" si="0"/>
        <v>62.238709677419358</v>
      </c>
      <c r="AH23" s="4">
        <f t="shared" si="1"/>
        <v>73.935483870967744</v>
      </c>
      <c r="AI23" s="2">
        <f t="shared" si="2"/>
        <v>60.6</v>
      </c>
      <c r="AJ23" s="2">
        <f t="shared" si="3"/>
        <v>4.9722016129032225</v>
      </c>
      <c r="AK23" s="2">
        <f t="shared" si="4"/>
        <v>4.8118080124869893</v>
      </c>
      <c r="AL23" s="2">
        <f t="shared" si="5"/>
        <v>2.229843405466676</v>
      </c>
      <c r="AM23" s="2">
        <f t="shared" si="6"/>
        <v>2.1935833725862781</v>
      </c>
    </row>
    <row r="24" spans="1:39" x14ac:dyDescent="0.3">
      <c r="A24" s="5" t="s">
        <v>22</v>
      </c>
      <c r="B24" s="4">
        <v>72.7</v>
      </c>
      <c r="C24" s="4">
        <v>70.7</v>
      </c>
      <c r="D24" s="4">
        <v>70.900000000000006</v>
      </c>
      <c r="E24" s="4">
        <v>71.7</v>
      </c>
      <c r="F24" s="4">
        <v>72.5</v>
      </c>
      <c r="G24" s="6">
        <v>73.2</v>
      </c>
      <c r="H24" s="4">
        <v>72.3</v>
      </c>
      <c r="I24" s="4">
        <v>70.599999999999994</v>
      </c>
      <c r="J24" s="4">
        <v>70.599999999999994</v>
      </c>
      <c r="K24" s="4">
        <v>72.3</v>
      </c>
      <c r="L24" s="4">
        <v>72</v>
      </c>
      <c r="M24" s="4">
        <v>72.2</v>
      </c>
      <c r="N24" s="6">
        <v>73.3</v>
      </c>
      <c r="O24" s="3">
        <v>73.3</v>
      </c>
      <c r="P24" s="3">
        <v>74.400000000000006</v>
      </c>
      <c r="Q24" s="3">
        <v>76.5</v>
      </c>
      <c r="R24" s="3">
        <v>77.2</v>
      </c>
      <c r="S24" s="4">
        <v>77.099999999999994</v>
      </c>
      <c r="T24" s="4">
        <v>76</v>
      </c>
      <c r="U24" s="4">
        <v>75.599999999999994</v>
      </c>
      <c r="V24" s="8">
        <v>77.099999999999994</v>
      </c>
      <c r="W24" s="9">
        <v>76.400000000000006</v>
      </c>
      <c r="X24" s="7">
        <v>77.400000000000006</v>
      </c>
      <c r="Y24" s="7">
        <v>76.400000000000006</v>
      </c>
      <c r="Z24" s="7">
        <v>75.900000000000006</v>
      </c>
      <c r="AA24" s="4">
        <v>74.5</v>
      </c>
      <c r="AB24" s="4">
        <v>74.474999999999994</v>
      </c>
      <c r="AC24" s="4">
        <v>74.074999999999989</v>
      </c>
      <c r="AD24" s="4">
        <v>74.8</v>
      </c>
      <c r="AE24" s="4">
        <v>73.849999999999994</v>
      </c>
      <c r="AF24" s="4">
        <v>73.875</v>
      </c>
      <c r="AG24" s="4">
        <f t="shared" si="0"/>
        <v>73.995967741935488</v>
      </c>
      <c r="AH24" s="4">
        <f t="shared" si="1"/>
        <v>72.75</v>
      </c>
      <c r="AI24" s="2">
        <f t="shared" si="2"/>
        <v>72.3</v>
      </c>
      <c r="AJ24" s="2">
        <f t="shared" si="3"/>
        <v>4.5922956989247332</v>
      </c>
      <c r="AK24" s="2">
        <f t="shared" si="4"/>
        <v>4.4441571279916774</v>
      </c>
      <c r="AL24" s="2">
        <f t="shared" si="5"/>
        <v>2.1429642318351312</v>
      </c>
      <c r="AM24" s="2">
        <f t="shared" si="6"/>
        <v>2.1081169625975873</v>
      </c>
    </row>
    <row r="25" spans="1:39" x14ac:dyDescent="0.3">
      <c r="A25" s="5" t="s">
        <v>23</v>
      </c>
      <c r="B25" s="4">
        <v>72.599999999999994</v>
      </c>
      <c r="C25" s="4">
        <v>70</v>
      </c>
      <c r="D25" s="4">
        <v>68</v>
      </c>
      <c r="E25" s="4">
        <v>68.900000000000006</v>
      </c>
      <c r="F25" s="4">
        <v>69.099999999999994</v>
      </c>
      <c r="G25" s="6">
        <v>68.3</v>
      </c>
      <c r="H25" s="4">
        <v>68</v>
      </c>
      <c r="I25" s="4">
        <v>68.900000000000006</v>
      </c>
      <c r="J25" s="4">
        <v>66.7</v>
      </c>
      <c r="K25" s="4">
        <v>65.8</v>
      </c>
      <c r="L25" s="4">
        <v>68.900000000000006</v>
      </c>
      <c r="M25" s="4">
        <v>73.3</v>
      </c>
      <c r="N25" s="6">
        <v>75.400000000000006</v>
      </c>
      <c r="O25" s="3">
        <v>75.400000000000006</v>
      </c>
      <c r="P25" s="3">
        <v>75.400000000000006</v>
      </c>
      <c r="Q25" s="3">
        <v>76.099999999999994</v>
      </c>
      <c r="R25" s="3">
        <v>76.099999999999994</v>
      </c>
      <c r="S25" s="4">
        <v>76.099999999999994</v>
      </c>
      <c r="T25" s="4">
        <v>77.3</v>
      </c>
      <c r="U25" s="4">
        <v>77.2</v>
      </c>
      <c r="V25" s="8">
        <v>76.400000000000006</v>
      </c>
      <c r="W25" s="9">
        <v>76.5</v>
      </c>
      <c r="X25" s="7">
        <v>75.599999999999994</v>
      </c>
      <c r="Y25" s="7">
        <v>73.5</v>
      </c>
      <c r="Z25" s="7">
        <v>73.099999999999994</v>
      </c>
      <c r="AA25" s="4">
        <v>72.900000000000006</v>
      </c>
      <c r="AB25" s="4">
        <v>72.599999999999994</v>
      </c>
      <c r="AC25" s="4">
        <v>71.275000000000006</v>
      </c>
      <c r="AD25" s="4">
        <v>72.025000000000006</v>
      </c>
      <c r="AE25" s="4">
        <v>73.400000000000006</v>
      </c>
      <c r="AF25" s="4">
        <v>71.424999999999997</v>
      </c>
      <c r="AG25" s="4">
        <f t="shared" si="0"/>
        <v>72.45887096774193</v>
      </c>
      <c r="AH25" s="4">
        <f t="shared" si="1"/>
        <v>73.7</v>
      </c>
      <c r="AI25" s="2">
        <f t="shared" si="2"/>
        <v>68.900000000000006</v>
      </c>
      <c r="AJ25" s="2">
        <f t="shared" si="3"/>
        <v>11.641314516129029</v>
      </c>
      <c r="AK25" s="2">
        <f t="shared" si="4"/>
        <v>11.265788241415189</v>
      </c>
      <c r="AL25" s="2">
        <f t="shared" si="5"/>
        <v>3.4119370621582439</v>
      </c>
      <c r="AM25" s="2">
        <f t="shared" si="6"/>
        <v>3.3564547131482629</v>
      </c>
    </row>
    <row r="26" spans="1:39" x14ac:dyDescent="0.3">
      <c r="A26" s="5" t="s">
        <v>24</v>
      </c>
      <c r="B26" s="4">
        <v>72.3</v>
      </c>
      <c r="C26" s="4">
        <v>69.599999999999994</v>
      </c>
      <c r="D26" s="4">
        <v>70.400000000000006</v>
      </c>
      <c r="E26" s="4">
        <v>72.5</v>
      </c>
      <c r="F26" s="4">
        <v>73.7</v>
      </c>
      <c r="G26" s="6">
        <v>72.2</v>
      </c>
      <c r="H26" s="4">
        <v>69.400000000000006</v>
      </c>
      <c r="I26" s="4">
        <v>71.8</v>
      </c>
      <c r="J26" s="4">
        <v>70.400000000000006</v>
      </c>
      <c r="K26" s="4">
        <v>69.7</v>
      </c>
      <c r="L26" s="4">
        <v>69.2</v>
      </c>
      <c r="M26" s="4">
        <v>71.099999999999994</v>
      </c>
      <c r="N26" s="6">
        <v>73</v>
      </c>
      <c r="O26" s="3">
        <v>73.7</v>
      </c>
      <c r="P26" s="3">
        <v>75.099999999999994</v>
      </c>
      <c r="Q26" s="3">
        <v>74.900000000000006</v>
      </c>
      <c r="R26" s="3">
        <v>75.2</v>
      </c>
      <c r="S26" s="4">
        <v>74.5</v>
      </c>
      <c r="T26" s="4">
        <v>74.900000000000006</v>
      </c>
      <c r="U26" s="4">
        <v>73.400000000000006</v>
      </c>
      <c r="V26" s="8">
        <v>74</v>
      </c>
      <c r="W26" s="9">
        <v>78.8</v>
      </c>
      <c r="X26" s="7">
        <v>76.2</v>
      </c>
      <c r="Y26" s="7">
        <v>74</v>
      </c>
      <c r="Z26" s="7">
        <v>75.400000000000006</v>
      </c>
      <c r="AA26" s="4">
        <v>75.475000000000009</v>
      </c>
      <c r="AB26" s="4">
        <v>74.75</v>
      </c>
      <c r="AC26" s="4">
        <v>74.849999999999994</v>
      </c>
      <c r="AD26" s="4">
        <v>74.199999999999989</v>
      </c>
      <c r="AE26" s="4">
        <v>74.224999999999994</v>
      </c>
      <c r="AF26" s="4">
        <v>73.224999999999994</v>
      </c>
      <c r="AG26" s="4">
        <f t="shared" si="0"/>
        <v>73.29435483870968</v>
      </c>
      <c r="AH26" s="4">
        <f t="shared" si="1"/>
        <v>70.512500000000003</v>
      </c>
      <c r="AI26" s="2">
        <f t="shared" si="2"/>
        <v>70.400000000000006</v>
      </c>
      <c r="AJ26" s="2">
        <f t="shared" si="3"/>
        <v>5.1405295698924736</v>
      </c>
      <c r="AK26" s="2">
        <f t="shared" si="4"/>
        <v>4.9747060353798132</v>
      </c>
      <c r="AL26" s="2">
        <f t="shared" si="5"/>
        <v>2.2672735983759158</v>
      </c>
      <c r="AM26" s="2">
        <f t="shared" si="6"/>
        <v>2.2304049039086631</v>
      </c>
    </row>
    <row r="27" spans="1:39" x14ac:dyDescent="0.3">
      <c r="A27" s="5" t="s">
        <v>25</v>
      </c>
      <c r="B27" s="4">
        <v>69.5</v>
      </c>
      <c r="C27" s="4">
        <v>69.2</v>
      </c>
      <c r="D27" s="4">
        <v>67.8</v>
      </c>
      <c r="E27" s="4">
        <v>66.099999999999994</v>
      </c>
      <c r="F27" s="4">
        <v>64.8</v>
      </c>
      <c r="G27" s="6">
        <v>63.7</v>
      </c>
      <c r="H27" s="4">
        <v>64</v>
      </c>
      <c r="I27" s="4">
        <v>64.2</v>
      </c>
      <c r="J27" s="4">
        <v>65.2</v>
      </c>
      <c r="K27" s="4">
        <v>66.400000000000006</v>
      </c>
      <c r="L27" s="4">
        <v>68.400000000000006</v>
      </c>
      <c r="M27" s="4">
        <v>69.400000000000006</v>
      </c>
      <c r="N27" s="6">
        <v>70.2</v>
      </c>
      <c r="O27" s="3">
        <v>70.5</v>
      </c>
      <c r="P27" s="3">
        <v>70.7</v>
      </c>
      <c r="Q27" s="3">
        <v>72.900000000000006</v>
      </c>
      <c r="R27" s="3">
        <v>74.2</v>
      </c>
      <c r="S27" s="4">
        <v>74</v>
      </c>
      <c r="T27" s="4">
        <v>74.8</v>
      </c>
      <c r="U27" s="4">
        <v>74</v>
      </c>
      <c r="V27" s="8">
        <v>72.400000000000006</v>
      </c>
      <c r="W27" s="9">
        <v>72.3</v>
      </c>
      <c r="X27" s="7">
        <v>71.900000000000006</v>
      </c>
      <c r="Y27" s="7">
        <v>70.400000000000006</v>
      </c>
      <c r="Z27" s="7">
        <v>71.400000000000006</v>
      </c>
      <c r="AA27" s="4">
        <v>72</v>
      </c>
      <c r="AB27" s="4">
        <v>71.225000000000009</v>
      </c>
      <c r="AC27" s="4">
        <v>71.150000000000006</v>
      </c>
      <c r="AD27" s="4">
        <v>70.75</v>
      </c>
      <c r="AE27" s="4">
        <v>71.325000000000003</v>
      </c>
      <c r="AF27" s="4">
        <v>70.525000000000006</v>
      </c>
      <c r="AG27" s="4">
        <f t="shared" si="0"/>
        <v>69.850806451612911</v>
      </c>
      <c r="AH27" s="4">
        <f t="shared" si="1"/>
        <v>68.599999999999994</v>
      </c>
      <c r="AI27" s="2">
        <f t="shared" si="2"/>
        <v>74</v>
      </c>
      <c r="AJ27" s="2">
        <f t="shared" si="3"/>
        <v>10.12022849462366</v>
      </c>
      <c r="AK27" s="2">
        <f t="shared" si="4"/>
        <v>9.793769510926122</v>
      </c>
      <c r="AL27" s="2">
        <f t="shared" si="5"/>
        <v>3.1812306572494333</v>
      </c>
      <c r="AM27" s="2">
        <f t="shared" si="6"/>
        <v>3.1294998819182149</v>
      </c>
    </row>
    <row r="28" spans="1:39" x14ac:dyDescent="0.3">
      <c r="A28" s="5" t="s">
        <v>26</v>
      </c>
      <c r="B28" s="4">
        <v>66.400000000000006</v>
      </c>
      <c r="C28" s="4">
        <v>66.5</v>
      </c>
      <c r="D28" s="4">
        <v>64.400000000000006</v>
      </c>
      <c r="E28" s="4">
        <v>65</v>
      </c>
      <c r="F28" s="4">
        <v>65.400000000000006</v>
      </c>
      <c r="G28" s="6">
        <v>67.900000000000006</v>
      </c>
      <c r="H28" s="4">
        <v>69.099999999999994</v>
      </c>
      <c r="I28" s="4">
        <v>69.599999999999994</v>
      </c>
      <c r="J28" s="4">
        <v>69.900000000000006</v>
      </c>
      <c r="K28" s="4">
        <v>69.7</v>
      </c>
      <c r="L28" s="4">
        <v>68.8</v>
      </c>
      <c r="M28" s="4">
        <v>68.7</v>
      </c>
      <c r="N28" s="6">
        <v>68.599999999999994</v>
      </c>
      <c r="O28" s="3">
        <v>67.5</v>
      </c>
      <c r="P28" s="3">
        <v>68.599999999999994</v>
      </c>
      <c r="Q28" s="3">
        <v>70.599999999999994</v>
      </c>
      <c r="R28" s="3">
        <v>70.2</v>
      </c>
      <c r="S28" s="4">
        <v>68.3</v>
      </c>
      <c r="T28" s="4">
        <v>69.400000000000006</v>
      </c>
      <c r="U28" s="4">
        <v>71.5</v>
      </c>
      <c r="V28" s="8">
        <v>72.400000000000006</v>
      </c>
      <c r="W28" s="9">
        <v>70.400000000000006</v>
      </c>
      <c r="X28" s="7">
        <v>69.5</v>
      </c>
      <c r="Y28" s="7">
        <v>67.3</v>
      </c>
      <c r="Z28" s="7">
        <v>70.3</v>
      </c>
      <c r="AA28" s="4">
        <v>70.724999999999994</v>
      </c>
      <c r="AB28" s="4">
        <v>68.125</v>
      </c>
      <c r="AC28" s="4">
        <v>68.375</v>
      </c>
      <c r="AD28" s="4">
        <v>67.849999999999994</v>
      </c>
      <c r="AE28" s="4">
        <v>67.45</v>
      </c>
      <c r="AF28" s="4">
        <v>66.875</v>
      </c>
      <c r="AG28" s="4">
        <f t="shared" si="0"/>
        <v>68.561290322580646</v>
      </c>
      <c r="AH28" s="4">
        <f t="shared" si="1"/>
        <v>68.45</v>
      </c>
      <c r="AI28" s="2">
        <f t="shared" si="2"/>
        <v>68.599999999999994</v>
      </c>
      <c r="AJ28" s="2">
        <f t="shared" si="3"/>
        <v>3.4788682795698889</v>
      </c>
      <c r="AK28" s="2">
        <f t="shared" si="4"/>
        <v>3.3666467221644085</v>
      </c>
      <c r="AL28" s="2">
        <f t="shared" si="5"/>
        <v>1.8651724530374902</v>
      </c>
      <c r="AM28" s="2">
        <f t="shared" si="6"/>
        <v>1.8348424243417767</v>
      </c>
    </row>
    <row r="29" spans="1:39" x14ac:dyDescent="0.3">
      <c r="A29" s="5" t="s">
        <v>27</v>
      </c>
      <c r="B29" s="4">
        <v>69.3</v>
      </c>
      <c r="C29" s="4">
        <v>68.5</v>
      </c>
      <c r="D29" s="4">
        <v>68.3</v>
      </c>
      <c r="E29" s="4">
        <v>66.8</v>
      </c>
      <c r="F29" s="4">
        <v>66.599999999999994</v>
      </c>
      <c r="G29" s="6">
        <v>67.2</v>
      </c>
      <c r="H29" s="4">
        <v>67.3</v>
      </c>
      <c r="I29" s="4">
        <v>67.5</v>
      </c>
      <c r="J29" s="4">
        <v>68.400000000000006</v>
      </c>
      <c r="K29" s="4">
        <v>67.7</v>
      </c>
      <c r="L29" s="4">
        <v>68</v>
      </c>
      <c r="M29" s="4">
        <v>67.099999999999994</v>
      </c>
      <c r="N29" s="6">
        <v>66.8</v>
      </c>
      <c r="O29" s="3">
        <v>66.7</v>
      </c>
      <c r="P29" s="3">
        <v>69.900000000000006</v>
      </c>
      <c r="Q29" s="3">
        <v>70.900000000000006</v>
      </c>
      <c r="R29" s="3">
        <v>70.2</v>
      </c>
      <c r="S29" s="4">
        <v>70.099999999999994</v>
      </c>
      <c r="T29" s="4">
        <v>68.5</v>
      </c>
      <c r="U29" s="4">
        <v>69.5</v>
      </c>
      <c r="V29" s="8">
        <v>71.2</v>
      </c>
      <c r="W29" s="9">
        <v>70.2</v>
      </c>
      <c r="X29" s="7">
        <v>67.599999999999994</v>
      </c>
      <c r="Y29" s="7">
        <v>68.2</v>
      </c>
      <c r="Z29" s="7">
        <v>69.599999999999994</v>
      </c>
      <c r="AA29" s="4">
        <v>70.25</v>
      </c>
      <c r="AB29" s="4">
        <v>70.375</v>
      </c>
      <c r="AC29" s="4">
        <v>68.974999999999994</v>
      </c>
      <c r="AD29" s="4">
        <v>69.349999999999994</v>
      </c>
      <c r="AE29" s="4">
        <v>68.175000000000011</v>
      </c>
      <c r="AF29" s="4">
        <v>66.75</v>
      </c>
      <c r="AG29" s="4">
        <f t="shared" si="0"/>
        <v>68.579838709677418</v>
      </c>
      <c r="AH29" s="4">
        <f t="shared" si="1"/>
        <v>59.189919354838707</v>
      </c>
      <c r="AI29" s="2">
        <f t="shared" si="2"/>
        <v>68.5</v>
      </c>
      <c r="AJ29" s="2">
        <f t="shared" si="3"/>
        <v>1.9085591397849488</v>
      </c>
      <c r="AK29" s="2">
        <f t="shared" si="4"/>
        <v>1.8469927159209183</v>
      </c>
      <c r="AL29" s="2">
        <f t="shared" si="5"/>
        <v>1.381506112829382</v>
      </c>
      <c r="AM29" s="2">
        <f t="shared" si="6"/>
        <v>1.3590411016304542</v>
      </c>
    </row>
    <row r="30" spans="1:39" x14ac:dyDescent="0.3">
      <c r="A30" s="5" t="s">
        <v>28</v>
      </c>
      <c r="B30" s="4">
        <v>58.9</v>
      </c>
      <c r="C30" s="4">
        <v>57</v>
      </c>
      <c r="D30" s="4">
        <v>54.5</v>
      </c>
      <c r="E30" s="4">
        <v>54.1</v>
      </c>
      <c r="F30" s="4">
        <v>54.3</v>
      </c>
      <c r="G30" s="6">
        <v>54.3</v>
      </c>
      <c r="H30" s="4">
        <v>55.8</v>
      </c>
      <c r="I30" s="4">
        <v>55.8</v>
      </c>
      <c r="J30" s="4">
        <v>55.1</v>
      </c>
      <c r="K30" s="4">
        <v>55.8</v>
      </c>
      <c r="L30" s="4">
        <v>55.8</v>
      </c>
      <c r="M30" s="4">
        <v>58.6</v>
      </c>
      <c r="N30" s="6">
        <v>61.1</v>
      </c>
      <c r="O30" s="3">
        <v>61.2</v>
      </c>
      <c r="P30" s="3">
        <v>61.4</v>
      </c>
      <c r="Q30" s="3">
        <v>63.7</v>
      </c>
      <c r="R30" s="3">
        <v>64</v>
      </c>
      <c r="S30" s="4">
        <v>64.599999999999994</v>
      </c>
      <c r="T30" s="4">
        <v>65.3</v>
      </c>
      <c r="U30" s="4">
        <v>64.8</v>
      </c>
      <c r="V30" s="8">
        <v>65.7</v>
      </c>
      <c r="W30" s="9">
        <v>63.4</v>
      </c>
      <c r="X30" s="7">
        <v>65.7</v>
      </c>
      <c r="Y30" s="7">
        <v>63.3</v>
      </c>
      <c r="Z30" s="7">
        <v>63.6</v>
      </c>
      <c r="AA30" s="4">
        <v>62.400000000000006</v>
      </c>
      <c r="AB30" s="4">
        <v>59.75</v>
      </c>
      <c r="AC30" s="4">
        <v>56.225000000000001</v>
      </c>
      <c r="AD30" s="4">
        <v>55.75</v>
      </c>
      <c r="AE30" s="4">
        <v>56.024999999999999</v>
      </c>
      <c r="AF30" s="4">
        <v>55.924999999999997</v>
      </c>
      <c r="AG30" s="4">
        <f t="shared" si="0"/>
        <v>59.479838709677416</v>
      </c>
      <c r="AH30" s="4">
        <f t="shared" si="1"/>
        <v>69.349999999999994</v>
      </c>
      <c r="AI30" s="2">
        <f t="shared" si="2"/>
        <v>55.8</v>
      </c>
      <c r="AJ30" s="2">
        <f t="shared" si="3"/>
        <v>16.863809139784951</v>
      </c>
      <c r="AK30" s="2">
        <f t="shared" si="4"/>
        <v>16.31981529656608</v>
      </c>
      <c r="AL30" s="2">
        <f t="shared" si="5"/>
        <v>4.1065568472608476</v>
      </c>
      <c r="AM30" s="2">
        <f t="shared" si="6"/>
        <v>4.0397791148237401</v>
      </c>
    </row>
    <row r="31" spans="1:39" x14ac:dyDescent="0.3">
      <c r="A31" s="5" t="s">
        <v>29</v>
      </c>
      <c r="B31" s="4">
        <v>67.099999999999994</v>
      </c>
      <c r="C31" s="4">
        <v>65.5</v>
      </c>
      <c r="D31" s="4">
        <v>64.8</v>
      </c>
      <c r="E31" s="4">
        <v>66.400000000000006</v>
      </c>
      <c r="F31" s="4">
        <v>67.900000000000006</v>
      </c>
      <c r="G31" s="6">
        <v>67</v>
      </c>
      <c r="H31" s="4">
        <v>65</v>
      </c>
      <c r="I31" s="4">
        <v>66.8</v>
      </c>
      <c r="J31" s="4">
        <v>66.599999999999994</v>
      </c>
      <c r="K31" s="4">
        <v>65.400000000000006</v>
      </c>
      <c r="L31" s="4">
        <v>65.099999999999994</v>
      </c>
      <c r="M31" s="4">
        <v>66</v>
      </c>
      <c r="N31" s="6">
        <v>65</v>
      </c>
      <c r="O31" s="3">
        <v>66.8</v>
      </c>
      <c r="P31" s="3">
        <v>69.599999999999994</v>
      </c>
      <c r="Q31" s="3">
        <v>70.2</v>
      </c>
      <c r="R31" s="3">
        <v>69.2</v>
      </c>
      <c r="S31" s="4">
        <v>68.400000000000006</v>
      </c>
      <c r="T31" s="4">
        <v>69.5</v>
      </c>
      <c r="U31" s="4">
        <v>74.400000000000006</v>
      </c>
      <c r="V31" s="8">
        <v>73.3</v>
      </c>
      <c r="W31" s="9">
        <v>74</v>
      </c>
      <c r="X31" s="7">
        <v>74.2</v>
      </c>
      <c r="Y31" s="7">
        <v>73.8</v>
      </c>
      <c r="Z31" s="7">
        <v>75</v>
      </c>
      <c r="AA31" s="4">
        <v>76.025000000000006</v>
      </c>
      <c r="AB31" s="4">
        <v>74.875</v>
      </c>
      <c r="AC31" s="4">
        <v>74.125</v>
      </c>
      <c r="AD31" s="4">
        <v>74.75</v>
      </c>
      <c r="AE31" s="4">
        <v>74.125</v>
      </c>
      <c r="AF31" s="4">
        <v>72.199999999999989</v>
      </c>
      <c r="AG31" s="4">
        <f t="shared" si="0"/>
        <v>69.777419354838713</v>
      </c>
      <c r="AH31" s="4">
        <f t="shared" si="1"/>
        <v>65.075000000000003</v>
      </c>
      <c r="AI31" s="2">
        <f t="shared" si="2"/>
        <v>65</v>
      </c>
      <c r="AJ31" s="2">
        <f t="shared" si="3"/>
        <v>15.074139784946246</v>
      </c>
      <c r="AK31" s="2">
        <f t="shared" si="4"/>
        <v>14.587877211238302</v>
      </c>
      <c r="AL31" s="2">
        <f t="shared" si="5"/>
        <v>3.8825429533935933</v>
      </c>
      <c r="AM31" s="2">
        <f t="shared" si="6"/>
        <v>3.8194079660646758</v>
      </c>
    </row>
    <row r="32" spans="1:39" x14ac:dyDescent="0.3">
      <c r="A32" s="5" t="s">
        <v>30</v>
      </c>
      <c r="B32" s="4">
        <v>63.4</v>
      </c>
      <c r="C32" s="4">
        <v>62.3</v>
      </c>
      <c r="D32" s="4">
        <v>63.3</v>
      </c>
      <c r="E32" s="4">
        <v>64</v>
      </c>
      <c r="F32" s="4">
        <v>64.8</v>
      </c>
      <c r="G32" s="6">
        <v>65.7</v>
      </c>
      <c r="H32" s="4">
        <v>65</v>
      </c>
      <c r="I32" s="4">
        <v>64.8</v>
      </c>
      <c r="J32" s="4">
        <v>64.599999999999994</v>
      </c>
      <c r="K32" s="4">
        <v>64.5</v>
      </c>
      <c r="L32" s="4">
        <v>64.099999999999994</v>
      </c>
      <c r="M32" s="4">
        <v>64.900000000000006</v>
      </c>
      <c r="N32" s="6">
        <v>64.599999999999994</v>
      </c>
      <c r="O32" s="3">
        <v>63.1</v>
      </c>
      <c r="P32" s="3">
        <v>63.1</v>
      </c>
      <c r="Q32" s="3">
        <v>64.5</v>
      </c>
      <c r="R32" s="3">
        <v>66.2</v>
      </c>
      <c r="S32" s="4">
        <v>66.5</v>
      </c>
      <c r="T32" s="4">
        <v>66.900000000000006</v>
      </c>
      <c r="U32" s="4">
        <v>66.900000000000006</v>
      </c>
      <c r="V32" s="8">
        <v>68.8</v>
      </c>
      <c r="W32" s="9">
        <v>70.099999999999994</v>
      </c>
      <c r="X32" s="7">
        <v>69</v>
      </c>
      <c r="Y32" s="7">
        <v>68.3</v>
      </c>
      <c r="Z32" s="7">
        <v>67.3</v>
      </c>
      <c r="AA32" s="4">
        <v>65.900000000000006</v>
      </c>
      <c r="AB32" s="4">
        <v>66.5</v>
      </c>
      <c r="AC32" s="4">
        <v>66.375</v>
      </c>
      <c r="AD32" s="4">
        <v>66.550000000000011</v>
      </c>
      <c r="AE32" s="4">
        <v>64.949999999999989</v>
      </c>
      <c r="AF32" s="4">
        <v>65.150000000000006</v>
      </c>
      <c r="AG32" s="4">
        <f t="shared" si="0"/>
        <v>65.552419354838719</v>
      </c>
      <c r="AH32" s="4">
        <f t="shared" si="1"/>
        <v>69.115725806451621</v>
      </c>
      <c r="AI32" s="2">
        <f t="shared" si="2"/>
        <v>64.8</v>
      </c>
      <c r="AJ32" s="2">
        <f t="shared" si="3"/>
        <v>3.4875981182795712</v>
      </c>
      <c r="AK32" s="2">
        <f t="shared" si="4"/>
        <v>3.3750949531737784</v>
      </c>
      <c r="AL32" s="2">
        <f t="shared" si="5"/>
        <v>1.8675112096797628</v>
      </c>
      <c r="AM32" s="2">
        <f t="shared" si="6"/>
        <v>1.8371431498861972</v>
      </c>
    </row>
    <row r="33" spans="1:39" x14ac:dyDescent="0.3">
      <c r="A33" s="5" t="s">
        <v>31</v>
      </c>
      <c r="B33" s="4">
        <v>68</v>
      </c>
      <c r="C33" s="4">
        <v>68.2</v>
      </c>
      <c r="D33" s="4">
        <v>67.8</v>
      </c>
      <c r="E33" s="4">
        <v>67.2</v>
      </c>
      <c r="F33" s="4">
        <v>65.400000000000006</v>
      </c>
      <c r="G33" s="6">
        <v>65.5</v>
      </c>
      <c r="H33" s="4">
        <v>68.599999999999994</v>
      </c>
      <c r="I33" s="4">
        <v>69.5</v>
      </c>
      <c r="J33" s="4">
        <v>70.5</v>
      </c>
      <c r="K33" s="4">
        <v>69.099999999999994</v>
      </c>
      <c r="L33" s="4">
        <v>66.8</v>
      </c>
      <c r="M33" s="4">
        <v>67</v>
      </c>
      <c r="N33" s="6">
        <v>67.099999999999994</v>
      </c>
      <c r="O33" s="3">
        <v>69.599999999999994</v>
      </c>
      <c r="P33" s="3">
        <v>71.3</v>
      </c>
      <c r="Q33" s="3">
        <v>72.599999999999994</v>
      </c>
      <c r="R33" s="3">
        <v>73.7</v>
      </c>
      <c r="S33" s="4">
        <v>70.8</v>
      </c>
      <c r="T33" s="4">
        <v>70</v>
      </c>
      <c r="U33" s="4">
        <v>70.3</v>
      </c>
      <c r="V33" s="8">
        <v>71.5</v>
      </c>
      <c r="W33" s="9">
        <v>71.400000000000006</v>
      </c>
      <c r="X33" s="7">
        <v>72</v>
      </c>
      <c r="Y33" s="7">
        <v>71.5</v>
      </c>
      <c r="Z33" s="7">
        <v>70.400000000000006</v>
      </c>
      <c r="AA33" s="4">
        <v>69.050000000000011</v>
      </c>
      <c r="AB33" s="4">
        <v>68.625</v>
      </c>
      <c r="AC33" s="4">
        <v>69.150000000000006</v>
      </c>
      <c r="AD33" s="4">
        <v>66.775000000000006</v>
      </c>
      <c r="AE33" s="4">
        <v>67.349999999999994</v>
      </c>
      <c r="AF33" s="4">
        <v>66.324999999999989</v>
      </c>
      <c r="AG33" s="4">
        <f t="shared" si="0"/>
        <v>69.131451612903234</v>
      </c>
      <c r="AH33" s="4">
        <f t="shared" si="1"/>
        <v>53.148790322580652</v>
      </c>
      <c r="AI33" s="2">
        <f t="shared" si="2"/>
        <v>71.5</v>
      </c>
      <c r="AJ33" s="2">
        <f t="shared" si="3"/>
        <v>4.5652903225806467</v>
      </c>
      <c r="AK33" s="2">
        <f t="shared" si="4"/>
        <v>4.4180228928199803</v>
      </c>
      <c r="AL33" s="2">
        <f t="shared" si="5"/>
        <v>2.1366540016064013</v>
      </c>
      <c r="AM33" s="2">
        <f t="shared" si="6"/>
        <v>2.1019093445769683</v>
      </c>
    </row>
    <row r="34" spans="1:39" x14ac:dyDescent="0.3">
      <c r="A34" s="5" t="s">
        <v>32</v>
      </c>
      <c r="B34" s="4">
        <v>51.1</v>
      </c>
      <c r="C34" s="4">
        <v>50.3</v>
      </c>
      <c r="D34" s="4">
        <v>51.3</v>
      </c>
      <c r="E34" s="4">
        <v>52</v>
      </c>
      <c r="F34" s="4">
        <v>50.7</v>
      </c>
      <c r="G34" s="6">
        <v>52.3</v>
      </c>
      <c r="H34" s="4">
        <v>53.3</v>
      </c>
      <c r="I34" s="4">
        <v>52.6</v>
      </c>
      <c r="J34" s="4">
        <v>53.3</v>
      </c>
      <c r="K34" s="4">
        <v>52.8</v>
      </c>
      <c r="L34" s="4">
        <v>52.5</v>
      </c>
      <c r="M34" s="4">
        <v>52.7</v>
      </c>
      <c r="N34" s="6">
        <v>52.7</v>
      </c>
      <c r="O34" s="3">
        <v>52.6</v>
      </c>
      <c r="P34" s="3">
        <v>52.8</v>
      </c>
      <c r="Q34" s="3">
        <v>52.8</v>
      </c>
      <c r="R34" s="3">
        <v>53.4</v>
      </c>
      <c r="S34" s="4">
        <v>53.9</v>
      </c>
      <c r="T34" s="4">
        <v>54.8</v>
      </c>
      <c r="U34" s="4">
        <v>54.3</v>
      </c>
      <c r="V34" s="8">
        <v>54.8</v>
      </c>
      <c r="W34" s="9">
        <v>55.9</v>
      </c>
      <c r="X34" s="7">
        <v>55.7</v>
      </c>
      <c r="Y34" s="7">
        <v>55.9</v>
      </c>
      <c r="Z34" s="7">
        <v>55</v>
      </c>
      <c r="AA34" s="4">
        <v>54.375000000000007</v>
      </c>
      <c r="AB34" s="4">
        <v>54.45</v>
      </c>
      <c r="AC34" s="4">
        <v>53.599999999999994</v>
      </c>
      <c r="AD34" s="4">
        <v>53.574999999999996</v>
      </c>
      <c r="AE34" s="4">
        <v>53.024999999999999</v>
      </c>
      <c r="AF34" s="4">
        <v>52.924999999999997</v>
      </c>
      <c r="AG34" s="4">
        <f t="shared" si="0"/>
        <v>53.272580645161298</v>
      </c>
      <c r="AH34" s="4">
        <f t="shared" si="1"/>
        <v>69.400000000000006</v>
      </c>
      <c r="AI34" s="2">
        <f t="shared" si="2"/>
        <v>52.8</v>
      </c>
      <c r="AJ34" s="2">
        <f t="shared" si="3"/>
        <v>2.0418897849462367</v>
      </c>
      <c r="AK34" s="2">
        <f t="shared" si="4"/>
        <v>1.9760223725286161</v>
      </c>
      <c r="AL34" s="2">
        <f t="shared" si="5"/>
        <v>1.4289470896244678</v>
      </c>
      <c r="AM34" s="2">
        <f t="shared" si="6"/>
        <v>1.4057106290160206</v>
      </c>
    </row>
    <row r="35" spans="1:39" x14ac:dyDescent="0.3">
      <c r="A35" s="5" t="s">
        <v>33</v>
      </c>
      <c r="B35" s="4">
        <v>68.8</v>
      </c>
      <c r="C35" s="4">
        <v>68</v>
      </c>
      <c r="D35" s="4">
        <v>68.2</v>
      </c>
      <c r="E35" s="4">
        <v>68.400000000000006</v>
      </c>
      <c r="F35" s="4">
        <v>68.3</v>
      </c>
      <c r="G35" s="6">
        <v>69.400000000000006</v>
      </c>
      <c r="H35" s="4">
        <v>69</v>
      </c>
      <c r="I35" s="4">
        <v>69.3</v>
      </c>
      <c r="J35" s="4">
        <v>68.599999999999994</v>
      </c>
      <c r="K35" s="4">
        <v>68.8</v>
      </c>
      <c r="L35" s="4">
        <v>68.7</v>
      </c>
      <c r="M35" s="4">
        <v>70.099999999999994</v>
      </c>
      <c r="N35" s="6">
        <v>70.400000000000006</v>
      </c>
      <c r="O35" s="3">
        <v>70.2</v>
      </c>
      <c r="P35" s="3">
        <v>71.3</v>
      </c>
      <c r="Q35" s="3">
        <v>71.7</v>
      </c>
      <c r="R35" s="3">
        <v>71.099999999999994</v>
      </c>
      <c r="S35" s="4">
        <v>71.3</v>
      </c>
      <c r="T35" s="4">
        <v>70</v>
      </c>
      <c r="U35" s="4">
        <v>70</v>
      </c>
      <c r="V35" s="8">
        <v>69.8</v>
      </c>
      <c r="W35" s="9">
        <v>70.900000000000006</v>
      </c>
      <c r="X35" s="7">
        <v>70.2</v>
      </c>
      <c r="Y35" s="7">
        <v>70.3</v>
      </c>
      <c r="Z35" s="7">
        <v>69.400000000000006</v>
      </c>
      <c r="AA35" s="4">
        <v>70.099999999999994</v>
      </c>
      <c r="AB35" s="4">
        <v>69.474999999999994</v>
      </c>
      <c r="AC35" s="4">
        <v>68.324999999999989</v>
      </c>
      <c r="AD35" s="4">
        <v>67.174999999999997</v>
      </c>
      <c r="AE35" s="4">
        <v>67.375</v>
      </c>
      <c r="AF35" s="4">
        <v>66.425000000000011</v>
      </c>
      <c r="AG35" s="4">
        <f t="shared" si="0"/>
        <v>69.389516129032259</v>
      </c>
      <c r="AH35" s="4">
        <f t="shared" si="1"/>
        <v>68</v>
      </c>
      <c r="AI35" s="2">
        <f t="shared" si="2"/>
        <v>68.8</v>
      </c>
      <c r="AJ35" s="2">
        <f t="shared" si="3"/>
        <v>1.6429905913978478</v>
      </c>
      <c r="AK35" s="2">
        <f t="shared" si="4"/>
        <v>1.589990894901143</v>
      </c>
      <c r="AL35" s="2">
        <f t="shared" si="5"/>
        <v>1.2817919454411655</v>
      </c>
      <c r="AM35" s="2">
        <f t="shared" si="6"/>
        <v>1.260948410880137</v>
      </c>
    </row>
    <row r="36" spans="1:39" x14ac:dyDescent="0.3">
      <c r="A36" s="5" t="s">
        <v>34</v>
      </c>
      <c r="B36" s="4">
        <v>70.099999999999994</v>
      </c>
      <c r="C36" s="4">
        <v>69.900000000000006</v>
      </c>
      <c r="D36" s="4">
        <v>69.2</v>
      </c>
      <c r="E36" s="4">
        <v>68.900000000000006</v>
      </c>
      <c r="F36" s="4">
        <v>67.7</v>
      </c>
      <c r="G36" s="6">
        <v>67.099999999999994</v>
      </c>
      <c r="H36" s="4">
        <v>67.2</v>
      </c>
      <c r="I36" s="4">
        <v>65.400000000000006</v>
      </c>
      <c r="J36" s="4">
        <v>63.7</v>
      </c>
      <c r="K36" s="4">
        <v>62.7</v>
      </c>
      <c r="L36" s="4">
        <v>63.3</v>
      </c>
      <c r="M36" s="4">
        <v>67.3</v>
      </c>
      <c r="N36" s="6">
        <v>68.2</v>
      </c>
      <c r="O36" s="3">
        <v>68.099999999999994</v>
      </c>
      <c r="P36" s="3">
        <v>68</v>
      </c>
      <c r="Q36" s="3">
        <v>70.099999999999994</v>
      </c>
      <c r="R36" s="3">
        <v>70.7</v>
      </c>
      <c r="S36" s="4">
        <v>71</v>
      </c>
      <c r="T36" s="4">
        <v>69.400000000000006</v>
      </c>
      <c r="U36" s="4">
        <v>68.7</v>
      </c>
      <c r="V36" s="8">
        <v>70</v>
      </c>
      <c r="W36" s="9">
        <v>68.5</v>
      </c>
      <c r="X36" s="7">
        <v>68.3</v>
      </c>
      <c r="Y36" s="7">
        <v>66</v>
      </c>
      <c r="Z36" s="7">
        <v>66.599999999999994</v>
      </c>
      <c r="AA36" s="4">
        <v>65.7</v>
      </c>
      <c r="AB36" s="4">
        <v>67.125</v>
      </c>
      <c r="AC36" s="4">
        <v>68.325000000000003</v>
      </c>
      <c r="AD36" s="4">
        <v>66.199999999999989</v>
      </c>
      <c r="AE36" s="4">
        <v>68</v>
      </c>
      <c r="AF36" s="4">
        <v>64.600000000000009</v>
      </c>
      <c r="AG36" s="4">
        <f t="shared" si="0"/>
        <v>67.614516129032268</v>
      </c>
      <c r="AH36" s="4">
        <f t="shared" si="1"/>
        <v>69.400000000000006</v>
      </c>
      <c r="AI36" s="2">
        <f t="shared" si="2"/>
        <v>70.099999999999994</v>
      </c>
      <c r="AJ36" s="2">
        <f t="shared" si="3"/>
        <v>4.5861572580645147</v>
      </c>
      <c r="AK36" s="2">
        <f t="shared" si="4"/>
        <v>4.438216701352756</v>
      </c>
      <c r="AL36" s="2">
        <f t="shared" si="5"/>
        <v>2.1415315216135657</v>
      </c>
      <c r="AM36" s="2">
        <f t="shared" si="6"/>
        <v>2.1067075500298458</v>
      </c>
    </row>
    <row r="37" spans="1:39" x14ac:dyDescent="0.3">
      <c r="A37" s="5" t="s">
        <v>35</v>
      </c>
      <c r="B37" s="4">
        <v>67.7</v>
      </c>
      <c r="C37" s="4">
        <v>67.900000000000006</v>
      </c>
      <c r="D37" s="4">
        <v>68.2</v>
      </c>
      <c r="E37" s="4">
        <v>68.599999999999994</v>
      </c>
      <c r="F37" s="4">
        <v>69.599999999999994</v>
      </c>
      <c r="G37" s="6">
        <v>69.599999999999994</v>
      </c>
      <c r="H37" s="4">
        <v>68.7</v>
      </c>
      <c r="I37" s="4">
        <v>68.7</v>
      </c>
      <c r="J37" s="4">
        <v>69.099999999999994</v>
      </c>
      <c r="K37" s="4">
        <v>68.5</v>
      </c>
      <c r="L37" s="4">
        <v>67.400000000000006</v>
      </c>
      <c r="M37" s="4">
        <v>67.900000000000006</v>
      </c>
      <c r="N37" s="6">
        <v>69.2</v>
      </c>
      <c r="O37" s="3">
        <v>69</v>
      </c>
      <c r="P37" s="3">
        <v>70.7</v>
      </c>
      <c r="Q37" s="3">
        <v>70.7</v>
      </c>
      <c r="R37" s="3">
        <v>71.3</v>
      </c>
      <c r="S37" s="4">
        <v>71.2</v>
      </c>
      <c r="T37" s="4">
        <v>72.099999999999994</v>
      </c>
      <c r="U37" s="4">
        <v>72.8</v>
      </c>
      <c r="V37" s="8">
        <v>73.099999999999994</v>
      </c>
      <c r="W37" s="9">
        <v>73.3</v>
      </c>
      <c r="X37" s="7">
        <v>72.099999999999994</v>
      </c>
      <c r="Y37" s="7">
        <v>71.400000000000006</v>
      </c>
      <c r="Z37" s="7">
        <v>70.8</v>
      </c>
      <c r="AA37" s="4">
        <v>69.75</v>
      </c>
      <c r="AB37" s="4">
        <v>69.75</v>
      </c>
      <c r="AC37" s="4">
        <v>68.899999999999991</v>
      </c>
      <c r="AD37" s="4">
        <v>67.825000000000003</v>
      </c>
      <c r="AE37" s="4">
        <v>67.875</v>
      </c>
      <c r="AF37" s="4">
        <v>67.375</v>
      </c>
      <c r="AG37" s="4">
        <f t="shared" si="0"/>
        <v>69.71209677419354</v>
      </c>
      <c r="AH37" s="4">
        <f t="shared" si="1"/>
        <v>70.04758064516129</v>
      </c>
      <c r="AI37" s="2">
        <f t="shared" si="2"/>
        <v>67.900000000000006</v>
      </c>
      <c r="AJ37" s="2">
        <f t="shared" si="3"/>
        <v>3.1080779569892405</v>
      </c>
      <c r="AK37" s="2">
        <f t="shared" si="4"/>
        <v>3.0078173777315231</v>
      </c>
      <c r="AL37" s="2">
        <f t="shared" si="5"/>
        <v>1.7629741793314049</v>
      </c>
      <c r="AM37" s="2">
        <f t="shared" si="6"/>
        <v>1.7343060219383208</v>
      </c>
    </row>
    <row r="38" spans="1:39" x14ac:dyDescent="0.3">
      <c r="A38" s="5" t="s">
        <v>36</v>
      </c>
      <c r="B38" s="4">
        <v>71</v>
      </c>
      <c r="C38" s="4">
        <v>70.5</v>
      </c>
      <c r="D38" s="4">
        <v>69.7</v>
      </c>
      <c r="E38" s="4">
        <v>70.900000000000006</v>
      </c>
      <c r="F38" s="4">
        <v>72.099999999999994</v>
      </c>
      <c r="G38" s="6">
        <v>71.400000000000006</v>
      </c>
      <c r="H38" s="4">
        <v>70.3</v>
      </c>
      <c r="I38" s="4">
        <v>69.2</v>
      </c>
      <c r="J38" s="4">
        <v>68.900000000000006</v>
      </c>
      <c r="K38" s="4">
        <v>70.3</v>
      </c>
      <c r="L38" s="4">
        <v>68.5</v>
      </c>
      <c r="M38" s="4">
        <v>69.8</v>
      </c>
      <c r="N38" s="6">
        <v>68.400000000000006</v>
      </c>
      <c r="O38" s="3">
        <v>68.5</v>
      </c>
      <c r="P38" s="3">
        <v>69.7</v>
      </c>
      <c r="Q38" s="3">
        <v>71.5</v>
      </c>
      <c r="R38" s="3">
        <v>72.7</v>
      </c>
      <c r="S38" s="4">
        <v>71.5</v>
      </c>
      <c r="T38" s="4">
        <v>69.599999999999994</v>
      </c>
      <c r="U38" s="4">
        <v>69.099999999999994</v>
      </c>
      <c r="V38" s="8">
        <v>71.099999999999994</v>
      </c>
      <c r="W38" s="9">
        <v>72.900000000000006</v>
      </c>
      <c r="X38" s="7">
        <v>71.599999999999994</v>
      </c>
      <c r="Y38" s="7">
        <v>70.3</v>
      </c>
      <c r="Z38" s="7">
        <v>70.400000000000006</v>
      </c>
      <c r="AA38" s="4">
        <v>69.599999999999994</v>
      </c>
      <c r="AB38" s="4">
        <v>69.150000000000006</v>
      </c>
      <c r="AC38" s="4">
        <v>69.424999999999997</v>
      </c>
      <c r="AD38" s="4">
        <v>68.775000000000006</v>
      </c>
      <c r="AE38" s="4">
        <v>69.900000000000006</v>
      </c>
      <c r="AF38" s="4">
        <v>69.3</v>
      </c>
      <c r="AG38" s="4">
        <f t="shared" si="0"/>
        <v>70.195161290322574</v>
      </c>
      <c r="AH38" s="4">
        <f t="shared" si="1"/>
        <v>64.5</v>
      </c>
      <c r="AI38" s="2">
        <f t="shared" si="2"/>
        <v>70.3</v>
      </c>
      <c r="AJ38" s="2">
        <f t="shared" si="3"/>
        <v>1.4987674731182787</v>
      </c>
      <c r="AK38" s="2">
        <f t="shared" si="4"/>
        <v>1.4504201352757538</v>
      </c>
      <c r="AL38" s="2">
        <f t="shared" si="5"/>
        <v>1.2242415909934929</v>
      </c>
      <c r="AM38" s="2">
        <f t="shared" si="6"/>
        <v>1.2043338969221757</v>
      </c>
    </row>
    <row r="39" spans="1:39" x14ac:dyDescent="0.3">
      <c r="A39" s="5" t="s">
        <v>37</v>
      </c>
      <c r="B39" s="4">
        <v>61.9</v>
      </c>
      <c r="C39" s="4">
        <v>61.5</v>
      </c>
      <c r="D39" s="4">
        <v>63.9</v>
      </c>
      <c r="E39" s="4">
        <v>64.599999999999994</v>
      </c>
      <c r="F39" s="4">
        <v>64</v>
      </c>
      <c r="G39" s="6">
        <v>63.4</v>
      </c>
      <c r="H39" s="4">
        <v>64.400000000000006</v>
      </c>
      <c r="I39" s="4">
        <v>65.2</v>
      </c>
      <c r="J39" s="4">
        <v>64.3</v>
      </c>
      <c r="K39" s="4">
        <v>63.8</v>
      </c>
      <c r="L39" s="4">
        <v>63.9</v>
      </c>
      <c r="M39" s="4">
        <v>63.2</v>
      </c>
      <c r="N39" s="6">
        <v>63.1</v>
      </c>
      <c r="O39" s="3">
        <v>61</v>
      </c>
      <c r="P39" s="3">
        <v>63.4</v>
      </c>
      <c r="Q39" s="3">
        <v>64.3</v>
      </c>
      <c r="R39" s="3">
        <v>65.3</v>
      </c>
      <c r="S39" s="4">
        <v>65.8</v>
      </c>
      <c r="T39" s="4">
        <v>66.2</v>
      </c>
      <c r="U39" s="4">
        <v>68</v>
      </c>
      <c r="V39" s="8">
        <v>69</v>
      </c>
      <c r="W39" s="9">
        <v>68.2</v>
      </c>
      <c r="X39" s="7">
        <v>68.099999999999994</v>
      </c>
      <c r="Y39" s="7">
        <v>65.7</v>
      </c>
      <c r="Z39" s="7">
        <v>66.2</v>
      </c>
      <c r="AA39" s="4">
        <v>68.175000000000011</v>
      </c>
      <c r="AB39" s="4">
        <v>66.25</v>
      </c>
      <c r="AC39" s="4">
        <v>66.424999999999997</v>
      </c>
      <c r="AD39" s="4">
        <v>66.099999999999994</v>
      </c>
      <c r="AE39" s="4">
        <v>64.224999999999994</v>
      </c>
      <c r="AF39" s="4">
        <v>62.849999999999994</v>
      </c>
      <c r="AG39" s="4">
        <f t="shared" si="0"/>
        <v>64.916935483870958</v>
      </c>
      <c r="AH39" s="4">
        <f t="shared" si="1"/>
        <v>72.643145161290334</v>
      </c>
      <c r="AI39" s="2">
        <f t="shared" si="2"/>
        <v>63.9</v>
      </c>
      <c r="AJ39" s="2">
        <f t="shared" si="3"/>
        <v>4.1690994623655948</v>
      </c>
      <c r="AK39" s="2">
        <f t="shared" si="4"/>
        <v>4.0346123829344469</v>
      </c>
      <c r="AL39" s="2">
        <f t="shared" si="5"/>
        <v>2.0418372761720249</v>
      </c>
      <c r="AM39" s="2">
        <f t="shared" si="6"/>
        <v>2.0086344572705226</v>
      </c>
    </row>
    <row r="40" spans="1:39" x14ac:dyDescent="0.3">
      <c r="A40" s="5" t="s">
        <v>38</v>
      </c>
      <c r="B40" s="4">
        <v>71.099999999999994</v>
      </c>
      <c r="C40" s="4">
        <v>71.599999999999994</v>
      </c>
      <c r="D40" s="4">
        <v>72.3</v>
      </c>
      <c r="E40" s="4">
        <v>71.8</v>
      </c>
      <c r="F40" s="4">
        <v>72.099999999999994</v>
      </c>
      <c r="G40" s="6">
        <v>72.8</v>
      </c>
      <c r="H40" s="4">
        <v>73.8</v>
      </c>
      <c r="I40" s="4">
        <v>74</v>
      </c>
      <c r="J40" s="4">
        <v>73.099999999999994</v>
      </c>
      <c r="K40" s="4">
        <v>72</v>
      </c>
      <c r="L40" s="4">
        <v>71.8</v>
      </c>
      <c r="M40" s="4">
        <v>71.5</v>
      </c>
      <c r="N40" s="6">
        <v>71.7</v>
      </c>
      <c r="O40" s="3">
        <v>73.3</v>
      </c>
      <c r="P40" s="3">
        <v>73.900000000000006</v>
      </c>
      <c r="Q40" s="3">
        <v>75.2</v>
      </c>
      <c r="R40" s="3">
        <v>74.7</v>
      </c>
      <c r="S40" s="4">
        <v>74.3</v>
      </c>
      <c r="T40" s="4">
        <v>74</v>
      </c>
      <c r="U40" s="4">
        <v>73.7</v>
      </c>
      <c r="V40" s="8">
        <v>74.900000000000006</v>
      </c>
      <c r="W40" s="9">
        <v>73.3</v>
      </c>
      <c r="X40" s="7">
        <v>73.2</v>
      </c>
      <c r="Y40" s="7">
        <v>72.900000000000006</v>
      </c>
      <c r="Z40" s="7">
        <v>72.599999999999994</v>
      </c>
      <c r="AA40" s="4">
        <v>72.199999999999989</v>
      </c>
      <c r="AB40" s="4">
        <v>72.150000000000006</v>
      </c>
      <c r="AC40" s="4">
        <v>71.150000000000006</v>
      </c>
      <c r="AD40" s="4">
        <v>71</v>
      </c>
      <c r="AE40" s="4">
        <v>71.5</v>
      </c>
      <c r="AF40" s="4">
        <v>69.675000000000011</v>
      </c>
      <c r="AG40" s="4">
        <f t="shared" si="0"/>
        <v>72.68629032258066</v>
      </c>
      <c r="AH40" s="4">
        <f t="shared" si="1"/>
        <v>61.05</v>
      </c>
      <c r="AI40" s="2">
        <f t="shared" si="2"/>
        <v>71.8</v>
      </c>
      <c r="AJ40" s="2">
        <f t="shared" si="3"/>
        <v>1.7046599462365597</v>
      </c>
      <c r="AK40" s="2">
        <f t="shared" si="4"/>
        <v>1.6496709157127996</v>
      </c>
      <c r="AL40" s="2">
        <f t="shared" si="5"/>
        <v>1.3056262659109459</v>
      </c>
      <c r="AM40" s="2">
        <f t="shared" si="6"/>
        <v>1.2843951555937914</v>
      </c>
    </row>
    <row r="41" spans="1:39" x14ac:dyDescent="0.3">
      <c r="A41" s="5" t="s">
        <v>39</v>
      </c>
      <c r="B41" s="4">
        <v>60.9</v>
      </c>
      <c r="C41" s="4">
        <v>61.4</v>
      </c>
      <c r="D41" s="4">
        <v>62.2</v>
      </c>
      <c r="E41" s="4">
        <v>60.4</v>
      </c>
      <c r="F41" s="4">
        <v>62</v>
      </c>
      <c r="G41" s="6">
        <v>61.2</v>
      </c>
      <c r="H41" s="4">
        <v>58.5</v>
      </c>
      <c r="I41" s="4">
        <v>58.2</v>
      </c>
      <c r="J41" s="4">
        <v>56.8</v>
      </c>
      <c r="K41" s="4">
        <v>57.6</v>
      </c>
      <c r="L41" s="4">
        <v>56.5</v>
      </c>
      <c r="M41" s="4">
        <v>57.9</v>
      </c>
      <c r="N41" s="6">
        <v>56.6</v>
      </c>
      <c r="O41" s="3">
        <v>58.7</v>
      </c>
      <c r="P41" s="3">
        <v>59.8</v>
      </c>
      <c r="Q41" s="3">
        <v>60.6</v>
      </c>
      <c r="R41" s="3">
        <v>61.5</v>
      </c>
      <c r="S41" s="4">
        <v>60.1</v>
      </c>
      <c r="T41" s="4">
        <v>59.4</v>
      </c>
      <c r="U41" s="4">
        <v>59.9</v>
      </c>
      <c r="V41" s="8">
        <v>61.5</v>
      </c>
      <c r="W41" s="9">
        <v>63.1</v>
      </c>
      <c r="X41" s="7">
        <v>64.599999999999994</v>
      </c>
      <c r="Y41" s="7">
        <v>64.900000000000006</v>
      </c>
      <c r="Z41" s="7">
        <v>64.5</v>
      </c>
      <c r="AA41" s="4">
        <v>62.849999999999994</v>
      </c>
      <c r="AB41" s="4">
        <v>62.8</v>
      </c>
      <c r="AC41" s="4">
        <v>63.400000000000006</v>
      </c>
      <c r="AD41" s="4">
        <v>62.075000000000003</v>
      </c>
      <c r="AE41" s="4">
        <v>61.525000000000006</v>
      </c>
      <c r="AF41" s="4">
        <v>61.875</v>
      </c>
      <c r="AG41" s="4">
        <f t="shared" si="0"/>
        <v>60.752419354838715</v>
      </c>
      <c r="AH41" s="4">
        <f t="shared" si="1"/>
        <v>73.63145161290322</v>
      </c>
      <c r="AI41" s="2">
        <f t="shared" si="2"/>
        <v>61.5</v>
      </c>
      <c r="AJ41" s="2">
        <f t="shared" si="3"/>
        <v>5.5013064516129049</v>
      </c>
      <c r="AK41" s="2">
        <f t="shared" si="4"/>
        <v>5.3238449531737793</v>
      </c>
      <c r="AL41" s="2">
        <f t="shared" si="5"/>
        <v>2.3454863997927817</v>
      </c>
      <c r="AM41" s="2">
        <f t="shared" si="6"/>
        <v>2.3073458676959939</v>
      </c>
    </row>
    <row r="42" spans="1:39" x14ac:dyDescent="0.3">
      <c r="A42" s="5" t="s">
        <v>40</v>
      </c>
      <c r="B42" s="4">
        <v>69.099999999999994</v>
      </c>
      <c r="C42" s="4">
        <v>72</v>
      </c>
      <c r="D42" s="4">
        <v>70.3</v>
      </c>
      <c r="E42" s="4">
        <v>72.8</v>
      </c>
      <c r="F42" s="4">
        <v>73.8</v>
      </c>
      <c r="G42" s="6">
        <v>71</v>
      </c>
      <c r="H42" s="4">
        <v>71.400000000000006</v>
      </c>
      <c r="I42" s="4">
        <v>73.099999999999994</v>
      </c>
      <c r="J42" s="4">
        <v>71</v>
      </c>
      <c r="K42" s="4">
        <v>71.099999999999994</v>
      </c>
      <c r="L42" s="4">
        <v>72</v>
      </c>
      <c r="M42" s="4">
        <v>71.3</v>
      </c>
      <c r="N42" s="6">
        <v>72.900000000000006</v>
      </c>
      <c r="O42" s="3">
        <v>74.099999999999994</v>
      </c>
      <c r="P42" s="3">
        <v>76.599999999999994</v>
      </c>
      <c r="Q42" s="3">
        <v>77.099999999999994</v>
      </c>
      <c r="R42" s="3">
        <v>76.5</v>
      </c>
      <c r="S42" s="4">
        <v>76.099999999999994</v>
      </c>
      <c r="T42" s="4">
        <v>77.5</v>
      </c>
      <c r="U42" s="4">
        <v>75</v>
      </c>
      <c r="V42" s="8">
        <v>76.2</v>
      </c>
      <c r="W42" s="9">
        <v>73.900000000000006</v>
      </c>
      <c r="X42" s="7">
        <v>74.2</v>
      </c>
      <c r="Y42" s="7">
        <v>74.099999999999994</v>
      </c>
      <c r="Z42" s="7">
        <v>73.900000000000006</v>
      </c>
      <c r="AA42" s="4">
        <v>74.375</v>
      </c>
      <c r="AB42" s="4">
        <v>74.8</v>
      </c>
      <c r="AC42" s="4">
        <v>74.25</v>
      </c>
      <c r="AD42" s="4">
        <v>71.525000000000006</v>
      </c>
      <c r="AE42" s="4">
        <v>72.424999999999997</v>
      </c>
      <c r="AF42" s="4">
        <v>72.975000000000009</v>
      </c>
      <c r="AG42" s="4">
        <f t="shared" si="0"/>
        <v>73.462903225806457</v>
      </c>
      <c r="AH42" s="4">
        <f t="shared" si="1"/>
        <v>68.440725806451624</v>
      </c>
      <c r="AI42" s="2">
        <f t="shared" si="2"/>
        <v>72</v>
      </c>
      <c r="AJ42" s="2">
        <f t="shared" si="3"/>
        <v>4.5472446236559128</v>
      </c>
      <c r="AK42" s="2">
        <f t="shared" si="4"/>
        <v>4.4005593132153997</v>
      </c>
      <c r="AL42" s="2">
        <f t="shared" si="5"/>
        <v>2.1324269327824372</v>
      </c>
      <c r="AM42" s="2">
        <f t="shared" si="6"/>
        <v>2.0977510131603796</v>
      </c>
    </row>
    <row r="43" spans="1:39" x14ac:dyDescent="0.3">
      <c r="A43" s="5" t="s">
        <v>41</v>
      </c>
      <c r="B43" s="4">
        <v>69.599999999999994</v>
      </c>
      <c r="C43" s="4">
        <v>67.599999999999994</v>
      </c>
      <c r="D43" s="4">
        <v>65.900000000000006</v>
      </c>
      <c r="E43" s="4">
        <v>66.8</v>
      </c>
      <c r="F43" s="4">
        <v>66.400000000000006</v>
      </c>
      <c r="G43" s="6">
        <v>65.8</v>
      </c>
      <c r="H43" s="4">
        <v>66.2</v>
      </c>
      <c r="I43" s="4">
        <v>66.099999999999994</v>
      </c>
      <c r="J43" s="4">
        <v>66.5</v>
      </c>
      <c r="K43" s="4">
        <v>65.599999999999994</v>
      </c>
      <c r="L43" s="4">
        <v>66.400000000000006</v>
      </c>
      <c r="M43" s="4">
        <v>67.5</v>
      </c>
      <c r="N43" s="6">
        <v>67.8</v>
      </c>
      <c r="O43" s="3">
        <v>67.599999999999994</v>
      </c>
      <c r="P43" s="3">
        <v>67.3</v>
      </c>
      <c r="Q43" s="3">
        <v>70.7</v>
      </c>
      <c r="R43" s="3">
        <v>71.2</v>
      </c>
      <c r="S43" s="4">
        <v>71.5</v>
      </c>
      <c r="T43" s="4">
        <v>71.5</v>
      </c>
      <c r="U43" s="4">
        <v>70.900000000000006</v>
      </c>
      <c r="V43" s="8">
        <v>68.5</v>
      </c>
      <c r="W43" s="9">
        <v>68.400000000000006</v>
      </c>
      <c r="X43" s="7">
        <v>70.599999999999994</v>
      </c>
      <c r="Y43" s="7">
        <v>70.400000000000006</v>
      </c>
      <c r="Z43" s="7">
        <v>70.400000000000006</v>
      </c>
      <c r="AA43" s="4">
        <v>69.575000000000003</v>
      </c>
      <c r="AB43" s="4">
        <v>70.650000000000006</v>
      </c>
      <c r="AC43" s="4">
        <v>69.324999999999989</v>
      </c>
      <c r="AD43" s="4">
        <v>69.150000000000006</v>
      </c>
      <c r="AE43" s="4">
        <v>67.800000000000011</v>
      </c>
      <c r="AF43" s="4">
        <v>69.225000000000009</v>
      </c>
      <c r="AG43" s="4">
        <f t="shared" si="0"/>
        <v>68.481451612903243</v>
      </c>
      <c r="AH43" s="4">
        <f t="shared" si="1"/>
        <v>68.88346774193549</v>
      </c>
      <c r="AI43" s="2">
        <f t="shared" si="2"/>
        <v>67.599999999999994</v>
      </c>
      <c r="AJ43" s="2">
        <f t="shared" si="3"/>
        <v>3.6798736559139811</v>
      </c>
      <c r="AK43" s="2">
        <f t="shared" si="4"/>
        <v>3.5611680541103046</v>
      </c>
      <c r="AL43" s="2">
        <f t="shared" si="5"/>
        <v>1.9182996783386013</v>
      </c>
      <c r="AM43" s="2">
        <f t="shared" si="6"/>
        <v>1.8871057347457521</v>
      </c>
    </row>
    <row r="44" spans="1:39" x14ac:dyDescent="0.3">
      <c r="A44" s="5" t="s">
        <v>42</v>
      </c>
      <c r="B44" s="4">
        <v>67.599999999999994</v>
      </c>
      <c r="C44" s="4">
        <v>67.599999999999994</v>
      </c>
      <c r="D44" s="4">
        <v>67.400000000000006</v>
      </c>
      <c r="E44" s="4">
        <v>67.2</v>
      </c>
      <c r="F44" s="4">
        <v>66.900000000000006</v>
      </c>
      <c r="G44" s="6">
        <v>67.3</v>
      </c>
      <c r="H44" s="4">
        <v>68.3</v>
      </c>
      <c r="I44" s="4">
        <v>68</v>
      </c>
      <c r="J44" s="4">
        <v>67.400000000000006</v>
      </c>
      <c r="K44" s="4">
        <v>64.099999999999994</v>
      </c>
      <c r="L44" s="4">
        <v>65.2</v>
      </c>
      <c r="M44" s="4">
        <v>67</v>
      </c>
      <c r="N44" s="6">
        <v>68.8</v>
      </c>
      <c r="O44" s="3">
        <v>70.2</v>
      </c>
      <c r="P44" s="3">
        <v>71.3</v>
      </c>
      <c r="Q44" s="3">
        <v>71.900000000000006</v>
      </c>
      <c r="R44" s="3">
        <v>70.900000000000006</v>
      </c>
      <c r="S44" s="4">
        <v>69.7</v>
      </c>
      <c r="T44" s="4">
        <v>70.3</v>
      </c>
      <c r="U44" s="4">
        <v>70.8</v>
      </c>
      <c r="V44" s="8">
        <v>71.599999999999994</v>
      </c>
      <c r="W44" s="9">
        <v>72.400000000000006</v>
      </c>
      <c r="X44" s="7">
        <v>71.3</v>
      </c>
      <c r="Y44" s="7">
        <v>70.2</v>
      </c>
      <c r="Z44" s="7">
        <v>71.7</v>
      </c>
      <c r="AA44" s="4">
        <v>71.099999999999994</v>
      </c>
      <c r="AB44" s="4">
        <v>71.025000000000006</v>
      </c>
      <c r="AC44" s="4">
        <v>69.25</v>
      </c>
      <c r="AD44" s="4">
        <v>67.949999999999989</v>
      </c>
      <c r="AE44" s="4">
        <v>66.8</v>
      </c>
      <c r="AF44" s="4">
        <v>66.75</v>
      </c>
      <c r="AG44" s="4">
        <f t="shared" si="0"/>
        <v>68.966935483870984</v>
      </c>
      <c r="AH44" s="4">
        <f t="shared" si="1"/>
        <v>62.553225806451607</v>
      </c>
      <c r="AI44" s="2">
        <f t="shared" si="2"/>
        <v>67.599999999999994</v>
      </c>
      <c r="AJ44" s="2">
        <f t="shared" si="3"/>
        <v>4.6538077956989268</v>
      </c>
      <c r="AK44" s="2">
        <f t="shared" si="4"/>
        <v>4.503684963579607</v>
      </c>
      <c r="AL44" s="2">
        <f t="shared" si="5"/>
        <v>2.1572685960952862</v>
      </c>
      <c r="AM44" s="2">
        <f t="shared" si="6"/>
        <v>2.1221887200669989</v>
      </c>
    </row>
    <row r="45" spans="1:39" x14ac:dyDescent="0.3">
      <c r="A45" s="5" t="s">
        <v>43</v>
      </c>
      <c r="B45" s="4">
        <v>62.5</v>
      </c>
      <c r="C45" s="4">
        <v>60.5</v>
      </c>
      <c r="D45" s="4">
        <v>61</v>
      </c>
      <c r="E45" s="4">
        <v>61.1</v>
      </c>
      <c r="F45" s="4">
        <v>59.9</v>
      </c>
      <c r="G45" s="6">
        <v>61</v>
      </c>
      <c r="H45" s="4">
        <v>59.7</v>
      </c>
      <c r="I45" s="4">
        <v>59</v>
      </c>
      <c r="J45" s="4">
        <v>58.3</v>
      </c>
      <c r="K45" s="4">
        <v>58.7</v>
      </c>
      <c r="L45" s="4">
        <v>59.7</v>
      </c>
      <c r="M45" s="4">
        <v>61.4</v>
      </c>
      <c r="N45" s="6">
        <v>61.8</v>
      </c>
      <c r="O45" s="3">
        <v>61.5</v>
      </c>
      <c r="P45" s="3">
        <v>62.5</v>
      </c>
      <c r="Q45" s="3">
        <v>62.9</v>
      </c>
      <c r="R45" s="3">
        <v>63.8</v>
      </c>
      <c r="S45" s="4">
        <v>63.9</v>
      </c>
      <c r="T45" s="4">
        <v>63.4</v>
      </c>
      <c r="U45" s="4">
        <v>64.5</v>
      </c>
      <c r="V45" s="8">
        <v>65.5</v>
      </c>
      <c r="W45" s="9">
        <v>65.900000000000006</v>
      </c>
      <c r="X45" s="7">
        <v>66</v>
      </c>
      <c r="Y45" s="7">
        <v>66</v>
      </c>
      <c r="Z45" s="7">
        <v>65.5</v>
      </c>
      <c r="AA45" s="4">
        <v>65.349999999999994</v>
      </c>
      <c r="AB45" s="4">
        <v>65.349999999999994</v>
      </c>
      <c r="AC45" s="4">
        <v>64.325000000000003</v>
      </c>
      <c r="AD45" s="4">
        <v>64.3</v>
      </c>
      <c r="AE45" s="4">
        <v>63.25</v>
      </c>
      <c r="AF45" s="4">
        <v>62.225000000000001</v>
      </c>
      <c r="AG45" s="4">
        <f t="shared" si="0"/>
        <v>62.606451612903221</v>
      </c>
      <c r="AH45" s="4">
        <f t="shared" si="1"/>
        <v>71.69596774193549</v>
      </c>
      <c r="AI45" s="2">
        <f t="shared" si="2"/>
        <v>62.5</v>
      </c>
      <c r="AJ45" s="2">
        <f t="shared" si="3"/>
        <v>5.5237486559139759</v>
      </c>
      <c r="AK45" s="2">
        <f t="shared" si="4"/>
        <v>5.3455632154006221</v>
      </c>
      <c r="AL45" s="2">
        <f t="shared" si="5"/>
        <v>2.350265656455452</v>
      </c>
      <c r="AM45" s="2">
        <f t="shared" si="6"/>
        <v>2.3120474076888264</v>
      </c>
    </row>
    <row r="46" spans="1:39" x14ac:dyDescent="0.3">
      <c r="A46" s="5" t="s">
        <v>44</v>
      </c>
      <c r="B46" s="4">
        <v>69.900000000000006</v>
      </c>
      <c r="C46" s="4">
        <v>71.5</v>
      </c>
      <c r="D46" s="4">
        <v>68</v>
      </c>
      <c r="E46" s="4">
        <v>69</v>
      </c>
      <c r="F46" s="4">
        <v>70.2</v>
      </c>
      <c r="G46" s="6">
        <v>70.400000000000006</v>
      </c>
      <c r="H46" s="4">
        <v>70.099999999999994</v>
      </c>
      <c r="I46" s="4">
        <v>70.7</v>
      </c>
      <c r="J46" s="4">
        <v>70</v>
      </c>
      <c r="K46" s="4">
        <v>68.900000000000006</v>
      </c>
      <c r="L46" s="4">
        <v>69.3</v>
      </c>
      <c r="M46" s="4">
        <v>71.5</v>
      </c>
      <c r="N46" s="6">
        <v>72.7</v>
      </c>
      <c r="O46" s="3">
        <v>72.5</v>
      </c>
      <c r="P46" s="3">
        <v>73.7</v>
      </c>
      <c r="Q46" s="3">
        <v>74.7</v>
      </c>
      <c r="R46" s="3">
        <v>72.7</v>
      </c>
      <c r="S46" s="4">
        <v>72.400000000000006</v>
      </c>
      <c r="T46" s="4">
        <v>72.8</v>
      </c>
      <c r="U46" s="4">
        <v>73.400000000000006</v>
      </c>
      <c r="V46" s="8">
        <v>74.900000000000006</v>
      </c>
      <c r="W46" s="9">
        <v>73.900000000000006</v>
      </c>
      <c r="X46" s="7">
        <v>73.5</v>
      </c>
      <c r="Y46" s="7">
        <v>74.900000000000006</v>
      </c>
      <c r="Z46" s="7">
        <v>76.2</v>
      </c>
      <c r="AA46" s="4">
        <v>74.099999999999994</v>
      </c>
      <c r="AB46" s="4">
        <v>72.474999999999994</v>
      </c>
      <c r="AC46" s="4">
        <v>71.400000000000006</v>
      </c>
      <c r="AD46" s="4">
        <v>71.125</v>
      </c>
      <c r="AE46" s="4">
        <v>70.875</v>
      </c>
      <c r="AF46" s="4">
        <v>70.875</v>
      </c>
      <c r="AG46" s="4">
        <f t="shared" si="0"/>
        <v>71.891935483870981</v>
      </c>
      <c r="AH46" s="4">
        <f t="shared" si="1"/>
        <v>70.650000000000006</v>
      </c>
      <c r="AI46" s="2">
        <f t="shared" si="2"/>
        <v>71.5</v>
      </c>
      <c r="AJ46" s="2">
        <f t="shared" si="3"/>
        <v>4.1443494623655939</v>
      </c>
      <c r="AK46" s="2">
        <f t="shared" si="4"/>
        <v>4.0106607700312198</v>
      </c>
      <c r="AL46" s="2">
        <f t="shared" si="5"/>
        <v>2.035767536425904</v>
      </c>
      <c r="AM46" s="2">
        <f t="shared" si="6"/>
        <v>2.0026634190575359</v>
      </c>
    </row>
    <row r="47" spans="1:39" x14ac:dyDescent="0.3">
      <c r="A47" s="5" t="s">
        <v>45</v>
      </c>
      <c r="B47" s="4">
        <v>66.900000000000006</v>
      </c>
      <c r="C47" s="4">
        <v>69.5</v>
      </c>
      <c r="D47" s="4">
        <v>69.8</v>
      </c>
      <c r="E47" s="4">
        <v>70.5</v>
      </c>
      <c r="F47" s="4">
        <v>68.7</v>
      </c>
      <c r="G47" s="6">
        <v>69.7</v>
      </c>
      <c r="H47" s="4">
        <v>72.599999999999994</v>
      </c>
      <c r="I47" s="4">
        <v>70.8</v>
      </c>
      <c r="J47" s="4">
        <v>70.8</v>
      </c>
      <c r="K47" s="4">
        <v>68.5</v>
      </c>
      <c r="L47" s="4">
        <v>69.400000000000006</v>
      </c>
      <c r="M47" s="4">
        <v>70.400000000000006</v>
      </c>
      <c r="N47" s="6">
        <v>70.3</v>
      </c>
      <c r="O47" s="3">
        <v>69.099999999999994</v>
      </c>
      <c r="P47" s="3">
        <v>69.099999999999994</v>
      </c>
      <c r="Q47" s="3">
        <v>69.099999999999994</v>
      </c>
      <c r="R47" s="3">
        <v>68.7</v>
      </c>
      <c r="S47" s="4">
        <v>69.8</v>
      </c>
      <c r="T47" s="4">
        <v>70.3</v>
      </c>
      <c r="U47" s="4">
        <v>71.400000000000006</v>
      </c>
      <c r="V47" s="8">
        <v>72</v>
      </c>
      <c r="W47" s="9">
        <v>74.2</v>
      </c>
      <c r="X47" s="7">
        <v>74</v>
      </c>
      <c r="Y47" s="7">
        <v>73.7</v>
      </c>
      <c r="Z47" s="7">
        <v>72.8</v>
      </c>
      <c r="AA47" s="4">
        <v>74.324999999999989</v>
      </c>
      <c r="AB47" s="4">
        <v>73.625</v>
      </c>
      <c r="AC47" s="4">
        <v>74.599999999999994</v>
      </c>
      <c r="AD47" s="4">
        <v>73.349999999999994</v>
      </c>
      <c r="AE47" s="4">
        <v>72.974999999999994</v>
      </c>
      <c r="AF47" s="4">
        <v>73.5</v>
      </c>
      <c r="AG47" s="4">
        <f t="shared" si="0"/>
        <v>71.112096774193532</v>
      </c>
      <c r="AH47" s="4">
        <f t="shared" si="1"/>
        <v>69.349999999999994</v>
      </c>
      <c r="AI47" s="2">
        <f t="shared" si="2"/>
        <v>69.099999999999994</v>
      </c>
      <c r="AJ47" s="2">
        <f t="shared" si="3"/>
        <v>4.5066612903225751</v>
      </c>
      <c r="AK47" s="2">
        <f t="shared" si="4"/>
        <v>4.3612851196670084</v>
      </c>
      <c r="AL47" s="2">
        <f t="shared" si="5"/>
        <v>2.1228898441328923</v>
      </c>
      <c r="AM47" s="2">
        <f t="shared" si="6"/>
        <v>2.0883690094585794</v>
      </c>
    </row>
    <row r="48" spans="1:39" x14ac:dyDescent="0.3">
      <c r="A48" s="5" t="s">
        <v>46</v>
      </c>
      <c r="B48" s="4">
        <v>68.3</v>
      </c>
      <c r="C48" s="4">
        <v>68.5</v>
      </c>
      <c r="D48" s="4">
        <v>68.2</v>
      </c>
      <c r="E48" s="4">
        <v>69</v>
      </c>
      <c r="F48" s="4">
        <v>69.8</v>
      </c>
      <c r="G48" s="6">
        <v>70.2</v>
      </c>
      <c r="H48" s="4">
        <v>69.8</v>
      </c>
      <c r="I48" s="4">
        <v>68.900000000000006</v>
      </c>
      <c r="J48" s="4">
        <v>67.8</v>
      </c>
      <c r="K48" s="4">
        <v>68.5</v>
      </c>
      <c r="L48" s="4">
        <v>69.3</v>
      </c>
      <c r="M48" s="4">
        <v>68.099999999999994</v>
      </c>
      <c r="N48" s="6">
        <v>68.5</v>
      </c>
      <c r="O48" s="3">
        <v>68.400000000000006</v>
      </c>
      <c r="P48" s="3">
        <v>69.400000000000006</v>
      </c>
      <c r="Q48" s="3">
        <v>71.2</v>
      </c>
      <c r="R48" s="3">
        <v>73.900000000000006</v>
      </c>
      <c r="S48" s="4">
        <v>75.099999999999994</v>
      </c>
      <c r="T48" s="4">
        <v>74.400000000000006</v>
      </c>
      <c r="U48" s="4">
        <v>75</v>
      </c>
      <c r="V48" s="8">
        <v>73.400000000000006</v>
      </c>
      <c r="W48" s="9">
        <v>71.2</v>
      </c>
      <c r="X48" s="7">
        <v>71.099999999999994</v>
      </c>
      <c r="Y48" s="7">
        <v>71.5</v>
      </c>
      <c r="Z48" s="7">
        <v>70.599999999999994</v>
      </c>
      <c r="AA48" s="4">
        <v>69.674999999999997</v>
      </c>
      <c r="AB48" s="4">
        <v>68.724999999999994</v>
      </c>
      <c r="AC48" s="4">
        <v>67.849999999999994</v>
      </c>
      <c r="AD48" s="4">
        <v>67.824999999999989</v>
      </c>
      <c r="AE48" s="4">
        <v>68.125</v>
      </c>
      <c r="AF48" s="4">
        <v>68.724999999999994</v>
      </c>
      <c r="AG48" s="4">
        <f t="shared" si="0"/>
        <v>70.033064516129031</v>
      </c>
      <c r="AH48" s="4">
        <f t="shared" si="1"/>
        <v>64.425000000000011</v>
      </c>
      <c r="AI48" s="2">
        <f t="shared" si="2"/>
        <v>68.5</v>
      </c>
      <c r="AJ48" s="2">
        <f t="shared" si="3"/>
        <v>4.903391129032264</v>
      </c>
      <c r="AK48" s="2">
        <f t="shared" si="4"/>
        <v>4.7452172216441273</v>
      </c>
      <c r="AL48" s="2">
        <f t="shared" si="5"/>
        <v>2.2143602076067626</v>
      </c>
      <c r="AM48" s="2">
        <f t="shared" si="6"/>
        <v>2.178351950820649</v>
      </c>
    </row>
    <row r="49" spans="1:39" x14ac:dyDescent="0.3">
      <c r="A49" s="5" t="s">
        <v>47</v>
      </c>
      <c r="B49" s="4">
        <v>65.7</v>
      </c>
      <c r="C49" s="4">
        <v>66.8</v>
      </c>
      <c r="D49" s="4">
        <v>65.099999999999994</v>
      </c>
      <c r="E49" s="4">
        <v>64.400000000000006</v>
      </c>
      <c r="F49" s="4">
        <v>64.2</v>
      </c>
      <c r="G49" s="6">
        <v>64.2</v>
      </c>
      <c r="H49" s="4">
        <v>61.8</v>
      </c>
      <c r="I49" s="4">
        <v>61.8</v>
      </c>
      <c r="J49" s="4">
        <v>62.5</v>
      </c>
      <c r="K49" s="4">
        <v>63.1</v>
      </c>
      <c r="L49" s="4">
        <v>62.4</v>
      </c>
      <c r="M49" s="4">
        <v>61.6</v>
      </c>
      <c r="N49" s="6">
        <v>63.1</v>
      </c>
      <c r="O49" s="3">
        <v>62.9</v>
      </c>
      <c r="P49" s="3">
        <v>64.900000000000006</v>
      </c>
      <c r="Q49" s="3">
        <v>64.8</v>
      </c>
      <c r="R49" s="3">
        <v>63.6</v>
      </c>
      <c r="S49" s="4">
        <v>66.400000000000006</v>
      </c>
      <c r="T49" s="4">
        <v>66.900000000000006</v>
      </c>
      <c r="U49" s="4">
        <v>65.900000000000006</v>
      </c>
      <c r="V49" s="8">
        <v>66</v>
      </c>
      <c r="W49" s="9">
        <v>67.599999999999994</v>
      </c>
      <c r="X49" s="7">
        <v>66.7</v>
      </c>
      <c r="Y49" s="7">
        <v>66.8</v>
      </c>
      <c r="Z49" s="7">
        <v>66.2</v>
      </c>
      <c r="AA49" s="4">
        <v>65.5</v>
      </c>
      <c r="AB49" s="4">
        <v>64.45</v>
      </c>
      <c r="AC49" s="4">
        <v>64.2</v>
      </c>
      <c r="AD49" s="4">
        <v>63.5</v>
      </c>
      <c r="AE49" s="4">
        <v>62.724999999999994</v>
      </c>
      <c r="AF49" s="4">
        <v>63.624999999999993</v>
      </c>
      <c r="AG49" s="4">
        <f t="shared" si="0"/>
        <v>64.49677419354839</v>
      </c>
      <c r="AH49" s="4">
        <f t="shared" si="1"/>
        <v>75.769354838709674</v>
      </c>
      <c r="AI49" s="2">
        <f t="shared" si="2"/>
        <v>64.2</v>
      </c>
      <c r="AJ49" s="2">
        <f t="shared" si="3"/>
        <v>2.947947580645164</v>
      </c>
      <c r="AK49" s="2">
        <f t="shared" si="4"/>
        <v>2.8528524973985459</v>
      </c>
      <c r="AL49" s="2">
        <f t="shared" si="5"/>
        <v>1.7169588173992887</v>
      </c>
      <c r="AM49" s="2">
        <f t="shared" si="6"/>
        <v>1.689038927141274</v>
      </c>
    </row>
    <row r="50" spans="1:39" x14ac:dyDescent="0.3">
      <c r="A50" s="5" t="s">
        <v>48</v>
      </c>
      <c r="B50" s="4">
        <v>72</v>
      </c>
      <c r="C50" s="4">
        <v>75.900000000000006</v>
      </c>
      <c r="D50" s="4">
        <v>76.400000000000006</v>
      </c>
      <c r="E50" s="4">
        <v>72.5</v>
      </c>
      <c r="F50" s="4">
        <v>73.2</v>
      </c>
      <c r="G50" s="6">
        <v>74.8</v>
      </c>
      <c r="H50" s="4">
        <v>72</v>
      </c>
      <c r="I50" s="4">
        <v>72.400000000000006</v>
      </c>
      <c r="J50" s="4">
        <v>73.3</v>
      </c>
      <c r="K50" s="4">
        <v>73.3</v>
      </c>
      <c r="L50" s="4">
        <v>73.7</v>
      </c>
      <c r="M50" s="4">
        <v>73.099999999999994</v>
      </c>
      <c r="N50" s="6">
        <v>74.3</v>
      </c>
      <c r="O50" s="3">
        <v>74.599999999999994</v>
      </c>
      <c r="P50" s="3">
        <v>74.8</v>
      </c>
      <c r="Q50" s="3">
        <v>74.8</v>
      </c>
      <c r="R50" s="3">
        <v>75.900000000000006</v>
      </c>
      <c r="S50" s="4">
        <v>76.400000000000006</v>
      </c>
      <c r="T50" s="4">
        <v>77.2</v>
      </c>
      <c r="U50" s="4">
        <v>78.099999999999994</v>
      </c>
      <c r="V50" s="8">
        <v>80.3</v>
      </c>
      <c r="W50" s="9">
        <v>81.3</v>
      </c>
      <c r="X50" s="7">
        <v>78.400000000000006</v>
      </c>
      <c r="Y50" s="7">
        <v>77.599999999999994</v>
      </c>
      <c r="Z50" s="7">
        <v>77.8</v>
      </c>
      <c r="AA50" s="4">
        <v>78.724999999999994</v>
      </c>
      <c r="AB50" s="4">
        <v>79</v>
      </c>
      <c r="AC50" s="4">
        <v>78.724999999999994</v>
      </c>
      <c r="AD50" s="4">
        <v>75.775000000000006</v>
      </c>
      <c r="AE50" s="4">
        <v>76.775000000000006</v>
      </c>
      <c r="AF50" s="4">
        <v>75.574999999999989</v>
      </c>
      <c r="AG50" s="4">
        <f t="shared" si="0"/>
        <v>75.763709677419342</v>
      </c>
      <c r="AH50" s="4">
        <f t="shared" si="1"/>
        <v>68.977822580645167</v>
      </c>
      <c r="AI50" s="2">
        <f t="shared" si="2"/>
        <v>74.8</v>
      </c>
      <c r="AJ50" s="2">
        <f t="shared" si="3"/>
        <v>6.326076612903222</v>
      </c>
      <c r="AK50" s="2">
        <f t="shared" si="4"/>
        <v>6.1220096253902145</v>
      </c>
      <c r="AL50" s="2">
        <f t="shared" si="5"/>
        <v>2.515169301041825</v>
      </c>
      <c r="AM50" s="2">
        <f t="shared" si="6"/>
        <v>2.4742695134908432</v>
      </c>
    </row>
    <row r="51" spans="1:39" x14ac:dyDescent="0.3">
      <c r="A51" s="5" t="s">
        <v>49</v>
      </c>
      <c r="B51" s="4">
        <v>65.2</v>
      </c>
      <c r="C51" s="4">
        <v>63.8</v>
      </c>
      <c r="D51" s="4">
        <v>66.5</v>
      </c>
      <c r="E51" s="4">
        <v>68.2</v>
      </c>
      <c r="F51" s="4">
        <v>68</v>
      </c>
      <c r="G51" s="6">
        <v>69.3</v>
      </c>
      <c r="H51" s="4">
        <v>68.3</v>
      </c>
      <c r="I51" s="4">
        <v>68.900000000000006</v>
      </c>
      <c r="J51" s="4">
        <v>69.400000000000006</v>
      </c>
      <c r="K51" s="4">
        <v>65.7</v>
      </c>
      <c r="L51" s="4">
        <v>64.2</v>
      </c>
      <c r="M51" s="4">
        <v>67.5</v>
      </c>
      <c r="N51" s="6">
        <v>68.2</v>
      </c>
      <c r="O51" s="3">
        <v>68.3</v>
      </c>
      <c r="P51" s="3">
        <v>70.099999999999994</v>
      </c>
      <c r="Q51" s="3">
        <v>70.900000000000006</v>
      </c>
      <c r="R51" s="3">
        <v>71.8</v>
      </c>
      <c r="S51" s="4">
        <v>72.3</v>
      </c>
      <c r="T51" s="4">
        <v>72.2</v>
      </c>
      <c r="U51" s="4">
        <v>72.8</v>
      </c>
      <c r="V51" s="8">
        <v>73.3</v>
      </c>
      <c r="W51" s="9">
        <v>71.099999999999994</v>
      </c>
      <c r="X51" s="7">
        <v>70.2</v>
      </c>
      <c r="Y51" s="7">
        <v>70.5</v>
      </c>
      <c r="Z51" s="7">
        <v>70.400000000000006</v>
      </c>
      <c r="AA51" s="4">
        <v>70.324999999999989</v>
      </c>
      <c r="AB51" s="4">
        <v>70.95</v>
      </c>
      <c r="AC51" s="4">
        <v>68.5</v>
      </c>
      <c r="AD51" s="4">
        <v>67.525000000000006</v>
      </c>
      <c r="AE51" s="4">
        <v>68.5</v>
      </c>
      <c r="AF51" s="4">
        <v>67.824999999999989</v>
      </c>
      <c r="AG51" s="4">
        <f t="shared" si="0"/>
        <v>69.055645161290329</v>
      </c>
      <c r="AH51" s="4">
        <f t="shared" si="1"/>
        <v>70.585483870967749</v>
      </c>
      <c r="AI51" s="2">
        <f t="shared" si="2"/>
        <v>68.2</v>
      </c>
      <c r="AJ51" s="2">
        <f t="shared" si="3"/>
        <v>5.7909462365591375</v>
      </c>
      <c r="AK51" s="2">
        <f t="shared" si="4"/>
        <v>5.6041415192507786</v>
      </c>
      <c r="AL51" s="2">
        <f t="shared" si="5"/>
        <v>2.406438496317564</v>
      </c>
      <c r="AM51" s="2">
        <f t="shared" si="6"/>
        <v>2.3673068071652179</v>
      </c>
    </row>
    <row r="52" spans="1:39" x14ac:dyDescent="0.3">
      <c r="A52" s="5" t="s">
        <v>50</v>
      </c>
      <c r="B52" s="4">
        <v>68.8</v>
      </c>
      <c r="C52" s="4">
        <v>73.2</v>
      </c>
      <c r="D52" s="4">
        <v>72</v>
      </c>
      <c r="E52" s="4">
        <v>68.900000000000006</v>
      </c>
      <c r="F52" s="4">
        <v>67.8</v>
      </c>
      <c r="G52" s="6">
        <v>69.599999999999994</v>
      </c>
      <c r="H52" s="4">
        <v>68.900000000000006</v>
      </c>
      <c r="I52" s="4">
        <v>68.7</v>
      </c>
      <c r="J52" s="4">
        <v>67.900000000000006</v>
      </c>
      <c r="K52" s="4">
        <v>67.099999999999994</v>
      </c>
      <c r="L52" s="4">
        <v>65.8</v>
      </c>
      <c r="M52" s="4">
        <v>69</v>
      </c>
      <c r="N52" s="6">
        <v>68</v>
      </c>
      <c r="O52" s="3">
        <v>67.599999999999994</v>
      </c>
      <c r="P52" s="3">
        <v>70</v>
      </c>
      <c r="Q52" s="3">
        <v>69.8</v>
      </c>
      <c r="R52" s="3">
        <v>71</v>
      </c>
      <c r="S52" s="4">
        <v>73.5</v>
      </c>
      <c r="T52" s="4">
        <v>73</v>
      </c>
      <c r="U52" s="4">
        <v>72.900000000000006</v>
      </c>
      <c r="V52" s="8">
        <v>72.8</v>
      </c>
      <c r="W52" s="9">
        <v>72.8</v>
      </c>
      <c r="X52" s="7">
        <v>73.7</v>
      </c>
      <c r="Y52" s="7">
        <v>73.2</v>
      </c>
      <c r="Z52" s="7">
        <v>73.3</v>
      </c>
      <c r="AA52" s="4">
        <v>73.775000000000006</v>
      </c>
      <c r="AB52" s="4">
        <v>73.424999999999997</v>
      </c>
      <c r="AC52" s="4">
        <v>71.075000000000003</v>
      </c>
      <c r="AD52" s="4">
        <v>70.325000000000003</v>
      </c>
      <c r="AE52" s="4">
        <v>70.55</v>
      </c>
      <c r="AF52" s="4">
        <v>70.8</v>
      </c>
      <c r="AG52" s="4">
        <f t="shared" si="0"/>
        <v>70.620967741935502</v>
      </c>
      <c r="AH52" s="4">
        <f>MEDIAN(B52:AG52)</f>
        <v>70.585483870967749</v>
      </c>
      <c r="AI52" s="2">
        <f t="shared" si="2"/>
        <v>73.2</v>
      </c>
      <c r="AJ52" s="2">
        <f t="shared" si="3"/>
        <v>5.4480456989247346</v>
      </c>
      <c r="AK52" s="2">
        <f t="shared" si="4"/>
        <v>5.2723022892820017</v>
      </c>
      <c r="AL52" s="2">
        <f t="shared" si="5"/>
        <v>2.3341049031533982</v>
      </c>
      <c r="AM52" s="2">
        <f t="shared" si="6"/>
        <v>2.2961494483770002</v>
      </c>
    </row>
    <row r="53" spans="1:39" x14ac:dyDescent="0.3">
      <c r="A53" s="13" t="s">
        <v>52</v>
      </c>
      <c r="B53" s="4">
        <f t="shared" ref="B53:AE53" si="7">AVERAGE(B2:B52)</f>
        <v>66.184313725490185</v>
      </c>
      <c r="C53" s="4">
        <f t="shared" si="7"/>
        <v>65.876470588235293</v>
      </c>
      <c r="D53" s="4">
        <f t="shared" si="7"/>
        <v>65.452941176470588</v>
      </c>
      <c r="E53" s="4">
        <f t="shared" si="7"/>
        <v>65.509803921568633</v>
      </c>
      <c r="F53" s="4">
        <f t="shared" si="7"/>
        <v>65.405882352941163</v>
      </c>
      <c r="G53" s="4">
        <f t="shared" si="7"/>
        <v>65.47058823529413</v>
      </c>
      <c r="H53" s="4">
        <f t="shared" si="7"/>
        <v>65.450980392156865</v>
      </c>
      <c r="I53" s="4">
        <f t="shared" si="7"/>
        <v>65.533333333333317</v>
      </c>
      <c r="J53" s="4">
        <f t="shared" si="7"/>
        <v>65.580392156862757</v>
      </c>
      <c r="K53" s="4">
        <f t="shared" si="7"/>
        <v>65.325490196078434</v>
      </c>
      <c r="L53" s="4">
        <f t="shared" si="7"/>
        <v>65.258823529411771</v>
      </c>
      <c r="M53" s="4">
        <f t="shared" si="7"/>
        <v>66.23921568627452</v>
      </c>
      <c r="N53" s="4">
        <f t="shared" si="7"/>
        <v>66.843137254901961</v>
      </c>
      <c r="O53" s="4">
        <f t="shared" si="7"/>
        <v>67.14901960784313</v>
      </c>
      <c r="P53" s="4">
        <f t="shared" si="7"/>
        <v>67.843137254901976</v>
      </c>
      <c r="Q53" s="4">
        <f t="shared" si="7"/>
        <v>68.637254901960773</v>
      </c>
      <c r="R53" s="4">
        <f t="shared" si="7"/>
        <v>69.052941176470583</v>
      </c>
      <c r="S53" s="4">
        <f t="shared" si="7"/>
        <v>69.352941176470594</v>
      </c>
      <c r="T53" s="4">
        <f t="shared" si="7"/>
        <v>69.462745098039221</v>
      </c>
      <c r="U53" s="4">
        <f t="shared" si="7"/>
        <v>69.90000000000002</v>
      </c>
      <c r="V53" s="4">
        <f t="shared" si="7"/>
        <v>70.458823529411788</v>
      </c>
      <c r="W53" s="4">
        <f t="shared" si="7"/>
        <v>70.278431372549036</v>
      </c>
      <c r="X53" s="4">
        <f t="shared" si="7"/>
        <v>70.217647058823502</v>
      </c>
      <c r="Y53" s="4">
        <f t="shared" si="7"/>
        <v>69.619607843137274</v>
      </c>
      <c r="Z53" s="4">
        <f t="shared" si="7"/>
        <v>69.552941176470597</v>
      </c>
      <c r="AA53" s="4">
        <f t="shared" si="7"/>
        <v>69.226960784313718</v>
      </c>
      <c r="AB53" s="4">
        <f t="shared" si="7"/>
        <v>68.588725490196083</v>
      </c>
      <c r="AC53" s="4">
        <f t="shared" si="7"/>
        <v>67.99166666666666</v>
      </c>
      <c r="AD53" s="4">
        <f t="shared" si="7"/>
        <v>67.289705882352933</v>
      </c>
      <c r="AE53" s="4">
        <f t="shared" si="7"/>
        <v>67.08480392156865</v>
      </c>
      <c r="AF53" s="4">
        <f>AVERAGE(AF2:AF52)</f>
        <v>66.420588235294119</v>
      </c>
    </row>
    <row r="54" spans="1:39" x14ac:dyDescent="0.3">
      <c r="A54" s="13" t="s">
        <v>53</v>
      </c>
      <c r="B54" s="4">
        <f>MEDIAN(B2:B53)</f>
        <v>67.8</v>
      </c>
      <c r="C54" s="4">
        <f t="shared" ref="C54:F54" si="8">MEDIAN(C2:C53)</f>
        <v>67.75</v>
      </c>
      <c r="D54" s="4">
        <f t="shared" si="8"/>
        <v>67.55</v>
      </c>
      <c r="E54" s="4">
        <f t="shared" si="8"/>
        <v>67.2</v>
      </c>
      <c r="F54" s="4">
        <f t="shared" si="8"/>
        <v>66.55</v>
      </c>
      <c r="G54" s="4">
        <f t="shared" ref="G54" si="9">MEDIAN(G2:G53)</f>
        <v>66.7</v>
      </c>
      <c r="H54" s="4">
        <f t="shared" ref="H54" si="10">MEDIAN(H2:H53)</f>
        <v>67.5</v>
      </c>
      <c r="I54" s="4">
        <f t="shared" ref="I54:J54" si="11">MEDIAN(I2:I53)</f>
        <v>67.349999999999994</v>
      </c>
      <c r="J54" s="4">
        <f t="shared" si="11"/>
        <v>67.150000000000006</v>
      </c>
      <c r="K54" s="4">
        <f t="shared" ref="K54" si="12">MEDIAN(K2:K53)</f>
        <v>66.45</v>
      </c>
      <c r="L54" s="4">
        <f t="shared" ref="L54" si="13">MEDIAN(L2:L53)</f>
        <v>66.599999999999994</v>
      </c>
      <c r="M54" s="4">
        <f t="shared" ref="M54:N54" si="14">MEDIAN(M2:M53)</f>
        <v>67.400000000000006</v>
      </c>
      <c r="N54" s="4">
        <f t="shared" si="14"/>
        <v>68.2</v>
      </c>
      <c r="O54" s="4">
        <f t="shared" ref="O54" si="15">MEDIAN(O2:O53)</f>
        <v>68.099999999999994</v>
      </c>
      <c r="P54" s="4">
        <f t="shared" ref="P54" si="16">MEDIAN(P2:P53)</f>
        <v>69.349999999999994</v>
      </c>
      <c r="Q54" s="4">
        <f t="shared" ref="Q54:R54" si="17">MEDIAN(Q2:Q53)</f>
        <v>70.25</v>
      </c>
      <c r="R54" s="4">
        <f t="shared" si="17"/>
        <v>70.2</v>
      </c>
      <c r="S54" s="4">
        <f>MEDIAN(S2:S53)</f>
        <v>70.75</v>
      </c>
      <c r="T54" s="4">
        <f t="shared" ref="T54" si="18">MEDIAN(T2:T53)</f>
        <v>70.3</v>
      </c>
      <c r="U54" s="4">
        <f t="shared" ref="U54" si="19">MEDIAN(U2:U53)</f>
        <v>71.099999999999994</v>
      </c>
      <c r="V54" s="4">
        <f t="shared" ref="V54" si="20">MEDIAN(V2:V53)</f>
        <v>71.650000000000006</v>
      </c>
      <c r="W54" s="4">
        <f t="shared" ref="W54" si="21">MEDIAN(W2:W53)</f>
        <v>71.150000000000006</v>
      </c>
      <c r="X54" s="4">
        <f t="shared" ref="X54" si="22">MEDIAN(X2:X53)</f>
        <v>71.199999999999989</v>
      </c>
      <c r="Y54" s="4">
        <f t="shared" ref="Y54" si="23">MEDIAN(Y2:Y53)</f>
        <v>70.400000000000006</v>
      </c>
      <c r="Z54" s="4">
        <f t="shared" ref="Z54" si="24">MEDIAN(Z2:Z53)</f>
        <v>70.400000000000006</v>
      </c>
      <c r="AA54" s="4">
        <f t="shared" ref="AA54" si="25">MEDIAN(AA2:AA53)</f>
        <v>69.924999999999997</v>
      </c>
      <c r="AB54" s="4">
        <f t="shared" ref="AB54" si="26">MEDIAN(AB2:AB53)</f>
        <v>69.349999999999994</v>
      </c>
      <c r="AC54" s="4">
        <f t="shared" ref="AC54" si="27">MEDIAN(AC2:AC53)</f>
        <v>68.974999999999994</v>
      </c>
      <c r="AD54" s="4">
        <f t="shared" ref="AD54" si="28">MEDIAN(AD2:AD53)</f>
        <v>67.837500000000006</v>
      </c>
      <c r="AE54" s="4">
        <f t="shared" ref="AE54" si="29">MEDIAN(AE2:AE53)</f>
        <v>67.650000000000006</v>
      </c>
      <c r="AF54" s="4">
        <f t="shared" ref="AF54" si="30">MEDIAN(AF2:AF53)</f>
        <v>66.75</v>
      </c>
    </row>
    <row r="55" spans="1:39" x14ac:dyDescent="0.3">
      <c r="A55" s="13" t="s">
        <v>54</v>
      </c>
      <c r="B55" s="2">
        <f>MODE(B2:B52)</f>
        <v>65.2</v>
      </c>
      <c r="C55" s="2">
        <f t="shared" ref="C55:AF55" si="31">MODE(C2:C52)</f>
        <v>67.599999999999994</v>
      </c>
      <c r="D55" s="2">
        <f t="shared" si="31"/>
        <v>68.2</v>
      </c>
      <c r="E55" s="2">
        <f t="shared" si="31"/>
        <v>68.900000000000006</v>
      </c>
      <c r="F55" s="2">
        <f t="shared" si="31"/>
        <v>64.8</v>
      </c>
      <c r="G55" s="2">
        <f t="shared" si="31"/>
        <v>69.599999999999994</v>
      </c>
      <c r="H55" s="2">
        <f t="shared" si="31"/>
        <v>67.8</v>
      </c>
      <c r="I55" s="2">
        <f t="shared" si="31"/>
        <v>68.900000000000006</v>
      </c>
      <c r="J55" s="2">
        <f t="shared" si="31"/>
        <v>70.3</v>
      </c>
      <c r="K55" s="2">
        <f t="shared" si="31"/>
        <v>68.5</v>
      </c>
      <c r="L55" s="2">
        <f t="shared" si="31"/>
        <v>68.5</v>
      </c>
      <c r="M55" s="2">
        <f t="shared" si="31"/>
        <v>67.5</v>
      </c>
      <c r="N55" s="2">
        <f t="shared" si="31"/>
        <v>68.2</v>
      </c>
      <c r="O55" s="2">
        <f t="shared" si="31"/>
        <v>68.099999999999994</v>
      </c>
      <c r="P55" s="2">
        <f t="shared" si="31"/>
        <v>71.3</v>
      </c>
      <c r="Q55" s="2">
        <f t="shared" si="31"/>
        <v>74.8</v>
      </c>
      <c r="R55" s="2">
        <f t="shared" si="31"/>
        <v>75.2</v>
      </c>
      <c r="S55" s="2">
        <f t="shared" si="31"/>
        <v>71.2</v>
      </c>
      <c r="T55" s="2">
        <f t="shared" si="31"/>
        <v>70.3</v>
      </c>
      <c r="U55" s="2">
        <f t="shared" si="31"/>
        <v>74.400000000000006</v>
      </c>
      <c r="V55" s="2">
        <f t="shared" si="31"/>
        <v>73.3</v>
      </c>
      <c r="W55" s="2">
        <f t="shared" si="31"/>
        <v>73.900000000000006</v>
      </c>
      <c r="X55" s="2">
        <f t="shared" si="31"/>
        <v>74.2</v>
      </c>
      <c r="Y55" s="2">
        <f t="shared" si="31"/>
        <v>70.400000000000006</v>
      </c>
      <c r="Z55" s="2">
        <f t="shared" si="31"/>
        <v>70.400000000000006</v>
      </c>
      <c r="AA55" s="2" t="e">
        <f t="shared" si="31"/>
        <v>#N/A</v>
      </c>
      <c r="AB55" s="2" t="e">
        <f t="shared" si="31"/>
        <v>#N/A</v>
      </c>
      <c r="AC55" s="2">
        <f t="shared" si="31"/>
        <v>71.150000000000006</v>
      </c>
      <c r="AD55" s="2" t="e">
        <f t="shared" si="31"/>
        <v>#N/A</v>
      </c>
      <c r="AE55" s="2">
        <f t="shared" si="31"/>
        <v>64.224999999999994</v>
      </c>
      <c r="AF55" s="2">
        <f t="shared" si="31"/>
        <v>67.375</v>
      </c>
    </row>
    <row r="56" spans="1:39" x14ac:dyDescent="0.3">
      <c r="A56" s="13" t="s">
        <v>55</v>
      </c>
      <c r="B56" s="2">
        <f>_xlfn.VAR.S(B2:B52)</f>
        <v>45.304549019607947</v>
      </c>
      <c r="C56" s="2">
        <f t="shared" ref="C56:AF56" si="32">_xlfn.VAR.S(C2:C52)</f>
        <v>45.352235294117129</v>
      </c>
      <c r="D56" s="2">
        <f t="shared" si="32"/>
        <v>47.149741176470414</v>
      </c>
      <c r="E56" s="2">
        <f t="shared" si="32"/>
        <v>45.507701960781127</v>
      </c>
      <c r="F56" s="2">
        <f t="shared" si="32"/>
        <v>43.828964705882342</v>
      </c>
      <c r="G56" s="2">
        <f t="shared" si="32"/>
        <v>41.50691764705882</v>
      </c>
      <c r="H56" s="2">
        <f t="shared" si="32"/>
        <v>42.881349019607853</v>
      </c>
      <c r="I56" s="2">
        <f t="shared" si="32"/>
        <v>44.679066666667353</v>
      </c>
      <c r="J56" s="2">
        <f t="shared" si="32"/>
        <v>46.34080784313381</v>
      </c>
      <c r="K56" s="2">
        <f t="shared" si="32"/>
        <v>44.884737254899811</v>
      </c>
      <c r="L56" s="2">
        <f t="shared" si="32"/>
        <v>40.531670588235301</v>
      </c>
      <c r="M56" s="2">
        <f t="shared" si="32"/>
        <v>42.778431372549015</v>
      </c>
      <c r="N56" s="2">
        <f t="shared" si="32"/>
        <v>44.729701960784311</v>
      </c>
      <c r="O56" s="2">
        <f t="shared" si="32"/>
        <v>42.888549019607851</v>
      </c>
      <c r="P56" s="2">
        <f t="shared" si="32"/>
        <v>44.89410196078434</v>
      </c>
      <c r="Q56" s="2">
        <f t="shared" si="32"/>
        <v>46.099984313725493</v>
      </c>
      <c r="R56" s="2">
        <f t="shared" si="32"/>
        <v>43.424941176470604</v>
      </c>
      <c r="S56" s="2">
        <f t="shared" si="32"/>
        <v>42.300541176470588</v>
      </c>
      <c r="T56" s="2">
        <f t="shared" si="32"/>
        <v>38.700384313725493</v>
      </c>
      <c r="U56" s="2">
        <f t="shared" si="32"/>
        <v>39.318400000000018</v>
      </c>
      <c r="V56" s="2">
        <f t="shared" si="32"/>
        <v>35.879270588235293</v>
      </c>
      <c r="W56" s="2">
        <f t="shared" si="32"/>
        <v>35.078525490196064</v>
      </c>
      <c r="X56" s="2">
        <f t="shared" si="32"/>
        <v>31.518282352941178</v>
      </c>
      <c r="Y56" s="2">
        <f t="shared" si="32"/>
        <v>30.098007843137253</v>
      </c>
      <c r="Z56" s="2">
        <f t="shared" si="32"/>
        <v>34.620941176470581</v>
      </c>
      <c r="AA56" s="2">
        <f t="shared" si="32"/>
        <v>34.807496078431384</v>
      </c>
      <c r="AB56" s="2">
        <f t="shared" si="32"/>
        <v>34.481932843137258</v>
      </c>
      <c r="AC56" s="2">
        <f t="shared" si="32"/>
        <v>36.71834166666666</v>
      </c>
      <c r="AD56" s="2">
        <f t="shared" si="32"/>
        <v>34.730854411764717</v>
      </c>
      <c r="AE56" s="2">
        <f t="shared" si="32"/>
        <v>36.066126960784317</v>
      </c>
      <c r="AF56" s="2">
        <f t="shared" si="32"/>
        <v>36.225492647058822</v>
      </c>
    </row>
    <row r="57" spans="1:39" x14ac:dyDescent="0.3">
      <c r="A57" s="13" t="s">
        <v>56</v>
      </c>
      <c r="B57" s="2">
        <f>_xlfn.VAR.P(B2,B52)</f>
        <v>6.0025000000000137</v>
      </c>
      <c r="C57" s="2">
        <f t="shared" ref="C57:AF57" si="33">_xlfn.VAR.P(C2,C52)</f>
        <v>1.959999999999996</v>
      </c>
      <c r="D57" s="2">
        <f t="shared" si="33"/>
        <v>0.72250000000000236</v>
      </c>
      <c r="E57" s="2">
        <f t="shared" si="33"/>
        <v>0.25</v>
      </c>
      <c r="F57" s="2">
        <f t="shared" si="33"/>
        <v>0.42249999999999815</v>
      </c>
      <c r="G57" s="2">
        <f t="shared" si="33"/>
        <v>1</v>
      </c>
      <c r="H57" s="2">
        <f t="shared" si="33"/>
        <v>6.25E-2</v>
      </c>
      <c r="I57" s="2">
        <f t="shared" si="33"/>
        <v>0.36000000000000171</v>
      </c>
      <c r="J57" s="2">
        <f t="shared" si="33"/>
        <v>1.4399999999999897</v>
      </c>
      <c r="K57" s="2">
        <f t="shared" si="33"/>
        <v>2.4025000000000132</v>
      </c>
      <c r="L57" s="2">
        <f t="shared" si="33"/>
        <v>1.8225000000000038</v>
      </c>
      <c r="M57" s="2">
        <f t="shared" si="33"/>
        <v>0.30249999999999688</v>
      </c>
      <c r="N57" s="2">
        <f t="shared" si="33"/>
        <v>2.25</v>
      </c>
      <c r="O57" s="2">
        <f t="shared" si="33"/>
        <v>3.4225000000000052</v>
      </c>
      <c r="P57" s="2">
        <f t="shared" si="33"/>
        <v>2.102500000000008</v>
      </c>
      <c r="Q57" s="2">
        <f t="shared" si="33"/>
        <v>6.25</v>
      </c>
      <c r="R57" s="2">
        <f t="shared" si="33"/>
        <v>1.2100000000000031</v>
      </c>
      <c r="S57" s="2">
        <f t="shared" si="33"/>
        <v>2.2499999999999576E-2</v>
      </c>
      <c r="T57" s="2">
        <f t="shared" si="33"/>
        <v>0.122500000000001</v>
      </c>
      <c r="U57" s="2">
        <f t="shared" si="33"/>
        <v>2.7224999999999953</v>
      </c>
      <c r="V57" s="2">
        <f t="shared" si="33"/>
        <v>6.7600000000000069</v>
      </c>
      <c r="W57" s="2">
        <f t="shared" si="33"/>
        <v>3.6099999999999945</v>
      </c>
      <c r="X57" s="2">
        <f t="shared" si="33"/>
        <v>6.25E-2</v>
      </c>
      <c r="Y57" s="2">
        <f t="shared" si="33"/>
        <v>2.499999999999716E-3</v>
      </c>
      <c r="Z57" s="2">
        <f t="shared" si="33"/>
        <v>2.2499999999999576E-2</v>
      </c>
      <c r="AA57" s="2">
        <f t="shared" si="33"/>
        <v>2.2499999999999576E-2</v>
      </c>
      <c r="AB57" s="2">
        <f t="shared" si="33"/>
        <v>9.999999999998864E-3</v>
      </c>
      <c r="AC57" s="2">
        <f t="shared" si="33"/>
        <v>0.87890625</v>
      </c>
      <c r="AD57" s="2">
        <f t="shared" si="33"/>
        <v>0.66015624999998845</v>
      </c>
      <c r="AE57" s="2">
        <f t="shared" si="33"/>
        <v>1.1826562499999969</v>
      </c>
      <c r="AF57" s="2">
        <f t="shared" si="33"/>
        <v>0.43890625000000189</v>
      </c>
    </row>
    <row r="58" spans="1:39" x14ac:dyDescent="0.3">
      <c r="A58" s="13" t="s">
        <v>57</v>
      </c>
      <c r="B58" s="2">
        <f>_xlfn.STDEV.S(B2:B52)</f>
        <v>6.7308653990113294</v>
      </c>
      <c r="C58" s="2">
        <f t="shared" ref="C58:AF58" si="34">_xlfn.STDEV.S(C2:C52)</f>
        <v>6.7344068257061167</v>
      </c>
      <c r="D58" s="2">
        <f t="shared" si="34"/>
        <v>6.8665669134197191</v>
      </c>
      <c r="E58" s="2">
        <f t="shared" si="34"/>
        <v>6.7459396647747401</v>
      </c>
      <c r="F58" s="2">
        <f t="shared" si="34"/>
        <v>6.6203447573281515</v>
      </c>
      <c r="G58" s="2">
        <f t="shared" si="34"/>
        <v>6.4425862545299939</v>
      </c>
      <c r="H58" s="2">
        <f t="shared" si="34"/>
        <v>6.5483852222977728</v>
      </c>
      <c r="I58" s="2">
        <f t="shared" si="34"/>
        <v>6.6842401712286907</v>
      </c>
      <c r="J58" s="2">
        <f t="shared" si="34"/>
        <v>6.8074083058924719</v>
      </c>
      <c r="K58" s="2">
        <f t="shared" si="34"/>
        <v>6.6996072463167433</v>
      </c>
      <c r="L58" s="2">
        <f t="shared" si="34"/>
        <v>6.3664488208290262</v>
      </c>
      <c r="M58" s="2">
        <f t="shared" si="34"/>
        <v>6.5405222553362679</v>
      </c>
      <c r="N58" s="2">
        <f t="shared" si="34"/>
        <v>6.6880267613687305</v>
      </c>
      <c r="O58" s="2">
        <f t="shared" si="34"/>
        <v>6.5489349530750305</v>
      </c>
      <c r="P58" s="2">
        <f t="shared" si="34"/>
        <v>6.7003061094836811</v>
      </c>
      <c r="Q58" s="2">
        <f t="shared" si="34"/>
        <v>6.7896969235545042</v>
      </c>
      <c r="R58" s="2">
        <f t="shared" si="34"/>
        <v>6.5897603276955836</v>
      </c>
      <c r="S58" s="2">
        <f t="shared" si="34"/>
        <v>6.503886620819169</v>
      </c>
      <c r="T58" s="2">
        <f t="shared" si="34"/>
        <v>6.2209632946775608</v>
      </c>
      <c r="U58" s="2">
        <f t="shared" si="34"/>
        <v>6.2704385811520407</v>
      </c>
      <c r="V58" s="2">
        <f t="shared" si="34"/>
        <v>5.9899307665644432</v>
      </c>
      <c r="W58" s="2">
        <f t="shared" si="34"/>
        <v>5.9227126800306689</v>
      </c>
      <c r="X58" s="2">
        <f t="shared" si="34"/>
        <v>5.6141145653558917</v>
      </c>
      <c r="Y58" s="2">
        <f t="shared" si="34"/>
        <v>5.4861651308666648</v>
      </c>
      <c r="Z58" s="2">
        <f t="shared" si="34"/>
        <v>5.883956252086735</v>
      </c>
      <c r="AA58" s="2">
        <f t="shared" si="34"/>
        <v>5.8997877994408734</v>
      </c>
      <c r="AB58" s="2">
        <f t="shared" si="34"/>
        <v>5.872131882301117</v>
      </c>
      <c r="AC58" s="2">
        <f t="shared" si="34"/>
        <v>6.0595661285826941</v>
      </c>
      <c r="AD58" s="2">
        <f t="shared" si="34"/>
        <v>5.8932889299409643</v>
      </c>
      <c r="AE58" s="2">
        <f t="shared" si="34"/>
        <v>6.0055080518457649</v>
      </c>
      <c r="AF58" s="2">
        <f t="shared" si="34"/>
        <v>6.0187617204088433</v>
      </c>
    </row>
    <row r="59" spans="1:39" x14ac:dyDescent="0.3">
      <c r="A59" s="13" t="s">
        <v>58</v>
      </c>
      <c r="B59" s="2">
        <f>_xlfn.STDEV.P(B2:B52)</f>
        <v>6.664549836937816</v>
      </c>
      <c r="C59" s="2">
        <f t="shared" ref="C59:AF59" si="35">_xlfn.STDEV.P(C2:C52)</f>
        <v>6.6680563718782722</v>
      </c>
      <c r="D59" s="2">
        <f t="shared" si="35"/>
        <v>6.7989143580074698</v>
      </c>
      <c r="E59" s="2">
        <f t="shared" si="35"/>
        <v>6.679475584145635</v>
      </c>
      <c r="F59" s="2">
        <f t="shared" si="35"/>
        <v>6.5551180951269767</v>
      </c>
      <c r="G59" s="2">
        <f t="shared" si="35"/>
        <v>6.3791109503381689</v>
      </c>
      <c r="H59" s="2">
        <f t="shared" si="35"/>
        <v>6.4838675383229027</v>
      </c>
      <c r="I59" s="2">
        <f t="shared" si="35"/>
        <v>6.6183839822080524</v>
      </c>
      <c r="J59" s="2">
        <f t="shared" si="35"/>
        <v>6.7403386081184351</v>
      </c>
      <c r="K59" s="2">
        <f t="shared" si="35"/>
        <v>6.6335996538492452</v>
      </c>
      <c r="L59" s="2">
        <f t="shared" si="35"/>
        <v>6.3037236574306057</v>
      </c>
      <c r="M59" s="2">
        <f t="shared" si="35"/>
        <v>6.4760820409054611</v>
      </c>
      <c r="N59" s="2">
        <f t="shared" si="35"/>
        <v>6.6221332651314926</v>
      </c>
      <c r="O59" s="2">
        <f t="shared" si="35"/>
        <v>6.4844118529013031</v>
      </c>
      <c r="P59" s="2">
        <f t="shared" si="35"/>
        <v>6.6342916314968656</v>
      </c>
      <c r="Q59" s="2">
        <f t="shared" si="35"/>
        <v>6.7228017264137767</v>
      </c>
      <c r="R59" s="2">
        <f t="shared" si="35"/>
        <v>6.5248349972729462</v>
      </c>
      <c r="S59" s="2">
        <f t="shared" si="35"/>
        <v>6.4398073574029651</v>
      </c>
      <c r="T59" s="2">
        <f t="shared" si="35"/>
        <v>6.1596715211730633</v>
      </c>
      <c r="U59" s="2">
        <f t="shared" si="35"/>
        <v>6.2086593545138369</v>
      </c>
      <c r="V59" s="2">
        <f t="shared" si="35"/>
        <v>5.9309152311141702</v>
      </c>
      <c r="W59" s="2">
        <f t="shared" si="35"/>
        <v>5.8643594078891601</v>
      </c>
      <c r="X59" s="2">
        <f t="shared" si="35"/>
        <v>5.558801742876696</v>
      </c>
      <c r="Y59" s="2">
        <f t="shared" si="35"/>
        <v>5.4321129246919337</v>
      </c>
      <c r="Z59" s="2">
        <f t="shared" si="35"/>
        <v>5.8259848259859224</v>
      </c>
      <c r="AA59" s="2">
        <f t="shared" si="35"/>
        <v>5.841660393700141</v>
      </c>
      <c r="AB59" s="2">
        <f t="shared" si="35"/>
        <v>5.814276955295445</v>
      </c>
      <c r="AC59" s="2">
        <f t="shared" si="35"/>
        <v>5.9998645137208335</v>
      </c>
      <c r="AD59" s="2">
        <f t="shared" si="35"/>
        <v>5.8352255540326805</v>
      </c>
      <c r="AE59" s="2">
        <f t="shared" si="35"/>
        <v>5.9463390418617177</v>
      </c>
      <c r="AF59" s="2">
        <f t="shared" si="35"/>
        <v>5.9594621292248782</v>
      </c>
    </row>
    <row r="60" spans="1:39" x14ac:dyDescent="0.3">
      <c r="A60" s="1"/>
    </row>
    <row r="61" spans="1:39" x14ac:dyDescent="0.3">
      <c r="A61" s="1"/>
    </row>
  </sheetData>
  <pageMargins left="0.75" right="0.75" top="1" bottom="1" header="0.5" footer="0.5"/>
  <pageSetup scale="4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alaa</cp:lastModifiedBy>
  <dcterms:created xsi:type="dcterms:W3CDTF">2007-05-15T19:08:03Z</dcterms:created>
  <dcterms:modified xsi:type="dcterms:W3CDTF">2022-11-11T13:03:13Z</dcterms:modified>
</cp:coreProperties>
</file>