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D9A2ECBF-F50D-471B-964F-521BBC51B69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QQQ_ETF_Stock_Price_History" sheetId="1" r:id="rId1"/>
  </sheets>
  <definedNames>
    <definedName name="LNRT">QQQ_ETF_Stock_Price_History!$H$11:$H$1290</definedName>
    <definedName name="solver_adj" localSheetId="0" hidden="1">QQQ_ETF_Stock_Price_History!$M$3,QQQ_ETF_Stock_Price_History!$M$4:$N$5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QQQ_ETF_Stock_Price_History!$M$3</definedName>
    <definedName name="solver_lhs2" localSheetId="0" hidden="1">QQQ_ETF_Stock_Price_History!$M$3</definedName>
    <definedName name="solver_lhs3" localSheetId="0" hidden="1">QQQ_ETF_Stock_Price_History!$M$5</definedName>
    <definedName name="solver_lhs4" localSheetId="0" hidden="1">QQQ_ETF_Stock_Price_History!$N$5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QQQ_ETF_Stock_Price_History!$N$6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hs1" localSheetId="0" hidden="1">1</definedName>
    <definedName name="solver_rhs2" localSheetId="0" hidden="1">0</definedName>
    <definedName name="solver_rhs3" localSheetId="0" hidden="1">0</definedName>
    <definedName name="solver_rhs4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1" i="1" l="1"/>
  <c r="O5" i="1" l="1"/>
  <c r="O4" i="1"/>
  <c r="S5" i="1" l="1"/>
  <c r="S4" i="1"/>
  <c r="R36" i="1" s="1"/>
  <c r="T36" i="1" s="1"/>
  <c r="R35" i="1" l="1"/>
  <c r="T35" i="1" s="1"/>
  <c r="R37" i="1"/>
  <c r="T37" i="1" s="1"/>
  <c r="S36" i="1"/>
  <c r="R38" i="1" l="1"/>
  <c r="T38" i="1" s="1"/>
  <c r="S37" i="1"/>
  <c r="S35" i="1"/>
  <c r="R34" i="1"/>
  <c r="T34" i="1" s="1"/>
  <c r="R33" i="1" l="1"/>
  <c r="T33" i="1" s="1"/>
  <c r="S34" i="1"/>
  <c r="R39" i="1"/>
  <c r="T39" i="1" s="1"/>
  <c r="S38" i="1"/>
  <c r="R40" i="1" l="1"/>
  <c r="T40" i="1" s="1"/>
  <c r="S39" i="1"/>
  <c r="R32" i="1"/>
  <c r="T32" i="1" s="1"/>
  <c r="S33" i="1"/>
  <c r="R31" i="1" l="1"/>
  <c r="T31" i="1" s="1"/>
  <c r="S32" i="1"/>
  <c r="R41" i="1"/>
  <c r="T41" i="1" s="1"/>
  <c r="S40" i="1"/>
  <c r="R42" i="1" l="1"/>
  <c r="T42" i="1" s="1"/>
  <c r="S41" i="1"/>
  <c r="R30" i="1"/>
  <c r="T30" i="1" s="1"/>
  <c r="S31" i="1"/>
  <c r="R29" i="1" l="1"/>
  <c r="T29" i="1" s="1"/>
  <c r="S30" i="1"/>
  <c r="R43" i="1"/>
  <c r="T43" i="1" s="1"/>
  <c r="S42" i="1"/>
  <c r="R44" i="1" l="1"/>
  <c r="T44" i="1" s="1"/>
  <c r="S43" i="1"/>
  <c r="R28" i="1"/>
  <c r="T28" i="1" s="1"/>
  <c r="S29" i="1"/>
  <c r="R27" i="1" l="1"/>
  <c r="T27" i="1" s="1"/>
  <c r="S28" i="1"/>
  <c r="R45" i="1"/>
  <c r="T45" i="1" s="1"/>
  <c r="S44" i="1"/>
  <c r="R46" i="1" l="1"/>
  <c r="T46" i="1" s="1"/>
  <c r="S45" i="1"/>
  <c r="R26" i="1"/>
  <c r="T26" i="1" s="1"/>
  <c r="S27" i="1"/>
  <c r="R25" i="1" l="1"/>
  <c r="T25" i="1" s="1"/>
  <c r="S26" i="1"/>
  <c r="R47" i="1"/>
  <c r="T47" i="1" s="1"/>
  <c r="S46" i="1"/>
  <c r="R48" i="1" l="1"/>
  <c r="T48" i="1" s="1"/>
  <c r="S47" i="1"/>
  <c r="R24" i="1"/>
  <c r="T24" i="1" s="1"/>
  <c r="S25" i="1"/>
  <c r="R23" i="1" l="1"/>
  <c r="T23" i="1" s="1"/>
  <c r="S24" i="1"/>
  <c r="R49" i="1"/>
  <c r="T49" i="1" s="1"/>
  <c r="S48" i="1"/>
  <c r="R50" i="1" l="1"/>
  <c r="T50" i="1" s="1"/>
  <c r="S49" i="1"/>
  <c r="R22" i="1"/>
  <c r="T22" i="1" s="1"/>
  <c r="S23" i="1"/>
  <c r="R21" i="1" l="1"/>
  <c r="T21" i="1" s="1"/>
  <c r="S22" i="1"/>
  <c r="R51" i="1"/>
  <c r="T51" i="1" s="1"/>
  <c r="S50" i="1"/>
  <c r="R52" i="1" l="1"/>
  <c r="T52" i="1" s="1"/>
  <c r="S51" i="1"/>
  <c r="R20" i="1"/>
  <c r="T20" i="1" s="1"/>
  <c r="S21" i="1"/>
  <c r="R19" i="1" l="1"/>
  <c r="T19" i="1" s="1"/>
  <c r="S20" i="1"/>
  <c r="R53" i="1"/>
  <c r="T53" i="1" s="1"/>
  <c r="S52" i="1"/>
  <c r="R54" i="1" l="1"/>
  <c r="T54" i="1" s="1"/>
  <c r="S53" i="1"/>
  <c r="R18" i="1"/>
  <c r="T18" i="1" s="1"/>
  <c r="S19" i="1"/>
  <c r="R17" i="1" l="1"/>
  <c r="T17" i="1" s="1"/>
  <c r="S18" i="1"/>
  <c r="R55" i="1"/>
  <c r="T55" i="1" s="1"/>
  <c r="S54" i="1"/>
  <c r="R56" i="1" l="1"/>
  <c r="T56" i="1" s="1"/>
  <c r="S55" i="1"/>
  <c r="R16" i="1"/>
  <c r="T16" i="1" s="1"/>
  <c r="S17" i="1"/>
  <c r="R15" i="1" l="1"/>
  <c r="T15" i="1" s="1"/>
  <c r="S16" i="1"/>
  <c r="R57" i="1"/>
  <c r="T57" i="1" s="1"/>
  <c r="S56" i="1"/>
  <c r="R58" i="1" l="1"/>
  <c r="T58" i="1" s="1"/>
  <c r="S57" i="1"/>
  <c r="R14" i="1"/>
  <c r="T14" i="1" s="1"/>
  <c r="S15" i="1"/>
  <c r="R13" i="1" l="1"/>
  <c r="T13" i="1" s="1"/>
  <c r="S14" i="1"/>
  <c r="R59" i="1"/>
  <c r="T59" i="1" s="1"/>
  <c r="S58" i="1"/>
  <c r="R60" i="1" l="1"/>
  <c r="T60" i="1" s="1"/>
  <c r="S59" i="1"/>
  <c r="R12" i="1"/>
  <c r="T12" i="1" s="1"/>
  <c r="S13" i="1"/>
  <c r="R11" i="1" l="1"/>
  <c r="S12" i="1"/>
  <c r="R61" i="1"/>
  <c r="T61" i="1" s="1"/>
  <c r="S60" i="1"/>
  <c r="S61" i="1" l="1"/>
  <c r="S11" i="1"/>
  <c r="H12" i="1" l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1" i="1"/>
  <c r="V36" i="1" l="1"/>
  <c r="V37" i="1"/>
  <c r="V35" i="1"/>
  <c r="V34" i="1"/>
  <c r="V38" i="1"/>
  <c r="V39" i="1"/>
  <c r="V33" i="1"/>
  <c r="V32" i="1"/>
  <c r="V40" i="1"/>
  <c r="V41" i="1"/>
  <c r="V31" i="1"/>
  <c r="V30" i="1"/>
  <c r="V42" i="1"/>
  <c r="V43" i="1"/>
  <c r="V29" i="1"/>
  <c r="V28" i="1"/>
  <c r="V44" i="1"/>
  <c r="V45" i="1"/>
  <c r="V27" i="1"/>
  <c r="V26" i="1"/>
  <c r="V46" i="1"/>
  <c r="V47" i="1"/>
  <c r="V25" i="1"/>
  <c r="V24" i="1"/>
  <c r="V48" i="1"/>
  <c r="V49" i="1"/>
  <c r="V23" i="1"/>
  <c r="V22" i="1"/>
  <c r="V50" i="1"/>
  <c r="V51" i="1"/>
  <c r="V21" i="1"/>
  <c r="V20" i="1"/>
  <c r="V52" i="1"/>
  <c r="V53" i="1"/>
  <c r="V19" i="1"/>
  <c r="V18" i="1"/>
  <c r="V54" i="1"/>
  <c r="V55" i="1"/>
  <c r="V17" i="1"/>
  <c r="V16" i="1"/>
  <c r="V56" i="1"/>
  <c r="V57" i="1"/>
  <c r="V15" i="1"/>
  <c r="V14" i="1"/>
  <c r="V58" i="1"/>
  <c r="V59" i="1"/>
  <c r="V13" i="1"/>
  <c r="V12" i="1"/>
  <c r="V60" i="1"/>
  <c r="V11" i="1"/>
  <c r="U11" i="1" s="1"/>
  <c r="V61" i="1"/>
  <c r="L12" i="1"/>
  <c r="L24" i="1"/>
  <c r="L36" i="1"/>
  <c r="L48" i="1"/>
  <c r="L60" i="1"/>
  <c r="L72" i="1"/>
  <c r="L84" i="1"/>
  <c r="L96" i="1"/>
  <c r="L108" i="1"/>
  <c r="L38" i="1"/>
  <c r="L50" i="1"/>
  <c r="L62" i="1"/>
  <c r="L74" i="1"/>
  <c r="L86" i="1"/>
  <c r="L98" i="1"/>
  <c r="L110" i="1"/>
  <c r="L56" i="1"/>
  <c r="L13" i="1"/>
  <c r="L25" i="1"/>
  <c r="L37" i="1"/>
  <c r="L49" i="1"/>
  <c r="L61" i="1"/>
  <c r="L73" i="1"/>
  <c r="L85" i="1"/>
  <c r="L97" i="1"/>
  <c r="L109" i="1"/>
  <c r="L26" i="1"/>
  <c r="L14" i="1"/>
  <c r="L15" i="1"/>
  <c r="L27" i="1"/>
  <c r="L39" i="1"/>
  <c r="L51" i="1"/>
  <c r="L63" i="1"/>
  <c r="L75" i="1"/>
  <c r="L87" i="1"/>
  <c r="L99" i="1"/>
  <c r="L11" i="1"/>
  <c r="L42" i="1"/>
  <c r="L32" i="1"/>
  <c r="L16" i="1"/>
  <c r="L28" i="1"/>
  <c r="L40" i="1"/>
  <c r="L52" i="1"/>
  <c r="L64" i="1"/>
  <c r="L76" i="1"/>
  <c r="L88" i="1"/>
  <c r="L100" i="1"/>
  <c r="L30" i="1"/>
  <c r="L17" i="1"/>
  <c r="L29" i="1"/>
  <c r="L41" i="1"/>
  <c r="L53" i="1"/>
  <c r="L65" i="1"/>
  <c r="L77" i="1"/>
  <c r="L89" i="1"/>
  <c r="L101" i="1"/>
  <c r="L18" i="1"/>
  <c r="L54" i="1"/>
  <c r="L66" i="1"/>
  <c r="L78" i="1"/>
  <c r="L90" i="1"/>
  <c r="L102" i="1"/>
  <c r="L19" i="1"/>
  <c r="L31" i="1"/>
  <c r="L43" i="1"/>
  <c r="L55" i="1"/>
  <c r="L67" i="1"/>
  <c r="L79" i="1"/>
  <c r="L91" i="1"/>
  <c r="L103" i="1"/>
  <c r="L20" i="1"/>
  <c r="L68" i="1"/>
  <c r="L80" i="1"/>
  <c r="L92" i="1"/>
  <c r="L104" i="1"/>
  <c r="L21" i="1"/>
  <c r="L33" i="1"/>
  <c r="L45" i="1"/>
  <c r="L57" i="1"/>
  <c r="L69" i="1"/>
  <c r="L81" i="1"/>
  <c r="L93" i="1"/>
  <c r="L105" i="1"/>
  <c r="L34" i="1"/>
  <c r="L46" i="1"/>
  <c r="L58" i="1"/>
  <c r="L70" i="1"/>
  <c r="L82" i="1"/>
  <c r="L94" i="1"/>
  <c r="L106" i="1"/>
  <c r="L44" i="1"/>
  <c r="L22" i="1"/>
  <c r="L23" i="1"/>
  <c r="L35" i="1"/>
  <c r="L47" i="1"/>
  <c r="L59" i="1"/>
  <c r="L71" i="1"/>
  <c r="L83" i="1"/>
  <c r="L95" i="1"/>
  <c r="L107" i="1"/>
  <c r="U40" i="1" l="1"/>
  <c r="U24" i="1"/>
  <c r="U18" i="1"/>
  <c r="U12" i="1"/>
  <c r="U30" i="1"/>
  <c r="U58" i="1"/>
  <c r="U52" i="1"/>
  <c r="U46" i="1"/>
  <c r="U59" i="1"/>
  <c r="U53" i="1"/>
  <c r="U47" i="1"/>
  <c r="U41" i="1"/>
  <c r="U16" i="1"/>
  <c r="U22" i="1"/>
  <c r="U28" i="1"/>
  <c r="U34" i="1"/>
  <c r="L114" i="1"/>
  <c r="L113" i="1"/>
  <c r="L115" i="1"/>
  <c r="U61" i="1"/>
  <c r="U55" i="1"/>
  <c r="U49" i="1"/>
  <c r="U43" i="1"/>
  <c r="U37" i="1"/>
  <c r="U57" i="1"/>
  <c r="U51" i="1"/>
  <c r="U39" i="1"/>
  <c r="U38" i="1"/>
  <c r="U19" i="1"/>
  <c r="U14" i="1"/>
  <c r="U20" i="1"/>
  <c r="U32" i="1"/>
  <c r="U15" i="1"/>
  <c r="U21" i="1"/>
  <c r="U27" i="1"/>
  <c r="U33" i="1"/>
  <c r="U45" i="1"/>
  <c r="U31" i="1"/>
  <c r="U26" i="1"/>
  <c r="U56" i="1"/>
  <c r="U50" i="1"/>
  <c r="U44" i="1"/>
  <c r="L112" i="1"/>
  <c r="U17" i="1"/>
  <c r="U23" i="1"/>
  <c r="U29" i="1"/>
  <c r="U35" i="1"/>
  <c r="U13" i="1"/>
  <c r="U25" i="1"/>
  <c r="U60" i="1"/>
  <c r="U54" i="1"/>
  <c r="U48" i="1"/>
  <c r="U42" i="1"/>
  <c r="U36" i="1"/>
  <c r="N30" i="1"/>
  <c r="M30" i="1"/>
  <c r="M105" i="1"/>
  <c r="N105" i="1"/>
  <c r="N100" i="1"/>
  <c r="M100" i="1"/>
  <c r="M103" i="1"/>
  <c r="N103" i="1"/>
  <c r="N38" i="1"/>
  <c r="M38" i="1"/>
  <c r="N76" i="1"/>
  <c r="M76" i="1"/>
  <c r="M79" i="1"/>
  <c r="N79" i="1"/>
  <c r="N37" i="1"/>
  <c r="M37" i="1"/>
  <c r="N52" i="1"/>
  <c r="M52" i="1"/>
  <c r="N84" i="1"/>
  <c r="M84" i="1"/>
  <c r="M106" i="1"/>
  <c r="N106" i="1"/>
  <c r="M45" i="1"/>
  <c r="N45" i="1"/>
  <c r="M55" i="1"/>
  <c r="N55" i="1"/>
  <c r="N77" i="1"/>
  <c r="M77" i="1"/>
  <c r="N40" i="1"/>
  <c r="M40" i="1"/>
  <c r="N27" i="1"/>
  <c r="M27" i="1"/>
  <c r="N13" i="1"/>
  <c r="M13" i="1"/>
  <c r="N72" i="1"/>
  <c r="M72" i="1"/>
  <c r="M68" i="1"/>
  <c r="N68" i="1"/>
  <c r="N85" i="1"/>
  <c r="M85" i="1"/>
  <c r="N50" i="1"/>
  <c r="M50" i="1"/>
  <c r="N75" i="1"/>
  <c r="M75" i="1"/>
  <c r="N49" i="1"/>
  <c r="M49" i="1"/>
  <c r="N64" i="1"/>
  <c r="M64" i="1"/>
  <c r="M67" i="1"/>
  <c r="N67" i="1"/>
  <c r="M33" i="1"/>
  <c r="N33" i="1"/>
  <c r="M43" i="1"/>
  <c r="N43" i="1"/>
  <c r="N65" i="1"/>
  <c r="M65" i="1"/>
  <c r="N28" i="1"/>
  <c r="M28" i="1"/>
  <c r="N15" i="1"/>
  <c r="M15" i="1"/>
  <c r="M56" i="1"/>
  <c r="N56" i="1"/>
  <c r="N60" i="1"/>
  <c r="M60" i="1"/>
  <c r="N78" i="1"/>
  <c r="M78" i="1"/>
  <c r="N99" i="1"/>
  <c r="M99" i="1"/>
  <c r="M66" i="1"/>
  <c r="N66" i="1"/>
  <c r="M93" i="1"/>
  <c r="N93" i="1"/>
  <c r="N61" i="1"/>
  <c r="M61" i="1"/>
  <c r="M18" i="1"/>
  <c r="N18" i="1"/>
  <c r="M69" i="1"/>
  <c r="N69" i="1"/>
  <c r="N96" i="1"/>
  <c r="M96" i="1"/>
  <c r="N25" i="1"/>
  <c r="M25" i="1"/>
  <c r="N107" i="1"/>
  <c r="M107" i="1"/>
  <c r="M82" i="1"/>
  <c r="N82" i="1"/>
  <c r="M21" i="1"/>
  <c r="N21" i="1"/>
  <c r="M31" i="1"/>
  <c r="N31" i="1"/>
  <c r="N53" i="1"/>
  <c r="M53" i="1"/>
  <c r="N16" i="1"/>
  <c r="M16" i="1"/>
  <c r="N14" i="1"/>
  <c r="M14" i="1"/>
  <c r="M110" i="1"/>
  <c r="N110" i="1"/>
  <c r="N48" i="1"/>
  <c r="M48" i="1"/>
  <c r="N34" i="1"/>
  <c r="M34" i="1"/>
  <c r="M20" i="1"/>
  <c r="N20" i="1"/>
  <c r="N35" i="1"/>
  <c r="M35" i="1"/>
  <c r="N23" i="1"/>
  <c r="M23" i="1"/>
  <c r="N63" i="1"/>
  <c r="M63" i="1"/>
  <c r="N51" i="1"/>
  <c r="M51" i="1"/>
  <c r="M57" i="1"/>
  <c r="N57" i="1"/>
  <c r="N94" i="1"/>
  <c r="M94" i="1"/>
  <c r="M70" i="1"/>
  <c r="N70" i="1"/>
  <c r="M104" i="1"/>
  <c r="N104" i="1"/>
  <c r="M19" i="1"/>
  <c r="N19" i="1"/>
  <c r="N41" i="1"/>
  <c r="M41" i="1"/>
  <c r="M32" i="1"/>
  <c r="N32" i="1"/>
  <c r="M26" i="1"/>
  <c r="N26" i="1"/>
  <c r="N98" i="1"/>
  <c r="M98" i="1"/>
  <c r="N36" i="1"/>
  <c r="M36" i="1"/>
  <c r="N59" i="1"/>
  <c r="M59" i="1"/>
  <c r="M47" i="1"/>
  <c r="N47" i="1"/>
  <c r="N87" i="1"/>
  <c r="M87" i="1"/>
  <c r="M54" i="1"/>
  <c r="N54" i="1"/>
  <c r="M81" i="1"/>
  <c r="N81" i="1"/>
  <c r="M22" i="1"/>
  <c r="N22" i="1"/>
  <c r="M101" i="1"/>
  <c r="N101" i="1"/>
  <c r="N39" i="1"/>
  <c r="M39" i="1"/>
  <c r="N95" i="1"/>
  <c r="M95" i="1"/>
  <c r="M83" i="1"/>
  <c r="N83" i="1"/>
  <c r="N58" i="1"/>
  <c r="M58" i="1"/>
  <c r="M92" i="1"/>
  <c r="N92" i="1"/>
  <c r="N102" i="1"/>
  <c r="M102" i="1"/>
  <c r="M29" i="1"/>
  <c r="N29" i="1"/>
  <c r="N42" i="1"/>
  <c r="M42" i="1"/>
  <c r="N109" i="1"/>
  <c r="M109" i="1"/>
  <c r="N86" i="1"/>
  <c r="M86" i="1"/>
  <c r="N24" i="1"/>
  <c r="M24" i="1"/>
  <c r="N62" i="1"/>
  <c r="M62" i="1"/>
  <c r="N73" i="1"/>
  <c r="M73" i="1"/>
  <c r="N88" i="1"/>
  <c r="M88" i="1"/>
  <c r="M91" i="1"/>
  <c r="N91" i="1"/>
  <c r="N108" i="1"/>
  <c r="M108" i="1"/>
  <c r="M44" i="1"/>
  <c r="N44" i="1"/>
  <c r="N89" i="1"/>
  <c r="M89" i="1"/>
  <c r="N71" i="1"/>
  <c r="M71" i="1"/>
  <c r="M46" i="1"/>
  <c r="N46" i="1"/>
  <c r="M80" i="1"/>
  <c r="N80" i="1"/>
  <c r="N90" i="1"/>
  <c r="M90" i="1"/>
  <c r="N17" i="1"/>
  <c r="M17" i="1"/>
  <c r="N11" i="1"/>
  <c r="M11" i="1"/>
  <c r="N97" i="1"/>
  <c r="M97" i="1"/>
  <c r="M74" i="1"/>
  <c r="N74" i="1"/>
  <c r="N12" i="1"/>
  <c r="M12" i="1"/>
  <c r="O12" i="1" l="1"/>
  <c r="P12" i="1" s="1"/>
  <c r="O109" i="1"/>
  <c r="P109" i="1" s="1"/>
  <c r="O94" i="1"/>
  <c r="P94" i="1" s="1"/>
  <c r="O53" i="1"/>
  <c r="P53" i="1" s="1"/>
  <c r="O96" i="1"/>
  <c r="P96" i="1" s="1"/>
  <c r="O99" i="1"/>
  <c r="P99" i="1" s="1"/>
  <c r="O90" i="1"/>
  <c r="P90" i="1" s="1"/>
  <c r="O108" i="1"/>
  <c r="P108" i="1" s="1"/>
  <c r="O88" i="1"/>
  <c r="P88" i="1" s="1"/>
  <c r="O86" i="1"/>
  <c r="P86" i="1" s="1"/>
  <c r="O42" i="1"/>
  <c r="P42" i="1" s="1"/>
  <c r="O58" i="1"/>
  <c r="P58" i="1" s="1"/>
  <c r="O95" i="1"/>
  <c r="P95" i="1" s="1"/>
  <c r="O87" i="1"/>
  <c r="P87" i="1" s="1"/>
  <c r="O98" i="1"/>
  <c r="P98" i="1" s="1"/>
  <c r="O35" i="1"/>
  <c r="P35" i="1" s="1"/>
  <c r="O34" i="1"/>
  <c r="P34" i="1" s="1"/>
  <c r="O16" i="1"/>
  <c r="P16" i="1" s="1"/>
  <c r="O25" i="1"/>
  <c r="P25" i="1" s="1"/>
  <c r="O78" i="1"/>
  <c r="P78" i="1" s="1"/>
  <c r="O28" i="1"/>
  <c r="P28" i="1" s="1"/>
  <c r="O49" i="1"/>
  <c r="P49" i="1" s="1"/>
  <c r="O50" i="1"/>
  <c r="P50" i="1" s="1"/>
  <c r="O40" i="1"/>
  <c r="P40" i="1" s="1"/>
  <c r="O52" i="1"/>
  <c r="P52" i="1" s="1"/>
  <c r="O38" i="1"/>
  <c r="P38" i="1" s="1"/>
  <c r="O100" i="1"/>
  <c r="P100" i="1" s="1"/>
  <c r="O17" i="1"/>
  <c r="P17" i="1" s="1"/>
  <c r="O24" i="1"/>
  <c r="P24" i="1" s="1"/>
  <c r="O36" i="1"/>
  <c r="P36" i="1" s="1"/>
  <c r="O23" i="1"/>
  <c r="P23" i="1" s="1"/>
  <c r="O14" i="1"/>
  <c r="P14" i="1" s="1"/>
  <c r="O107" i="1"/>
  <c r="P107" i="1" s="1"/>
  <c r="O15" i="1"/>
  <c r="P15" i="1" s="1"/>
  <c r="O64" i="1"/>
  <c r="P64" i="1" s="1"/>
  <c r="O76" i="1"/>
  <c r="P76" i="1" s="1"/>
  <c r="O72" i="1"/>
  <c r="P72" i="1" s="1"/>
  <c r="O13" i="1"/>
  <c r="P13" i="1" s="1"/>
  <c r="O65" i="1"/>
  <c r="P65" i="1" s="1"/>
  <c r="O75" i="1"/>
  <c r="P75" i="1" s="1"/>
  <c r="O27" i="1"/>
  <c r="P27" i="1" s="1"/>
  <c r="O30" i="1"/>
  <c r="P30" i="1" s="1"/>
  <c r="O84" i="1"/>
  <c r="P84" i="1" s="1"/>
  <c r="O101" i="1"/>
  <c r="P101" i="1" s="1"/>
  <c r="O85" i="1"/>
  <c r="P85" i="1" s="1"/>
  <c r="O19" i="1"/>
  <c r="P19" i="1" s="1"/>
  <c r="O110" i="1"/>
  <c r="P110" i="1" s="1"/>
  <c r="O82" i="1"/>
  <c r="P82" i="1" s="1"/>
  <c r="O56" i="1"/>
  <c r="P56" i="1" s="1"/>
  <c r="O67" i="1"/>
  <c r="P67" i="1" s="1"/>
  <c r="O68" i="1"/>
  <c r="P68" i="1" s="1"/>
  <c r="O29" i="1"/>
  <c r="P29" i="1" s="1"/>
  <c r="O47" i="1"/>
  <c r="P47" i="1" s="1"/>
  <c r="O21" i="1"/>
  <c r="P21" i="1" s="1"/>
  <c r="O18" i="1"/>
  <c r="P18" i="1" s="1"/>
  <c r="O105" i="1"/>
  <c r="P105" i="1" s="1"/>
  <c r="O55" i="1"/>
  <c r="P55" i="1" s="1"/>
  <c r="O93" i="1"/>
  <c r="P93" i="1" s="1"/>
  <c r="O70" i="1"/>
  <c r="P70" i="1" s="1"/>
  <c r="O83" i="1"/>
  <c r="P83" i="1" s="1"/>
  <c r="O74" i="1"/>
  <c r="P74" i="1" s="1"/>
  <c r="O32" i="1"/>
  <c r="P32" i="1" s="1"/>
  <c r="O57" i="1"/>
  <c r="P57" i="1" s="1"/>
  <c r="O31" i="1"/>
  <c r="P31" i="1" s="1"/>
  <c r="O69" i="1"/>
  <c r="P69" i="1" s="1"/>
  <c r="O43" i="1"/>
  <c r="P43" i="1" s="1"/>
  <c r="O44" i="1"/>
  <c r="P44" i="1" s="1"/>
  <c r="O104" i="1"/>
  <c r="P104" i="1" s="1"/>
  <c r="O106" i="1"/>
  <c r="P106" i="1" s="1"/>
  <c r="O91" i="1"/>
  <c r="P91" i="1" s="1"/>
  <c r="O54" i="1"/>
  <c r="P54" i="1" s="1"/>
  <c r="O46" i="1"/>
  <c r="P46" i="1" s="1"/>
  <c r="O97" i="1"/>
  <c r="P97" i="1" s="1"/>
  <c r="O71" i="1"/>
  <c r="P71" i="1" s="1"/>
  <c r="O73" i="1"/>
  <c r="P73" i="1" s="1"/>
  <c r="O39" i="1"/>
  <c r="P39" i="1" s="1"/>
  <c r="O41" i="1"/>
  <c r="P41" i="1" s="1"/>
  <c r="O51" i="1"/>
  <c r="P51" i="1" s="1"/>
  <c r="O48" i="1"/>
  <c r="P48" i="1" s="1"/>
  <c r="O60" i="1"/>
  <c r="P60" i="1" s="1"/>
  <c r="O77" i="1"/>
  <c r="P77" i="1" s="1"/>
  <c r="O37" i="1"/>
  <c r="P37" i="1" s="1"/>
  <c r="O22" i="1"/>
  <c r="P22" i="1" s="1"/>
  <c r="O45" i="1"/>
  <c r="P45" i="1" s="1"/>
  <c r="O66" i="1"/>
  <c r="P66" i="1" s="1"/>
  <c r="O20" i="1"/>
  <c r="P20" i="1" s="1"/>
  <c r="O33" i="1"/>
  <c r="P33" i="1" s="1"/>
  <c r="O92" i="1"/>
  <c r="P92" i="1" s="1"/>
  <c r="O81" i="1"/>
  <c r="P81" i="1" s="1"/>
  <c r="O80" i="1"/>
  <c r="P80" i="1" s="1"/>
  <c r="O26" i="1"/>
  <c r="P26" i="1" s="1"/>
  <c r="O103" i="1"/>
  <c r="P103" i="1" s="1"/>
  <c r="O11" i="1"/>
  <c r="P11" i="1" s="1"/>
  <c r="O89" i="1"/>
  <c r="P89" i="1" s="1"/>
  <c r="O62" i="1"/>
  <c r="P62" i="1" s="1"/>
  <c r="O102" i="1"/>
  <c r="P102" i="1" s="1"/>
  <c r="O59" i="1"/>
  <c r="P59" i="1" s="1"/>
  <c r="O63" i="1"/>
  <c r="P63" i="1" s="1"/>
  <c r="O61" i="1"/>
  <c r="P61" i="1" s="1"/>
  <c r="O79" i="1"/>
  <c r="P79" i="1" s="1"/>
  <c r="N6" i="1" l="1"/>
</calcChain>
</file>

<file path=xl/sharedStrings.xml><?xml version="1.0" encoding="utf-8"?>
<sst xmlns="http://schemas.openxmlformats.org/spreadsheetml/2006/main" count="1321" uniqueCount="1198">
  <si>
    <t>Valuation Mini Project 4</t>
  </si>
  <si>
    <t>#1</t>
  </si>
  <si>
    <t>#2</t>
  </si>
  <si>
    <t>Mixture</t>
  </si>
  <si>
    <t>Weight</t>
  </si>
  <si>
    <t>Mean</t>
  </si>
  <si>
    <t>Middle</t>
  </si>
  <si>
    <t>Stdev</t>
  </si>
  <si>
    <t>Step</t>
  </si>
  <si>
    <t>Objective</t>
  </si>
  <si>
    <t>Data</t>
  </si>
  <si>
    <t>Date</t>
  </si>
  <si>
    <t>Price</t>
  </si>
  <si>
    <t>Open</t>
  </si>
  <si>
    <t>High</t>
  </si>
  <si>
    <t>Low</t>
  </si>
  <si>
    <t>Vol.</t>
  </si>
  <si>
    <t>Change %</t>
  </si>
  <si>
    <t>LN Return</t>
  </si>
  <si>
    <t>%</t>
  </si>
  <si>
    <t>N1</t>
  </si>
  <si>
    <t>N2</t>
  </si>
  <si>
    <t>WTAVG</t>
  </si>
  <si>
    <t>ERROR</t>
  </si>
  <si>
    <t>pdf</t>
  </si>
  <si>
    <t>cdf</t>
  </si>
  <si>
    <t>39.54M</t>
  </si>
  <si>
    <t>24.35M</t>
  </si>
  <si>
    <t>23.29M</t>
  </si>
  <si>
    <t>33.66M</t>
  </si>
  <si>
    <t>41.25M</t>
  </si>
  <si>
    <t>29.76M</t>
  </si>
  <si>
    <t>28.01M</t>
  </si>
  <si>
    <t>20.48M</t>
  </si>
  <si>
    <t>38.76M</t>
  </si>
  <si>
    <t>22.02M</t>
  </si>
  <si>
    <t>39.35M</t>
  </si>
  <si>
    <t>26.69M</t>
  </si>
  <si>
    <t>30.34M</t>
  </si>
  <si>
    <t>25.34M</t>
  </si>
  <si>
    <t>27.21M</t>
  </si>
  <si>
    <t>23.00M</t>
  </si>
  <si>
    <t>34.78M</t>
  </si>
  <si>
    <t>26.06M</t>
  </si>
  <si>
    <t>20.64M</t>
  </si>
  <si>
    <t>25.75M</t>
  </si>
  <si>
    <t>24.99M</t>
  </si>
  <si>
    <t>28.27M</t>
  </si>
  <si>
    <t>24.98M</t>
  </si>
  <si>
    <t>30.74M</t>
  </si>
  <si>
    <t>23.74M</t>
  </si>
  <si>
    <t>42.74M</t>
  </si>
  <si>
    <t>30.33M</t>
  </si>
  <si>
    <t>22.85M</t>
  </si>
  <si>
    <t>32.02M</t>
  </si>
  <si>
    <t>26.55M</t>
  </si>
  <si>
    <t>25.95M</t>
  </si>
  <si>
    <t>24.84M</t>
  </si>
  <si>
    <t>34.58M</t>
  </si>
  <si>
    <t>52.78M</t>
  </si>
  <si>
    <t>39.91M</t>
  </si>
  <si>
    <t>30.08M</t>
  </si>
  <si>
    <t>22.59M</t>
  </si>
  <si>
    <t>29.11M</t>
  </si>
  <si>
    <t>40.18M</t>
  </si>
  <si>
    <t>57.84M</t>
  </si>
  <si>
    <t>29.68M</t>
  </si>
  <si>
    <t>32.98M</t>
  </si>
  <si>
    <t>50.62M</t>
  </si>
  <si>
    <t>34.45M</t>
  </si>
  <si>
    <t>32.51M</t>
  </si>
  <si>
    <t>44.99M</t>
  </si>
  <si>
    <t>33.47M</t>
  </si>
  <si>
    <t>41.08M</t>
  </si>
  <si>
    <t>37.37M</t>
  </si>
  <si>
    <t>27.51M</t>
  </si>
  <si>
    <t>27.45M</t>
  </si>
  <si>
    <t>36.06M</t>
  </si>
  <si>
    <t>37.74M</t>
  </si>
  <si>
    <t>25.66M</t>
  </si>
  <si>
    <t>29.21M</t>
  </si>
  <si>
    <t>38.38M</t>
  </si>
  <si>
    <t>38.28M</t>
  </si>
  <si>
    <t>34.73M</t>
  </si>
  <si>
    <t>40.08M</t>
  </si>
  <si>
    <t>27.80M</t>
  </si>
  <si>
    <t>33.57M</t>
  </si>
  <si>
    <t>47.89M</t>
  </si>
  <si>
    <t>54.93M</t>
  </si>
  <si>
    <t>63.16M</t>
  </si>
  <si>
    <t>87.48M</t>
  </si>
  <si>
    <t>66.32M</t>
  </si>
  <si>
    <t>56.65M</t>
  </si>
  <si>
    <t>44.55M</t>
  </si>
  <si>
    <t>41.32M</t>
  </si>
  <si>
    <t>28.22M</t>
  </si>
  <si>
    <t>39.99M</t>
  </si>
  <si>
    <t>59.26M</t>
  </si>
  <si>
    <t>58.82M</t>
  </si>
  <si>
    <t>23.28M</t>
  </si>
  <si>
    <t>40.30M</t>
  </si>
  <si>
    <t>42.04M</t>
  </si>
  <si>
    <t>49.35M</t>
  </si>
  <si>
    <t>56.27M</t>
  </si>
  <si>
    <t>31.15M</t>
  </si>
  <si>
    <t>37.11M</t>
  </si>
  <si>
    <t>49.97M</t>
  </si>
  <si>
    <t>28.05M</t>
  </si>
  <si>
    <t>25.70M</t>
  </si>
  <si>
    <t>22.11M</t>
  </si>
  <si>
    <t>28.50M</t>
  </si>
  <si>
    <t>18.06M</t>
  </si>
  <si>
    <t>26.72M</t>
  </si>
  <si>
    <t>24.90M</t>
  </si>
  <si>
    <t>34.88M</t>
  </si>
  <si>
    <t>26.22M</t>
  </si>
  <si>
    <t>22.74M</t>
  </si>
  <si>
    <t>29.25M</t>
  </si>
  <si>
    <t>37.75M</t>
  </si>
  <si>
    <t>39.43M</t>
  </si>
  <si>
    <t>33.92M</t>
  </si>
  <si>
    <t>24.44M</t>
  </si>
  <si>
    <t>37.05M</t>
  </si>
  <si>
    <t>23.37M</t>
  </si>
  <si>
    <t>25.86M</t>
  </si>
  <si>
    <t>Average</t>
  </si>
  <si>
    <t>34.53M</t>
  </si>
  <si>
    <t>Std Dev</t>
  </si>
  <si>
    <t>22.05M</t>
  </si>
  <si>
    <t>Skewness</t>
  </si>
  <si>
    <t>20.72M</t>
  </si>
  <si>
    <t>Kurtosis</t>
  </si>
  <si>
    <t>25.83M</t>
  </si>
  <si>
    <t>21.97M</t>
  </si>
  <si>
    <t>33.82M</t>
  </si>
  <si>
    <t>23.77M</t>
  </si>
  <si>
    <t>33.00M</t>
  </si>
  <si>
    <t>55.94M</t>
  </si>
  <si>
    <t>30.71M</t>
  </si>
  <si>
    <t>29.74M</t>
  </si>
  <si>
    <t>29.67M</t>
  </si>
  <si>
    <t>40.90M</t>
  </si>
  <si>
    <t>25.12M</t>
  </si>
  <si>
    <t>23.17M</t>
  </si>
  <si>
    <t>24.47M</t>
  </si>
  <si>
    <t>35.80M</t>
  </si>
  <si>
    <t>41.46M</t>
  </si>
  <si>
    <t>34.48M</t>
  </si>
  <si>
    <t>22.99M</t>
  </si>
  <si>
    <t>27.12M</t>
  </si>
  <si>
    <t>24.58M</t>
  </si>
  <si>
    <t>31.00M</t>
  </si>
  <si>
    <t>30.23M</t>
  </si>
  <si>
    <t>48.52M</t>
  </si>
  <si>
    <t>36.56M</t>
  </si>
  <si>
    <t>52.25M</t>
  </si>
  <si>
    <t>43.67M</t>
  </si>
  <si>
    <t>30.02M</t>
  </si>
  <si>
    <t>41.87M</t>
  </si>
  <si>
    <t>57.39M</t>
  </si>
  <si>
    <t>48.44M</t>
  </si>
  <si>
    <t>44.38M</t>
  </si>
  <si>
    <t>47.81M</t>
  </si>
  <si>
    <t>75.23M</t>
  </si>
  <si>
    <t>46.55M</t>
  </si>
  <si>
    <t>56.88M</t>
  </si>
  <si>
    <t>47.62M</t>
  </si>
  <si>
    <t>63.45M</t>
  </si>
  <si>
    <t>53.66M</t>
  </si>
  <si>
    <t>45.47M</t>
  </si>
  <si>
    <t>61.50M</t>
  </si>
  <si>
    <t>39.52M</t>
  </si>
  <si>
    <t>28.14M</t>
  </si>
  <si>
    <t>54.74M</t>
  </si>
  <si>
    <t>57.27M</t>
  </si>
  <si>
    <t>39.95M</t>
  </si>
  <si>
    <t>44.26M</t>
  </si>
  <si>
    <t>38.73M</t>
  </si>
  <si>
    <t>36.84M</t>
  </si>
  <si>
    <t>41.36M</t>
  </si>
  <si>
    <t>34.14M</t>
  </si>
  <si>
    <t>27.79M</t>
  </si>
  <si>
    <t>28.25M</t>
  </si>
  <si>
    <t>43.65M</t>
  </si>
  <si>
    <t>43.00M</t>
  </si>
  <si>
    <t>47.32M</t>
  </si>
  <si>
    <t>73.07M</t>
  </si>
  <si>
    <t>52.20M</t>
  </si>
  <si>
    <t>37.93M</t>
  </si>
  <si>
    <t>55.30M</t>
  </si>
  <si>
    <t>45.86M</t>
  </si>
  <si>
    <t>72.10M</t>
  </si>
  <si>
    <t>44.53M</t>
  </si>
  <si>
    <t>46.23M</t>
  </si>
  <si>
    <t>57.92M</t>
  </si>
  <si>
    <t>34.33M</t>
  </si>
  <si>
    <t>43.85M</t>
  </si>
  <si>
    <t>42.50M</t>
  </si>
  <si>
    <t>32.94M</t>
  </si>
  <si>
    <t>33.71M</t>
  </si>
  <si>
    <t>33.04M</t>
  </si>
  <si>
    <t>39.85M</t>
  </si>
  <si>
    <t>53.89M</t>
  </si>
  <si>
    <t>50.18M</t>
  </si>
  <si>
    <t>54.00M</t>
  </si>
  <si>
    <t>53.72M</t>
  </si>
  <si>
    <t>38.80M</t>
  </si>
  <si>
    <t>45.09M</t>
  </si>
  <si>
    <t>64.49M</t>
  </si>
  <si>
    <t>33.20M</t>
  </si>
  <si>
    <t>36.94M</t>
  </si>
  <si>
    <t>29.89M</t>
  </si>
  <si>
    <t>37.71M</t>
  </si>
  <si>
    <t>35.85M</t>
  </si>
  <si>
    <t>39.89M</t>
  </si>
  <si>
    <t>59.60M</t>
  </si>
  <si>
    <t>51.01M</t>
  </si>
  <si>
    <t>64.01M</t>
  </si>
  <si>
    <t>36.74M</t>
  </si>
  <si>
    <t>38.69M</t>
  </si>
  <si>
    <t>37.14M</t>
  </si>
  <si>
    <t>44.37M</t>
  </si>
  <si>
    <t>46.95M</t>
  </si>
  <si>
    <t>44.88M</t>
  </si>
  <si>
    <t>70.33M</t>
  </si>
  <si>
    <t>59.56M</t>
  </si>
  <si>
    <t>54.39M</t>
  </si>
  <si>
    <t>43.90M</t>
  </si>
  <si>
    <t>39.59M</t>
  </si>
  <si>
    <t>54.54M</t>
  </si>
  <si>
    <t>33.96M</t>
  </si>
  <si>
    <t>39.13M</t>
  </si>
  <si>
    <t>42.47M</t>
  </si>
  <si>
    <t>44.92M</t>
  </si>
  <si>
    <t>47.00M</t>
  </si>
  <si>
    <t>58.03M</t>
  </si>
  <si>
    <t>42.66M</t>
  </si>
  <si>
    <t>27.03M</t>
  </si>
  <si>
    <t>31.98M</t>
  </si>
  <si>
    <t>22.72M</t>
  </si>
  <si>
    <t>34.31M</t>
  </si>
  <si>
    <t>45.57M</t>
  </si>
  <si>
    <t>54.04M</t>
  </si>
  <si>
    <t>35.71M</t>
  </si>
  <si>
    <t>46.61M</t>
  </si>
  <si>
    <t>62.90M</t>
  </si>
  <si>
    <t>55.45M</t>
  </si>
  <si>
    <t>55.41M</t>
  </si>
  <si>
    <t>39.22M</t>
  </si>
  <si>
    <t>41.20M</t>
  </si>
  <si>
    <t>46.69M</t>
  </si>
  <si>
    <t>49.59M</t>
  </si>
  <si>
    <t>41.99M</t>
  </si>
  <si>
    <t>42.93M</t>
  </si>
  <si>
    <t>51.19M</t>
  </si>
  <si>
    <t>40.49M</t>
  </si>
  <si>
    <t>52.83M</t>
  </si>
  <si>
    <t>38.81M</t>
  </si>
  <si>
    <t>35.49M</t>
  </si>
  <si>
    <t>15.72M</t>
  </si>
  <si>
    <t>44.18M</t>
  </si>
  <si>
    <t>43.34M</t>
  </si>
  <si>
    <t>44.54M</t>
  </si>
  <si>
    <t>46.62M</t>
  </si>
  <si>
    <t>45.34M</t>
  </si>
  <si>
    <t>54.14M</t>
  </si>
  <si>
    <t>67.79M</t>
  </si>
  <si>
    <t>40.73M</t>
  </si>
  <si>
    <t>58.37M</t>
  </si>
  <si>
    <t>53.86M</t>
  </si>
  <si>
    <t>35.66M</t>
  </si>
  <si>
    <t>50.78M</t>
  </si>
  <si>
    <t>38.85M</t>
  </si>
  <si>
    <t>53.28M</t>
  </si>
  <si>
    <t>58.16M</t>
  </si>
  <si>
    <t>58.99M</t>
  </si>
  <si>
    <t>47.67M</t>
  </si>
  <si>
    <t>63.48M</t>
  </si>
  <si>
    <t>78.62M</t>
  </si>
  <si>
    <t>71.19M</t>
  </si>
  <si>
    <t>47.08M</t>
  </si>
  <si>
    <t>60.67M</t>
  </si>
  <si>
    <t>72.56M</t>
  </si>
  <si>
    <t>72.27M</t>
  </si>
  <si>
    <t>54.28M</t>
  </si>
  <si>
    <t>51.00M</t>
  </si>
  <si>
    <t>44.20M</t>
  </si>
  <si>
    <t>52.52M</t>
  </si>
  <si>
    <t>38.22M</t>
  </si>
  <si>
    <t>46.97M</t>
  </si>
  <si>
    <t>45.30M</t>
  </si>
  <si>
    <t>75.05M</t>
  </si>
  <si>
    <t>45.90M</t>
  </si>
  <si>
    <t>54.79M</t>
  </si>
  <si>
    <t>60.48M</t>
  </si>
  <si>
    <t>51.63M</t>
  </si>
  <si>
    <t>64.83M</t>
  </si>
  <si>
    <t>56.45M</t>
  </si>
  <si>
    <t>56.07M</t>
  </si>
  <si>
    <t>39.17M</t>
  </si>
  <si>
    <t>51.59M</t>
  </si>
  <si>
    <t>69.73M</t>
  </si>
  <si>
    <t>45.51M</t>
  </si>
  <si>
    <t>37.62M</t>
  </si>
  <si>
    <t>36.90M</t>
  </si>
  <si>
    <t>69.81M</t>
  </si>
  <si>
    <t>48.04M</t>
  </si>
  <si>
    <t>46.30M</t>
  </si>
  <si>
    <t>41.39M</t>
  </si>
  <si>
    <t>39.94M</t>
  </si>
  <si>
    <t>52.06M</t>
  </si>
  <si>
    <t>32.34M</t>
  </si>
  <si>
    <t>39.80M</t>
  </si>
  <si>
    <t>35.73M</t>
  </si>
  <si>
    <t>41.73M</t>
  </si>
  <si>
    <t>58.49M</t>
  </si>
  <si>
    <t>40.91M</t>
  </si>
  <si>
    <t>69.96M</t>
  </si>
  <si>
    <t>66.84M</t>
  </si>
  <si>
    <t>51.77M</t>
  </si>
  <si>
    <t>44.61M</t>
  </si>
  <si>
    <t>50.70M</t>
  </si>
  <si>
    <t>61.19M</t>
  </si>
  <si>
    <t>62.60M</t>
  </si>
  <si>
    <t>53.19M</t>
  </si>
  <si>
    <t>45.54M</t>
  </si>
  <si>
    <t>42.13M</t>
  </si>
  <si>
    <t>48.71M</t>
  </si>
  <si>
    <t>72.04M</t>
  </si>
  <si>
    <t>51.15M</t>
  </si>
  <si>
    <t>44.73M</t>
  </si>
  <si>
    <t>37.23M</t>
  </si>
  <si>
    <t>61.70M</t>
  </si>
  <si>
    <t>47.86M</t>
  </si>
  <si>
    <t>72.69M</t>
  </si>
  <si>
    <t>41.31M</t>
  </si>
  <si>
    <t>44.02M</t>
  </si>
  <si>
    <t>56.90M</t>
  </si>
  <si>
    <t>63.94M</t>
  </si>
  <si>
    <t>38.89M</t>
  </si>
  <si>
    <t>40.38M</t>
  </si>
  <si>
    <t>60.50M</t>
  </si>
  <si>
    <t>71.94M</t>
  </si>
  <si>
    <t>54.09M</t>
  </si>
  <si>
    <t>55.34M</t>
  </si>
  <si>
    <t>40.87M</t>
  </si>
  <si>
    <t>55.15M</t>
  </si>
  <si>
    <t>46.96M</t>
  </si>
  <si>
    <t>38.21M</t>
  </si>
  <si>
    <t>48.50M</t>
  </si>
  <si>
    <t>47.13M</t>
  </si>
  <si>
    <t>49.37M</t>
  </si>
  <si>
    <t>34.46M</t>
  </si>
  <si>
    <t>19.43M</t>
  </si>
  <si>
    <t>58.71M</t>
  </si>
  <si>
    <t>46.15M</t>
  </si>
  <si>
    <t>46.50M</t>
  </si>
  <si>
    <t>49.43M</t>
  </si>
  <si>
    <t>52.69M</t>
  </si>
  <si>
    <t>48.92M</t>
  </si>
  <si>
    <t>47.60M</t>
  </si>
  <si>
    <t>53.38M</t>
  </si>
  <si>
    <t>49.20M</t>
  </si>
  <si>
    <t>80.93M</t>
  </si>
  <si>
    <t>71.14M</t>
  </si>
  <si>
    <t>69.53M</t>
  </si>
  <si>
    <t>57.10M</t>
  </si>
  <si>
    <t>44.82M</t>
  </si>
  <si>
    <t>53.20M</t>
  </si>
  <si>
    <t>47.15M</t>
  </si>
  <si>
    <t>69.23M</t>
  </si>
  <si>
    <t>47.27M</t>
  </si>
  <si>
    <t>53.37M</t>
  </si>
  <si>
    <t>50.49M</t>
  </si>
  <si>
    <t>65.11M</t>
  </si>
  <si>
    <t>72.65M</t>
  </si>
  <si>
    <t>63.01M</t>
  </si>
  <si>
    <t>66.86M</t>
  </si>
  <si>
    <t>62.89M</t>
  </si>
  <si>
    <t>48.22M</t>
  </si>
  <si>
    <t>43.02M</t>
  </si>
  <si>
    <t>61.55M</t>
  </si>
  <si>
    <t>64.21M</t>
  </si>
  <si>
    <t>47.49M</t>
  </si>
  <si>
    <t>40.02M</t>
  </si>
  <si>
    <t>33.38M</t>
  </si>
  <si>
    <t>48.43M</t>
  </si>
  <si>
    <t>44.28M</t>
  </si>
  <si>
    <t>60.45M</t>
  </si>
  <si>
    <t>31.77M</t>
  </si>
  <si>
    <t>36.47M</t>
  </si>
  <si>
    <t>51.81M</t>
  </si>
  <si>
    <t>50.22M</t>
  </si>
  <si>
    <t>59.88M</t>
  </si>
  <si>
    <t>56.52M</t>
  </si>
  <si>
    <t>41.01M</t>
  </si>
  <si>
    <t>59.71M</t>
  </si>
  <si>
    <t>65.43M</t>
  </si>
  <si>
    <t>55.40M</t>
  </si>
  <si>
    <t>57.12M</t>
  </si>
  <si>
    <t>44.04M</t>
  </si>
  <si>
    <t>59.00M</t>
  </si>
  <si>
    <t>62.46M</t>
  </si>
  <si>
    <t>38.96M</t>
  </si>
  <si>
    <t>46.75M</t>
  </si>
  <si>
    <t>43.01M</t>
  </si>
  <si>
    <t>56.28M</t>
  </si>
  <si>
    <t>54.61M</t>
  </si>
  <si>
    <t>62.81M</t>
  </si>
  <si>
    <t>40.11M</t>
  </si>
  <si>
    <t>45.13M</t>
  </si>
  <si>
    <t>46.92M</t>
  </si>
  <si>
    <t>62.80M</t>
  </si>
  <si>
    <t>45.88M</t>
  </si>
  <si>
    <t>62.14M</t>
  </si>
  <si>
    <t>58.35M</t>
  </si>
  <si>
    <t>53.27M</t>
  </si>
  <si>
    <t>48.59M</t>
  </si>
  <si>
    <t>50.29M</t>
  </si>
  <si>
    <t>57.25M</t>
  </si>
  <si>
    <t>74.58M</t>
  </si>
  <si>
    <t>75.79M</t>
  </si>
  <si>
    <t>49.76M</t>
  </si>
  <si>
    <t>56.36M</t>
  </si>
  <si>
    <t>89.92M</t>
  </si>
  <si>
    <t>98.56M</t>
  </si>
  <si>
    <t>83.63M</t>
  </si>
  <si>
    <t>73.60M</t>
  </si>
  <si>
    <t>97.12M</t>
  </si>
  <si>
    <t>98.59M</t>
  </si>
  <si>
    <t>71.46M</t>
  </si>
  <si>
    <t>50.88M</t>
  </si>
  <si>
    <t>65.96M</t>
  </si>
  <si>
    <t>56.74M</t>
  </si>
  <si>
    <t>60.51M</t>
  </si>
  <si>
    <t>53.74M</t>
  </si>
  <si>
    <t>58.29M</t>
  </si>
  <si>
    <t>48.24M</t>
  </si>
  <si>
    <t>49.00M</t>
  </si>
  <si>
    <t>74.33M</t>
  </si>
  <si>
    <t>69.29M</t>
  </si>
  <si>
    <t>51.39M</t>
  </si>
  <si>
    <t>46.53M</t>
  </si>
  <si>
    <t>58.23M</t>
  </si>
  <si>
    <t>59.50M</t>
  </si>
  <si>
    <t>43.43M</t>
  </si>
  <si>
    <t>64.08M</t>
  </si>
  <si>
    <t>39.64M</t>
  </si>
  <si>
    <t>50.05M</t>
  </si>
  <si>
    <t>49.14M</t>
  </si>
  <si>
    <t>56.72M</t>
  </si>
  <si>
    <t>67.58M</t>
  </si>
  <si>
    <t>40.80M</t>
  </si>
  <si>
    <t>76.17M</t>
  </si>
  <si>
    <t>83.07M</t>
  </si>
  <si>
    <t>67.56M</t>
  </si>
  <si>
    <t>46.71M</t>
  </si>
  <si>
    <t>49.41M</t>
  </si>
  <si>
    <t>56.44M</t>
  </si>
  <si>
    <t>51.60M</t>
  </si>
  <si>
    <t>50.87M</t>
  </si>
  <si>
    <t>52.80M</t>
  </si>
  <si>
    <t>60.61M</t>
  </si>
  <si>
    <t>44.15M</t>
  </si>
  <si>
    <t>47.75M</t>
  </si>
  <si>
    <t>36.27M</t>
  </si>
  <si>
    <t>44.80M</t>
  </si>
  <si>
    <t>60.60M</t>
  </si>
  <si>
    <t>44.08M</t>
  </si>
  <si>
    <t>35.25M</t>
  </si>
  <si>
    <t>54.66M</t>
  </si>
  <si>
    <t>45.40M</t>
  </si>
  <si>
    <t>42.34M</t>
  </si>
  <si>
    <t>37.86M</t>
  </si>
  <si>
    <t>45.89M</t>
  </si>
  <si>
    <t>47.14M</t>
  </si>
  <si>
    <t>38.01M</t>
  </si>
  <si>
    <t>39.37M</t>
  </si>
  <si>
    <t>60.28M</t>
  </si>
  <si>
    <t>46.39M</t>
  </si>
  <si>
    <t>51.06M</t>
  </si>
  <si>
    <t>44.17M</t>
  </si>
  <si>
    <t>68.30M</t>
  </si>
  <si>
    <t>60.55M</t>
  </si>
  <si>
    <t>64.98M</t>
  </si>
  <si>
    <t>80.67M</t>
  </si>
  <si>
    <t>42.59M</t>
  </si>
  <si>
    <t>45.61M</t>
  </si>
  <si>
    <t>53.94M</t>
  </si>
  <si>
    <t>41.48M</t>
  </si>
  <si>
    <t>53.58M</t>
  </si>
  <si>
    <t>51.55M</t>
  </si>
  <si>
    <t>74.72M</t>
  </si>
  <si>
    <t>35.62M</t>
  </si>
  <si>
    <t>38.88M</t>
  </si>
  <si>
    <t>15.50M</t>
  </si>
  <si>
    <t>53.59M</t>
  </si>
  <si>
    <t>55.46M</t>
  </si>
  <si>
    <t>48.86M</t>
  </si>
  <si>
    <t>73.99M</t>
  </si>
  <si>
    <t>55.08M</t>
  </si>
  <si>
    <t>66.96M</t>
  </si>
  <si>
    <t>99.26M</t>
  </si>
  <si>
    <t>64.86M</t>
  </si>
  <si>
    <t>63.21M</t>
  </si>
  <si>
    <t>47.33M</t>
  </si>
  <si>
    <t>78.31M</t>
  </si>
  <si>
    <t>70.04M</t>
  </si>
  <si>
    <t>79.80M</t>
  </si>
  <si>
    <t>47.74M</t>
  </si>
  <si>
    <t>62.65M</t>
  </si>
  <si>
    <t>57.76M</t>
  </si>
  <si>
    <t>63.90M</t>
  </si>
  <si>
    <t>59.01M</t>
  </si>
  <si>
    <t>63.96M</t>
  </si>
  <si>
    <t>77.90M</t>
  </si>
  <si>
    <t>53.12M</t>
  </si>
  <si>
    <t>69.78M</t>
  </si>
  <si>
    <t>64.58M</t>
  </si>
  <si>
    <t>77.24M</t>
  </si>
  <si>
    <t>112.89M</t>
  </si>
  <si>
    <t>50.58M</t>
  </si>
  <si>
    <t>66.52M</t>
  </si>
  <si>
    <t>60.39M</t>
  </si>
  <si>
    <t>71.35M</t>
  </si>
  <si>
    <t>53.49M</t>
  </si>
  <si>
    <t>55.77M</t>
  </si>
  <si>
    <t>66.70M</t>
  </si>
  <si>
    <t>61.27M</t>
  </si>
  <si>
    <t>78.48M</t>
  </si>
  <si>
    <t>81.22M</t>
  </si>
  <si>
    <t>79.65M</t>
  </si>
  <si>
    <t>71.18M</t>
  </si>
  <si>
    <t>74.82M</t>
  </si>
  <si>
    <t>62.76M</t>
  </si>
  <si>
    <t>82.93M</t>
  </si>
  <si>
    <t>51.27M</t>
  </si>
  <si>
    <t>52.61M</t>
  </si>
  <si>
    <t>79.92M</t>
  </si>
  <si>
    <t>65.30M</t>
  </si>
  <si>
    <t>54.91M</t>
  </si>
  <si>
    <t>79.56M</t>
  </si>
  <si>
    <t>45.91M</t>
  </si>
  <si>
    <t>56.13M</t>
  </si>
  <si>
    <t>55.65M</t>
  </si>
  <si>
    <t>49.26M</t>
  </si>
  <si>
    <t>57.01M</t>
  </si>
  <si>
    <t>64.67M</t>
  </si>
  <si>
    <t>57.99M</t>
  </si>
  <si>
    <t>50.04M</t>
  </si>
  <si>
    <t>51.18M</t>
  </si>
  <si>
    <t>48.32M</t>
  </si>
  <si>
    <t>69.05M</t>
  </si>
  <si>
    <t>38.10M</t>
  </si>
  <si>
    <t>38.06M</t>
  </si>
  <si>
    <t>39.50M</t>
  </si>
  <si>
    <t>51.10M</t>
  </si>
  <si>
    <t>41.94M</t>
  </si>
  <si>
    <t>47.84M</t>
  </si>
  <si>
    <t>41.19M</t>
  </si>
  <si>
    <t>38.27M</t>
  </si>
  <si>
    <t>40.93M</t>
  </si>
  <si>
    <t>51.46M</t>
  </si>
  <si>
    <t>39.76M</t>
  </si>
  <si>
    <t>44.07M</t>
  </si>
  <si>
    <t>38.97M</t>
  </si>
  <si>
    <t>48.68M</t>
  </si>
  <si>
    <t>46.36M</t>
  </si>
  <si>
    <t>57.50M</t>
  </si>
  <si>
    <t>55.14M</t>
  </si>
  <si>
    <t>69.30M</t>
  </si>
  <si>
    <t>50.07M</t>
  </si>
  <si>
    <t>40.58M</t>
  </si>
  <si>
    <t>57.13M</t>
  </si>
  <si>
    <t>55.05M</t>
  </si>
  <si>
    <t>67.77M</t>
  </si>
  <si>
    <t>55.17M</t>
  </si>
  <si>
    <t>59.52M</t>
  </si>
  <si>
    <t>63.82M</t>
  </si>
  <si>
    <t>63.74M</t>
  </si>
  <si>
    <t>73.94M</t>
  </si>
  <si>
    <t>55.80M</t>
  </si>
  <si>
    <t>55.27M</t>
  </si>
  <si>
    <t>59.90M</t>
  </si>
  <si>
    <t>56.62M</t>
  </si>
  <si>
    <t>63.19M</t>
  </si>
  <si>
    <t>61.83M</t>
  </si>
  <si>
    <t>56.68M</t>
  </si>
  <si>
    <t>79.31M</t>
  </si>
  <si>
    <t>57.30M</t>
  </si>
  <si>
    <t>61.87M</t>
  </si>
  <si>
    <t>54.15M</t>
  </si>
  <si>
    <t>58.42M</t>
  </si>
  <si>
    <t>57.46M</t>
  </si>
  <si>
    <t>67.47M</t>
  </si>
  <si>
    <t>82.70M</t>
  </si>
  <si>
    <t>81.91M</t>
  </si>
  <si>
    <t>86.05M</t>
  </si>
  <si>
    <t>64.70M</t>
  </si>
  <si>
    <t>94.44M</t>
  </si>
  <si>
    <t>85.96M</t>
  </si>
  <si>
    <t>55.90M</t>
  </si>
  <si>
    <t>38.34M</t>
  </si>
  <si>
    <t>44.90M</t>
  </si>
  <si>
    <t>51.79M</t>
  </si>
  <si>
    <t>60.91M</t>
  </si>
  <si>
    <t>59.29M</t>
  </si>
  <si>
    <t>65.34M</t>
  </si>
  <si>
    <t>60.97M</t>
  </si>
  <si>
    <t>66.99M</t>
  </si>
  <si>
    <t>59.46M</t>
  </si>
  <si>
    <t>67.14M</t>
  </si>
  <si>
    <t>73.49M</t>
  </si>
  <si>
    <t>63.65M</t>
  </si>
  <si>
    <t>91.76M</t>
  </si>
  <si>
    <t>79.48M</t>
  </si>
  <si>
    <t>62.72M</t>
  </si>
  <si>
    <t>59.19M</t>
  </si>
  <si>
    <t>83.68M</t>
  </si>
  <si>
    <t>120.91M</t>
  </si>
  <si>
    <t>140.33M</t>
  </si>
  <si>
    <t>124.12M</t>
  </si>
  <si>
    <t>113.39M</t>
  </si>
  <si>
    <t>139.57M</t>
  </si>
  <si>
    <t>154.61M</t>
  </si>
  <si>
    <t>116.08M</t>
  </si>
  <si>
    <t>78.19M</t>
  </si>
  <si>
    <t>115.51M</t>
  </si>
  <si>
    <t>91.98M</t>
  </si>
  <si>
    <t>99.45M</t>
  </si>
  <si>
    <t>111.20M</t>
  </si>
  <si>
    <t>105.82M</t>
  </si>
  <si>
    <t>101.76M</t>
  </si>
  <si>
    <t>82.56M</t>
  </si>
  <si>
    <t>75.80M</t>
  </si>
  <si>
    <t>65.50M</t>
  </si>
  <si>
    <t>58.56M</t>
  </si>
  <si>
    <t>73.52M</t>
  </si>
  <si>
    <t>61.37M</t>
  </si>
  <si>
    <t>72.79M</t>
  </si>
  <si>
    <t>66.11M</t>
  </si>
  <si>
    <t>61.96M</t>
  </si>
  <si>
    <t>63.78M</t>
  </si>
  <si>
    <t>90.08M</t>
  </si>
  <si>
    <t>62.74M</t>
  </si>
  <si>
    <t>45.95M</t>
  </si>
  <si>
    <t>54.53M</t>
  </si>
  <si>
    <t>67.01M</t>
  </si>
  <si>
    <t>68.76M</t>
  </si>
  <si>
    <t>68.07M</t>
  </si>
  <si>
    <t>56.83M</t>
  </si>
  <si>
    <t>57.58M</t>
  </si>
  <si>
    <t>53.56M</t>
  </si>
  <si>
    <t>70.62M</t>
  </si>
  <si>
    <t>63.35M</t>
  </si>
  <si>
    <t>73.80M</t>
  </si>
  <si>
    <t>85.45M</t>
  </si>
  <si>
    <t>67.81M</t>
  </si>
  <si>
    <t>105.24M</t>
  </si>
  <si>
    <t>76.47M</t>
  </si>
  <si>
    <t>66.23M</t>
  </si>
  <si>
    <t>69.36M</t>
  </si>
  <si>
    <t>64.72M</t>
  </si>
  <si>
    <t>116.15M</t>
  </si>
  <si>
    <t>89.93M</t>
  </si>
  <si>
    <t>77.01M</t>
  </si>
  <si>
    <t>71.09M</t>
  </si>
  <si>
    <t>70.61M</t>
  </si>
  <si>
    <t>67.41M</t>
  </si>
  <si>
    <t>77.52M</t>
  </si>
  <si>
    <t>78.84M</t>
  </si>
  <si>
    <t>130.61M</t>
  </si>
  <si>
    <t>86.22M</t>
  </si>
  <si>
    <t>85.97M</t>
  </si>
  <si>
    <t>80.00M</t>
  </si>
  <si>
    <t>61.80M</t>
  </si>
  <si>
    <t>58.95M</t>
  </si>
  <si>
    <t>55.39M</t>
  </si>
  <si>
    <t>80.25M</t>
  </si>
  <si>
    <t>101.57M</t>
  </si>
  <si>
    <t>112.47M</t>
  </si>
  <si>
    <t>58.20M</t>
  </si>
  <si>
    <t>86.32M</t>
  </si>
  <si>
    <t>95.38M</t>
  </si>
  <si>
    <t>78.78M</t>
  </si>
  <si>
    <t>74.43M</t>
  </si>
  <si>
    <t>94.33M</t>
  </si>
  <si>
    <t>108.17M</t>
  </si>
  <si>
    <t>95.26M</t>
  </si>
  <si>
    <t>146.56M</t>
  </si>
  <si>
    <t>124.40M</t>
  </si>
  <si>
    <t>199.45M</t>
  </si>
  <si>
    <t>143.39M</t>
  </si>
  <si>
    <t>88.61M</t>
  </si>
  <si>
    <t>81.79M</t>
  </si>
  <si>
    <t>75.81M</t>
  </si>
  <si>
    <t>80.12M</t>
  </si>
  <si>
    <t>77.99M</t>
  </si>
  <si>
    <t>54.58M</t>
  </si>
  <si>
    <t>91.77M</t>
  </si>
  <si>
    <t>70.81M</t>
  </si>
  <si>
    <t>75.74M</t>
  </si>
  <si>
    <t>34.75M</t>
  </si>
  <si>
    <t>23.85M</t>
  </si>
  <si>
    <t>32.25M</t>
  </si>
  <si>
    <t>33.11M</t>
  </si>
  <si>
    <t>32.82M</t>
  </si>
  <si>
    <t>29.60M</t>
  </si>
  <si>
    <t>37.04M</t>
  </si>
  <si>
    <t>48.90M</t>
  </si>
  <si>
    <t>81.64M</t>
  </si>
  <si>
    <t>82.59M</t>
  </si>
  <si>
    <t>73.86M</t>
  </si>
  <si>
    <t>75.20M</t>
  </si>
  <si>
    <t>50.17M</t>
  </si>
  <si>
    <t>52.55M</t>
  </si>
  <si>
    <t>39.20M</t>
  </si>
  <si>
    <t>56.01M</t>
  </si>
  <si>
    <t>67.59M</t>
  </si>
  <si>
    <t>105.35M</t>
  </si>
  <si>
    <t>84.42M</t>
  </si>
  <si>
    <t>78.38M</t>
  </si>
  <si>
    <t>81.33M</t>
  </si>
  <si>
    <t>54.45M</t>
  </si>
  <si>
    <t>51.53M</t>
  </si>
  <si>
    <t>70.10M</t>
  </si>
  <si>
    <t>61.72M</t>
  </si>
  <si>
    <t>45.19M</t>
  </si>
  <si>
    <t>45.72M</t>
  </si>
  <si>
    <t>28.70M</t>
  </si>
  <si>
    <t>27.87M</t>
  </si>
  <si>
    <t>33.72M</t>
  </si>
  <si>
    <t>32.24M</t>
  </si>
  <si>
    <t>54.94M</t>
  </si>
  <si>
    <t>29.26M</t>
  </si>
  <si>
    <t>43.38M</t>
  </si>
  <si>
    <t>40.27M</t>
  </si>
  <si>
    <t>33.75M</t>
  </si>
  <si>
    <t>25.14M</t>
  </si>
  <si>
    <t>30.77M</t>
  </si>
  <si>
    <t>37.31M</t>
  </si>
  <si>
    <t>45.76M</t>
  </si>
  <si>
    <t>47.19M</t>
  </si>
  <si>
    <t>32.60M</t>
  </si>
  <si>
    <t>36.28M</t>
  </si>
  <si>
    <t>25.47M</t>
  </si>
  <si>
    <t>31.39M</t>
  </si>
  <si>
    <t>29.09M</t>
  </si>
  <si>
    <t>34.51M</t>
  </si>
  <si>
    <t>40.42M</t>
  </si>
  <si>
    <t>40.12M</t>
  </si>
  <si>
    <t>43.91M</t>
  </si>
  <si>
    <t>34.85M</t>
  </si>
  <si>
    <t>41.82M</t>
  </si>
  <si>
    <t>39.41M</t>
  </si>
  <si>
    <t>56.81M</t>
  </si>
  <si>
    <t>47.23M</t>
  </si>
  <si>
    <t>76.77M</t>
  </si>
  <si>
    <t>56.38M</t>
  </si>
  <si>
    <t>61.38M</t>
  </si>
  <si>
    <t>58.08M</t>
  </si>
  <si>
    <t>97.70M</t>
  </si>
  <si>
    <t>44.65M</t>
  </si>
  <si>
    <t>41.93M</t>
  </si>
  <si>
    <t>76.20M</t>
  </si>
  <si>
    <t>35.19M</t>
  </si>
  <si>
    <t>34.10M</t>
  </si>
  <si>
    <t>41.83M</t>
  </si>
  <si>
    <t>48.74M</t>
  </si>
  <si>
    <t>40.25M</t>
  </si>
  <si>
    <t>29.40M</t>
  </si>
  <si>
    <t>32.95M</t>
  </si>
  <si>
    <t>23.97M</t>
  </si>
  <si>
    <t>24.62M</t>
  </si>
  <si>
    <t>25.50M</t>
  </si>
  <si>
    <t>29.63M</t>
  </si>
  <si>
    <t>27.30M</t>
  </si>
  <si>
    <t>27.10M</t>
  </si>
  <si>
    <t>29.13M</t>
  </si>
  <si>
    <t>20.44M</t>
  </si>
  <si>
    <t>21.73M</t>
  </si>
  <si>
    <t>34.03M</t>
  </si>
  <si>
    <t>39.49M</t>
  </si>
  <si>
    <t>38.54M</t>
  </si>
  <si>
    <t>44.79M</t>
  </si>
  <si>
    <t>35.04M</t>
  </si>
  <si>
    <t>19.34M</t>
  </si>
  <si>
    <t>26.00M</t>
  </si>
  <si>
    <t>34.25M</t>
  </si>
  <si>
    <t>35.13M</t>
  </si>
  <si>
    <t>25.96M</t>
  </si>
  <si>
    <t>33.33M</t>
  </si>
  <si>
    <t>21.44M</t>
  </si>
  <si>
    <t>35.56M</t>
  </si>
  <si>
    <t>27.33M</t>
  </si>
  <si>
    <t>36.48M</t>
  </si>
  <si>
    <t>25.67M</t>
  </si>
  <si>
    <t>42.07M</t>
  </si>
  <si>
    <t>57.93M</t>
  </si>
  <si>
    <t>28.44M</t>
  </si>
  <si>
    <t>31.96M</t>
  </si>
  <si>
    <t>30.25M</t>
  </si>
  <si>
    <t>30.26M</t>
  </si>
  <si>
    <t>42.18M</t>
  </si>
  <si>
    <t>64.40M</t>
  </si>
  <si>
    <t>47.26M</t>
  </si>
  <si>
    <t>53.39M</t>
  </si>
  <si>
    <t>35.34M</t>
  </si>
  <si>
    <t>39.72M</t>
  </si>
  <si>
    <t>25.72M</t>
  </si>
  <si>
    <t>35.18M</t>
  </si>
  <si>
    <t>50.89M</t>
  </si>
  <si>
    <t>35.27M</t>
  </si>
  <si>
    <t>38.84M</t>
  </si>
  <si>
    <t>32.73M</t>
  </si>
  <si>
    <t>29.29M</t>
  </si>
  <si>
    <t>32.72M</t>
  </si>
  <si>
    <t>29.43M</t>
  </si>
  <si>
    <t>28.68M</t>
  </si>
  <si>
    <t>32.58M</t>
  </si>
  <si>
    <t>27.19M</t>
  </si>
  <si>
    <t>28.94M</t>
  </si>
  <si>
    <t>32.99M</t>
  </si>
  <si>
    <t>59.72M</t>
  </si>
  <si>
    <t>35.96M</t>
  </si>
  <si>
    <t>27.83M</t>
  </si>
  <si>
    <t>21.22M</t>
  </si>
  <si>
    <t>33.70M</t>
  </si>
  <si>
    <t>21.49M</t>
  </si>
  <si>
    <t>27.28M</t>
  </si>
  <si>
    <t>32.61M</t>
  </si>
  <si>
    <t>38.74M</t>
  </si>
  <si>
    <t>37.06M</t>
  </si>
  <si>
    <t>29.93M</t>
  </si>
  <si>
    <t>27.93M</t>
  </si>
  <si>
    <t>25.44M</t>
  </si>
  <si>
    <t>31.28M</t>
  </si>
  <si>
    <t>32.48M</t>
  </si>
  <si>
    <t>50.33M</t>
  </si>
  <si>
    <t>46.47M</t>
  </si>
  <si>
    <t>36.53M</t>
  </si>
  <si>
    <t>39.39M</t>
  </si>
  <si>
    <t>69.88M</t>
  </si>
  <si>
    <t>91.16M</t>
  </si>
  <si>
    <t>71.96M</t>
  </si>
  <si>
    <t>60.70M</t>
  </si>
  <si>
    <t>53.32M</t>
  </si>
  <si>
    <t>46.81M</t>
  </si>
  <si>
    <t>46.22M</t>
  </si>
  <si>
    <t>65.15M</t>
  </si>
  <si>
    <t>29.73M</t>
  </si>
  <si>
    <t>38.26M</t>
  </si>
  <si>
    <t>33.62M</t>
  </si>
  <si>
    <t>33.19M</t>
  </si>
  <si>
    <t>30.81M</t>
  </si>
  <si>
    <t>36.41M</t>
  </si>
  <si>
    <t>45.94M</t>
  </si>
  <si>
    <t>36.60M</t>
  </si>
  <si>
    <t>38.08M</t>
  </si>
  <si>
    <t>40.86M</t>
  </si>
  <si>
    <t>36.34M</t>
  </si>
  <si>
    <t>42.56M</t>
  </si>
  <si>
    <t>30.37M</t>
  </si>
  <si>
    <t>36.66M</t>
  </si>
  <si>
    <t>29.94M</t>
  </si>
  <si>
    <t>32.05M</t>
  </si>
  <si>
    <t>33.54M</t>
  </si>
  <si>
    <t>42.17M</t>
  </si>
  <si>
    <t>55.69M</t>
  </si>
  <si>
    <t>55.03M</t>
  </si>
  <si>
    <t>44.64M</t>
  </si>
  <si>
    <t>63.52M</t>
  </si>
  <si>
    <t>78.73M</t>
  </si>
  <si>
    <t>64.80M</t>
  </si>
  <si>
    <t>53.46M</t>
  </si>
  <si>
    <t>56.19M</t>
  </si>
  <si>
    <t>78.45M</t>
  </si>
  <si>
    <t>82.94M</t>
  </si>
  <si>
    <t>78.26M</t>
  </si>
  <si>
    <t>43.12M</t>
  </si>
  <si>
    <t>69.32M</t>
  </si>
  <si>
    <t>53.48M</t>
  </si>
  <si>
    <t>76.80M</t>
  </si>
  <si>
    <t>80.39M</t>
  </si>
  <si>
    <t>88.41M</t>
  </si>
  <si>
    <t>121.52M</t>
  </si>
  <si>
    <t>139.13M</t>
  </si>
  <si>
    <t>86.30M</t>
  </si>
  <si>
    <t>48.37M</t>
  </si>
  <si>
    <t>49.16M</t>
  </si>
  <si>
    <t>104.74M</t>
  </si>
  <si>
    <t>110.18M</t>
  </si>
  <si>
    <t>58.21M</t>
  </si>
  <si>
    <t>97.24M</t>
  </si>
  <si>
    <t>39.16M</t>
  </si>
  <si>
    <t>31.47M</t>
  </si>
  <si>
    <t>27.08M</t>
  </si>
  <si>
    <t>20.35M</t>
  </si>
  <si>
    <t>28.07M</t>
  </si>
  <si>
    <t>17.60M</t>
  </si>
  <si>
    <t>20.46M</t>
  </si>
  <si>
    <t>22.73M</t>
  </si>
  <si>
    <t>22.35M</t>
  </si>
  <si>
    <t>24.82M</t>
  </si>
  <si>
    <t>33.93M</t>
  </si>
  <si>
    <t>35.65M</t>
  </si>
  <si>
    <t>55.26M</t>
  </si>
  <si>
    <t>42.84M</t>
  </si>
  <si>
    <t>39.08M</t>
  </si>
  <si>
    <t>21.61M</t>
  </si>
  <si>
    <t>25.32M</t>
  </si>
  <si>
    <t>30.73M</t>
  </si>
  <si>
    <t>24.54M</t>
  </si>
  <si>
    <t>35.12M</t>
  </si>
  <si>
    <t>23.50M</t>
  </si>
  <si>
    <t>22.90M</t>
  </si>
  <si>
    <t>29.27M</t>
  </si>
  <si>
    <t>32.87M</t>
  </si>
  <si>
    <t>30.39M</t>
  </si>
  <si>
    <t>52.81M</t>
  </si>
  <si>
    <t>29.32M</t>
  </si>
  <si>
    <t>45.31M</t>
  </si>
  <si>
    <t>18.14M</t>
  </si>
  <si>
    <t>25.87M</t>
  </si>
  <si>
    <t>22.50M</t>
  </si>
  <si>
    <t>16.78M</t>
  </si>
  <si>
    <t>21.20M</t>
  </si>
  <si>
    <t>26.38M</t>
  </si>
  <si>
    <t>37.10M</t>
  </si>
  <si>
    <t>41.17M</t>
  </si>
  <si>
    <t>23.73M</t>
  </si>
  <si>
    <t>25.46M</t>
  </si>
  <si>
    <t>25.79M</t>
  </si>
  <si>
    <t>28.80M</t>
  </si>
  <si>
    <t>26.76M</t>
  </si>
  <si>
    <t>27.52M</t>
  </si>
  <si>
    <t>48.84M</t>
  </si>
  <si>
    <t>18.34M</t>
  </si>
  <si>
    <t>20.85M</t>
  </si>
  <si>
    <t>19.33M</t>
  </si>
  <si>
    <t>22.83M</t>
  </si>
  <si>
    <t>23.62M</t>
  </si>
  <si>
    <t>27.64M</t>
  </si>
  <si>
    <t>27.84M</t>
  </si>
  <si>
    <t>17.16M</t>
  </si>
  <si>
    <t>23.33M</t>
  </si>
  <si>
    <t>24.52M</t>
  </si>
  <si>
    <t>26.88M</t>
  </si>
  <si>
    <t>25.91M</t>
  </si>
  <si>
    <t>21.84M</t>
  </si>
  <si>
    <t>30.17M</t>
  </si>
  <si>
    <t>24.88M</t>
  </si>
  <si>
    <t>34.52M</t>
  </si>
  <si>
    <t>36.10M</t>
  </si>
  <si>
    <t>69.02M</t>
  </si>
  <si>
    <t>86.54M</t>
  </si>
  <si>
    <t>40.96M</t>
  </si>
  <si>
    <t>52.05M</t>
  </si>
  <si>
    <t>75.73M</t>
  </si>
  <si>
    <t>43.60M</t>
  </si>
  <si>
    <t>65.94M</t>
  </si>
  <si>
    <t>43.25M</t>
  </si>
  <si>
    <t>53.41M</t>
  </si>
  <si>
    <t>30.56M</t>
  </si>
  <si>
    <t>38.42M</t>
  </si>
  <si>
    <t>24.66M</t>
  </si>
  <si>
    <t>32.20M</t>
  </si>
  <si>
    <t>29.31M</t>
  </si>
  <si>
    <t>36.76M</t>
  </si>
  <si>
    <t>40.57M</t>
  </si>
  <si>
    <t>42.51M</t>
  </si>
  <si>
    <t>37.18M</t>
  </si>
  <si>
    <t>64.24M</t>
  </si>
  <si>
    <t>79.37M</t>
  </si>
  <si>
    <t>30.20M</t>
  </si>
  <si>
    <t>27.54M</t>
  </si>
  <si>
    <t>49.70M</t>
  </si>
  <si>
    <t>28.18M</t>
  </si>
  <si>
    <t>75.50M</t>
  </si>
  <si>
    <t>50.02M</t>
  </si>
  <si>
    <t>49.38M</t>
  </si>
  <si>
    <t>27.18M</t>
  </si>
  <si>
    <t>58.44M</t>
  </si>
  <si>
    <t>55.24M</t>
  </si>
  <si>
    <t>70.63M</t>
  </si>
  <si>
    <t>41.13M</t>
  </si>
  <si>
    <t>57.17M</t>
  </si>
  <si>
    <t>86.25M</t>
  </si>
  <si>
    <t>81.57M</t>
  </si>
  <si>
    <t>42.44M</t>
  </si>
  <si>
    <t>41.85M</t>
  </si>
  <si>
    <t>38.53M</t>
  </si>
  <si>
    <t>71.81M</t>
  </si>
  <si>
    <t>69.67M</t>
  </si>
  <si>
    <t>64.84M</t>
  </si>
  <si>
    <t>99.57M</t>
  </si>
  <si>
    <t>123.96M</t>
  </si>
  <si>
    <t>110.08M</t>
  </si>
  <si>
    <t>50.84M</t>
  </si>
  <si>
    <t>36.40M</t>
  </si>
  <si>
    <t>36.32M</t>
  </si>
  <si>
    <t>28.02M</t>
  </si>
  <si>
    <t>49.48M</t>
  </si>
  <si>
    <t>42.22M</t>
  </si>
  <si>
    <t>34.87M</t>
  </si>
  <si>
    <t>36.42M</t>
  </si>
  <si>
    <t>27.72M</t>
  </si>
  <si>
    <t>32.00M</t>
  </si>
  <si>
    <t>23.53M</t>
  </si>
  <si>
    <t>24.80M</t>
  </si>
  <si>
    <t>30.80M</t>
  </si>
  <si>
    <t>31.90M</t>
  </si>
  <si>
    <t>43.10M</t>
  </si>
  <si>
    <t>35.09M</t>
  </si>
  <si>
    <t>44.97M</t>
  </si>
  <si>
    <t>21.69M</t>
  </si>
  <si>
    <t>24.91M</t>
  </si>
  <si>
    <t>32.08M</t>
  </si>
  <si>
    <t>53.76M</t>
  </si>
  <si>
    <t>41.77M</t>
  </si>
  <si>
    <t>27.56M</t>
  </si>
  <si>
    <t>31.30M</t>
  </si>
  <si>
    <t>36.45M</t>
  </si>
  <si>
    <t>54.05M</t>
  </si>
  <si>
    <t>51.36M</t>
  </si>
  <si>
    <t>29.87M</t>
  </si>
  <si>
    <t>43.44M</t>
  </si>
  <si>
    <t>40.61M</t>
  </si>
  <si>
    <t>35.14M</t>
  </si>
  <si>
    <t>47.59M</t>
  </si>
  <si>
    <t>54.52M</t>
  </si>
  <si>
    <t>72.23M</t>
  </si>
  <si>
    <t>64.11M</t>
  </si>
  <si>
    <t>32.89M</t>
  </si>
  <si>
    <t>40.31M</t>
  </si>
  <si>
    <t>30.43M</t>
  </si>
  <si>
    <t>36.58M</t>
  </si>
  <si>
    <t>34.59M</t>
  </si>
  <si>
    <t>34.69M</t>
  </si>
  <si>
    <t>38.91M</t>
  </si>
  <si>
    <t>34.38M</t>
  </si>
  <si>
    <t>52.82M</t>
  </si>
  <si>
    <t>46.03M</t>
  </si>
  <si>
    <t>32.77M</t>
  </si>
  <si>
    <t>24.07M</t>
  </si>
  <si>
    <t>49.42M</t>
  </si>
  <si>
    <t>30.58M</t>
  </si>
  <si>
    <t>48.89M</t>
  </si>
  <si>
    <t>72.03M</t>
  </si>
  <si>
    <t>72.92M</t>
  </si>
  <si>
    <t>35.05M</t>
  </si>
  <si>
    <t>47.37M</t>
  </si>
  <si>
    <t>38.72M</t>
  </si>
  <si>
    <t>26.14M</t>
  </si>
  <si>
    <t>55.67M</t>
  </si>
  <si>
    <t>33.06M</t>
  </si>
  <si>
    <t>28.76M</t>
  </si>
  <si>
    <t>43.64M</t>
  </si>
  <si>
    <t>37.42M</t>
  </si>
  <si>
    <t>36.24M</t>
  </si>
  <si>
    <t>42.60M</t>
  </si>
  <si>
    <t>55.75M</t>
  </si>
  <si>
    <t>65.52M</t>
  </si>
  <si>
    <t>41.05M</t>
  </si>
  <si>
    <t>38.62M</t>
  </si>
  <si>
    <t>36.46M</t>
  </si>
  <si>
    <t>37.78M</t>
  </si>
  <si>
    <t>32.84M</t>
  </si>
  <si>
    <t>48.79M</t>
  </si>
  <si>
    <t>43.36M</t>
  </si>
  <si>
    <t>48.72M</t>
  </si>
  <si>
    <t>46.86M</t>
  </si>
  <si>
    <t>34.30M</t>
  </si>
  <si>
    <t>43.28M</t>
  </si>
  <si>
    <t>40.19M</t>
  </si>
  <si>
    <t>72.93M</t>
  </si>
  <si>
    <t>38.25M</t>
  </si>
  <si>
    <t>62.86M</t>
  </si>
  <si>
    <t>64.66M</t>
  </si>
  <si>
    <t>47.04M</t>
  </si>
  <si>
    <t>42.85M</t>
  </si>
  <si>
    <t>68.32M</t>
  </si>
  <si>
    <t>69.90M</t>
  </si>
  <si>
    <t>64.76M</t>
  </si>
  <si>
    <t>56.47M</t>
  </si>
  <si>
    <t>62.66M</t>
  </si>
  <si>
    <t>49.36M</t>
  </si>
  <si>
    <t>58.84M</t>
  </si>
  <si>
    <t>79.89M</t>
  </si>
  <si>
    <t>88.75M</t>
  </si>
  <si>
    <t>94.88M</t>
  </si>
  <si>
    <t>124.64M</t>
  </si>
  <si>
    <t>118.98M</t>
  </si>
  <si>
    <t>120.90M</t>
  </si>
  <si>
    <t>114.16M</t>
  </si>
  <si>
    <t>121.26M</t>
  </si>
  <si>
    <t>92.05M</t>
  </si>
  <si>
    <t>134.88M</t>
  </si>
  <si>
    <t>137.82M</t>
  </si>
  <si>
    <t>89.17M</t>
  </si>
  <si>
    <t>100.60M</t>
  </si>
  <si>
    <t>116.42M</t>
  </si>
  <si>
    <t>89.83M</t>
  </si>
  <si>
    <t>78.71M</t>
  </si>
  <si>
    <t>73.09M</t>
  </si>
  <si>
    <t>131.95M</t>
  </si>
  <si>
    <t>112.93M</t>
  </si>
  <si>
    <t>149.25M</t>
  </si>
  <si>
    <t>121.82M</t>
  </si>
  <si>
    <t>80.40M</t>
  </si>
  <si>
    <t>97.74M</t>
  </si>
  <si>
    <t>84.52M</t>
  </si>
  <si>
    <t>66.06M</t>
  </si>
  <si>
    <t>22.23M</t>
  </si>
  <si>
    <t>23.44M</t>
  </si>
  <si>
    <t>22.77M</t>
  </si>
  <si>
    <t>21.48M</t>
  </si>
  <si>
    <t>25.88M</t>
  </si>
  <si>
    <t>22.47M</t>
  </si>
  <si>
    <t>30.69M</t>
  </si>
  <si>
    <t>52.02M</t>
  </si>
  <si>
    <t>39.57M</t>
  </si>
  <si>
    <t>29.06M</t>
  </si>
  <si>
    <t>26.73M</t>
  </si>
  <si>
    <t>42.26M</t>
  </si>
  <si>
    <t>37.44M</t>
  </si>
  <si>
    <t>26.50M</t>
  </si>
  <si>
    <t>20.74M</t>
  </si>
  <si>
    <t>21.15M</t>
  </si>
  <si>
    <t>24.33M</t>
  </si>
  <si>
    <t>18.80M</t>
  </si>
  <si>
    <t>25.74M</t>
  </si>
  <si>
    <t>24.57M</t>
  </si>
  <si>
    <t>21.91M</t>
  </si>
  <si>
    <t>23.64M</t>
  </si>
  <si>
    <t>26.46M</t>
  </si>
  <si>
    <t>23.12M</t>
  </si>
  <si>
    <t>27.53M</t>
  </si>
  <si>
    <t>31.01M</t>
  </si>
  <si>
    <t>18.20M</t>
  </si>
  <si>
    <t>21.83M</t>
  </si>
  <si>
    <t>7.09M</t>
  </si>
  <si>
    <t>23.80M</t>
  </si>
  <si>
    <t>27.69M</t>
  </si>
  <si>
    <t>17.89M</t>
  </si>
  <si>
    <t>15.49M</t>
  </si>
  <si>
    <t>16.03M</t>
  </si>
  <si>
    <t>21.37M</t>
  </si>
  <si>
    <t>32.53M</t>
  </si>
  <si>
    <t>32.70M</t>
  </si>
  <si>
    <t>18.90M</t>
  </si>
  <si>
    <t>21.85M</t>
  </si>
  <si>
    <t>14.03M</t>
  </si>
  <si>
    <t>16.56M</t>
  </si>
  <si>
    <t>15.04M</t>
  </si>
  <si>
    <t>15.34M</t>
  </si>
  <si>
    <t>31.43M</t>
  </si>
  <si>
    <t>28.12M</t>
  </si>
  <si>
    <t>9.85M</t>
  </si>
  <si>
    <t>17.06M</t>
  </si>
  <si>
    <t>14.81M</t>
  </si>
  <si>
    <t>17.79M</t>
  </si>
  <si>
    <t>17.20M</t>
  </si>
  <si>
    <t>17.93M</t>
  </si>
  <si>
    <t>36.71M</t>
  </si>
  <si>
    <t>17.00M</t>
  </si>
  <si>
    <t>18.41M</t>
  </si>
  <si>
    <t>18.43M</t>
  </si>
  <si>
    <t>16.11M</t>
  </si>
  <si>
    <t>14.78M</t>
  </si>
  <si>
    <t>10.19M</t>
  </si>
  <si>
    <t>15.27M</t>
  </si>
  <si>
    <t>17.83M</t>
  </si>
  <si>
    <t>19.73M</t>
  </si>
  <si>
    <t>15.05M</t>
  </si>
  <si>
    <t>19.02M</t>
  </si>
  <si>
    <t>22.13M</t>
  </si>
  <si>
    <t>26.80M</t>
  </si>
  <si>
    <t>21.76M</t>
  </si>
  <si>
    <t>18.57M</t>
  </si>
  <si>
    <t>18.84M</t>
  </si>
  <si>
    <t>21.51M</t>
  </si>
  <si>
    <t>19.26M</t>
  </si>
  <si>
    <t>15.20M</t>
  </si>
  <si>
    <t>15.87M</t>
  </si>
  <si>
    <t>19.16M</t>
  </si>
  <si>
    <t>20.69M</t>
  </si>
  <si>
    <t>15.37M</t>
  </si>
  <si>
    <t>41.43M</t>
  </si>
  <si>
    <t>20.83M</t>
  </si>
  <si>
    <t>21.40M</t>
  </si>
  <si>
    <t>Harsh Kharabe</t>
  </si>
  <si>
    <t>Arnav Sinha</t>
  </si>
  <si>
    <t>hak9242</t>
  </si>
  <si>
    <t>as19390</t>
  </si>
  <si>
    <t xml:space="preserve"> </t>
  </si>
  <si>
    <t xml:space="preserve">Modelled </t>
  </si>
  <si>
    <t>Empirical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</si>
</sst>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242424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16" fillId="0" borderId="0" xfId="0" applyFont="1"/>
    <xf numFmtId="0" fontId="0" fillId="0" borderId="11" xfId="0" applyBorder="1"/>
    <xf numFmtId="0" fontId="16" fillId="35" borderId="11" xfId="0" applyFont="1" applyFill="1" applyBorder="1"/>
    <xf numFmtId="0" fontId="18" fillId="35" borderId="11" xfId="0" applyFont="1" applyFill="1" applyBorder="1"/>
    <xf numFmtId="0" fontId="19" fillId="0" borderId="0" xfId="0" applyFont="1"/>
    <xf numFmtId="0" fontId="16" fillId="34" borderId="11" xfId="0" applyFont="1" applyFill="1" applyBorder="1" applyAlignment="1">
      <alignment horizontal="right"/>
    </xf>
    <xf numFmtId="0" fontId="16" fillId="36" borderId="11" xfId="0" applyFont="1" applyFill="1" applyBorder="1"/>
    <xf numFmtId="10" fontId="0" fillId="0" borderId="0" xfId="0" applyNumberFormat="1"/>
    <xf numFmtId="2" fontId="0" fillId="0" borderId="0" xfId="0" applyNumberFormat="1"/>
    <xf numFmtId="166" fontId="0" fillId="0" borderId="0" xfId="0" applyNumberFormat="1"/>
    <xf numFmtId="14" fontId="0" fillId="0" borderId="13" xfId="0" applyNumberFormat="1" applyBorder="1"/>
    <xf numFmtId="0" fontId="0" fillId="0" borderId="14" xfId="0" applyBorder="1"/>
    <xf numFmtId="10" fontId="0" fillId="0" borderId="14" xfId="0" applyNumberFormat="1" applyBorder="1"/>
    <xf numFmtId="166" fontId="0" fillId="0" borderId="15" xfId="42" applyNumberFormat="1" applyFont="1" applyBorder="1"/>
    <xf numFmtId="14" fontId="0" fillId="0" borderId="16" xfId="0" applyNumberFormat="1" applyBorder="1"/>
    <xf numFmtId="166" fontId="0" fillId="0" borderId="17" xfId="42" applyNumberFormat="1" applyFont="1" applyBorder="1"/>
    <xf numFmtId="14" fontId="0" fillId="0" borderId="18" xfId="0" applyNumberFormat="1" applyBorder="1"/>
    <xf numFmtId="0" fontId="0" fillId="0" borderId="19" xfId="0" applyBorder="1"/>
    <xf numFmtId="10" fontId="0" fillId="0" borderId="19" xfId="0" applyNumberFormat="1" applyBorder="1"/>
    <xf numFmtId="10" fontId="0" fillId="0" borderId="20" xfId="42" applyNumberFormat="1" applyFont="1" applyBorder="1"/>
    <xf numFmtId="0" fontId="0" fillId="0" borderId="13" xfId="0" applyBorder="1"/>
    <xf numFmtId="2" fontId="0" fillId="0" borderId="14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2" fontId="0" fillId="0" borderId="19" xfId="0" applyNumberFormat="1" applyBorder="1"/>
    <xf numFmtId="0" fontId="0" fillId="0" borderId="20" xfId="0" applyBorder="1"/>
    <xf numFmtId="164" fontId="0" fillId="0" borderId="13" xfId="0" applyNumberFormat="1" applyBorder="1"/>
    <xf numFmtId="166" fontId="0" fillId="0" borderId="14" xfId="0" applyNumberFormat="1" applyBorder="1"/>
    <xf numFmtId="166" fontId="0" fillId="0" borderId="15" xfId="0" applyNumberFormat="1" applyBorder="1"/>
    <xf numFmtId="164" fontId="0" fillId="0" borderId="16" xfId="0" applyNumberFormat="1" applyBorder="1"/>
    <xf numFmtId="166" fontId="0" fillId="0" borderId="17" xfId="0" applyNumberFormat="1" applyBorder="1"/>
    <xf numFmtId="164" fontId="0" fillId="0" borderId="18" xfId="0" applyNumberFormat="1" applyBorder="1"/>
    <xf numFmtId="166" fontId="0" fillId="0" borderId="19" xfId="0" applyNumberFormat="1" applyBorder="1"/>
    <xf numFmtId="166" fontId="0" fillId="0" borderId="20" xfId="0" applyNumberFormat="1" applyBorder="1"/>
    <xf numFmtId="0" fontId="16" fillId="37" borderId="12" xfId="0" applyFont="1" applyFill="1" applyBorder="1" applyAlignment="1">
      <alignment horizontal="center" vertical="center"/>
    </xf>
    <xf numFmtId="165" fontId="16" fillId="0" borderId="10" xfId="0" applyNumberFormat="1" applyFont="1" applyBorder="1"/>
    <xf numFmtId="0" fontId="16" fillId="0" borderId="10" xfId="0" applyFont="1" applyBorder="1"/>
    <xf numFmtId="0" fontId="0" fillId="0" borderId="10" xfId="0" applyBorder="1"/>
    <xf numFmtId="0" fontId="16" fillId="38" borderId="0" xfId="0" applyFont="1" applyFill="1"/>
    <xf numFmtId="0" fontId="16" fillId="33" borderId="10" xfId="0" applyFont="1" applyFill="1" applyBorder="1" applyAlignment="1">
      <alignment horizontal="center" vertical="center"/>
    </xf>
    <xf numFmtId="0" fontId="16" fillId="34" borderId="10" xfId="0" applyFont="1" applyFill="1" applyBorder="1"/>
    <xf numFmtId="0" fontId="16" fillId="38" borderId="10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Emperical PDF and Mixture of 2 Normals PDF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Mixture of Normals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QQQ_ETF_Stock_Price_History!$R$11:$R$61</c:f>
              <c:numCache>
                <c:formatCode>0.000</c:formatCode>
                <c:ptCount val="51"/>
                <c:pt idx="0">
                  <c:v>-4.3724700256290196E-2</c:v>
                </c:pt>
                <c:pt idx="1">
                  <c:v>-4.1937643475184638E-2</c:v>
                </c:pt>
                <c:pt idx="2">
                  <c:v>-4.0150586694079081E-2</c:v>
                </c:pt>
                <c:pt idx="3">
                  <c:v>-3.8363529912973524E-2</c:v>
                </c:pt>
                <c:pt idx="4">
                  <c:v>-3.6576473131867966E-2</c:v>
                </c:pt>
                <c:pt idx="5">
                  <c:v>-3.4789416350762409E-2</c:v>
                </c:pt>
                <c:pt idx="6">
                  <c:v>-3.3002359569656851E-2</c:v>
                </c:pt>
                <c:pt idx="7">
                  <c:v>-3.1215302788551294E-2</c:v>
                </c:pt>
                <c:pt idx="8">
                  <c:v>-2.9428246007445737E-2</c:v>
                </c:pt>
                <c:pt idx="9">
                  <c:v>-2.7641189226340179E-2</c:v>
                </c:pt>
                <c:pt idx="10">
                  <c:v>-2.5854132445234622E-2</c:v>
                </c:pt>
                <c:pt idx="11">
                  <c:v>-2.4067075664129065E-2</c:v>
                </c:pt>
                <c:pt idx="12">
                  <c:v>-2.2280018883023507E-2</c:v>
                </c:pt>
                <c:pt idx="13">
                  <c:v>-2.049296210191795E-2</c:v>
                </c:pt>
                <c:pt idx="14">
                  <c:v>-1.8705905320812392E-2</c:v>
                </c:pt>
                <c:pt idx="15">
                  <c:v>-1.6918848539706835E-2</c:v>
                </c:pt>
                <c:pt idx="16">
                  <c:v>-1.5131791758601281E-2</c:v>
                </c:pt>
                <c:pt idx="17">
                  <c:v>-1.3344734977495725E-2</c:v>
                </c:pt>
                <c:pt idx="18">
                  <c:v>-1.155767819639017E-2</c:v>
                </c:pt>
                <c:pt idx="19">
                  <c:v>-9.7706214152846142E-3</c:v>
                </c:pt>
                <c:pt idx="20">
                  <c:v>-7.9835646341790585E-3</c:v>
                </c:pt>
                <c:pt idx="21">
                  <c:v>-6.1965078530735029E-3</c:v>
                </c:pt>
                <c:pt idx="22">
                  <c:v>-4.4094510719679472E-3</c:v>
                </c:pt>
                <c:pt idx="23">
                  <c:v>-2.622394290862392E-3</c:v>
                </c:pt>
                <c:pt idx="24">
                  <c:v>-8.3533750975683626E-4</c:v>
                </c:pt>
                <c:pt idx="25">
                  <c:v>9.5171927134871939E-4</c:v>
                </c:pt>
                <c:pt idx="26">
                  <c:v>2.7387760524542749E-3</c:v>
                </c:pt>
                <c:pt idx="27">
                  <c:v>4.525832833559831E-3</c:v>
                </c:pt>
                <c:pt idx="28">
                  <c:v>6.3128896146653866E-3</c:v>
                </c:pt>
                <c:pt idx="29">
                  <c:v>8.0999463957709423E-3</c:v>
                </c:pt>
                <c:pt idx="30">
                  <c:v>9.8870031768764979E-3</c:v>
                </c:pt>
                <c:pt idx="31">
                  <c:v>1.1674059957982054E-2</c:v>
                </c:pt>
                <c:pt idx="32">
                  <c:v>1.3461116739087609E-2</c:v>
                </c:pt>
                <c:pt idx="33">
                  <c:v>1.5248173520193165E-2</c:v>
                </c:pt>
                <c:pt idx="34">
                  <c:v>1.7035230301298721E-2</c:v>
                </c:pt>
                <c:pt idx="35">
                  <c:v>1.8822287082404278E-2</c:v>
                </c:pt>
                <c:pt idx="36">
                  <c:v>2.0609343863509835E-2</c:v>
                </c:pt>
                <c:pt idx="37">
                  <c:v>2.2396400644615393E-2</c:v>
                </c:pt>
                <c:pt idx="38">
                  <c:v>2.418345742572095E-2</c:v>
                </c:pt>
                <c:pt idx="39">
                  <c:v>2.5970514206826507E-2</c:v>
                </c:pt>
                <c:pt idx="40">
                  <c:v>2.7757570987932065E-2</c:v>
                </c:pt>
                <c:pt idx="41">
                  <c:v>2.9544627769037622E-2</c:v>
                </c:pt>
                <c:pt idx="42">
                  <c:v>3.133168455014318E-2</c:v>
                </c:pt>
                <c:pt idx="43">
                  <c:v>3.3118741331248737E-2</c:v>
                </c:pt>
                <c:pt idx="44">
                  <c:v>3.4905798112354294E-2</c:v>
                </c:pt>
                <c:pt idx="45">
                  <c:v>3.6692854893459852E-2</c:v>
                </c:pt>
                <c:pt idx="46">
                  <c:v>3.8479911674565409E-2</c:v>
                </c:pt>
                <c:pt idx="47">
                  <c:v>4.0266968455670966E-2</c:v>
                </c:pt>
                <c:pt idx="48">
                  <c:v>4.2054025236776524E-2</c:v>
                </c:pt>
                <c:pt idx="49">
                  <c:v>4.3841082017882081E-2</c:v>
                </c:pt>
                <c:pt idx="50">
                  <c:v>4.5628138798987639E-2</c:v>
                </c:pt>
              </c:numCache>
            </c:numRef>
          </c:cat>
          <c:val>
            <c:numRef>
              <c:f>QQQ_ETF_Stock_Price_History!$S$11:$S$61</c:f>
              <c:numCache>
                <c:formatCode>General</c:formatCode>
                <c:ptCount val="51"/>
                <c:pt idx="0">
                  <c:v>0.70771382134670957</c:v>
                </c:pt>
                <c:pt idx="1">
                  <c:v>0.89810209644166916</c:v>
                </c:pt>
                <c:pt idx="2">
                  <c:v>1.1283681239731522</c:v>
                </c:pt>
                <c:pt idx="3">
                  <c:v>1.4035665365006584</c:v>
                </c:pt>
                <c:pt idx="4">
                  <c:v>1.7285120586700407</c:v>
                </c:pt>
                <c:pt idx="5">
                  <c:v>2.1075089266443503</c:v>
                </c:pt>
                <c:pt idx="6">
                  <c:v>2.5440478145741467</c:v>
                </c:pt>
                <c:pt idx="7">
                  <c:v>3.040490393538005</c:v>
                </c:pt>
                <c:pt idx="8">
                  <c:v>3.5977813803577368</c:v>
                </c:pt>
                <c:pt idx="9">
                  <c:v>4.2152691461135774</c:v>
                </c:pt>
                <c:pt idx="10">
                  <c:v>4.8907987235911028</c:v>
                </c:pt>
                <c:pt idx="11">
                  <c:v>5.6213884510966556</c:v>
                </c:pt>
                <c:pt idx="12">
                  <c:v>6.4050151366512988</c:v>
                </c:pt>
                <c:pt idx="13">
                  <c:v>7.2442373538755582</c:v>
                </c:pt>
                <c:pt idx="14">
                  <c:v>8.1523543040852964</c:v>
                </c:pt>
                <c:pt idx="15">
                  <c:v>9.1621172585181903</c:v>
                </c:pt>
                <c:pt idx="16">
                  <c:v>10.335235878642262</c:v>
                </c:pt>
                <c:pt idx="17">
                  <c:v>11.768021300880141</c:v>
                </c:pt>
                <c:pt idx="18">
                  <c:v>13.585517727149917</c:v>
                </c:pt>
                <c:pt idx="19">
                  <c:v>15.915829932883122</c:v>
                </c:pt>
                <c:pt idx="20">
                  <c:v>18.841078879603888</c:v>
                </c:pt>
                <c:pt idx="21">
                  <c:v>22.332779896508121</c:v>
                </c:pt>
                <c:pt idx="22">
                  <c:v>26.194138721287473</c:v>
                </c:pt>
                <c:pt idx="23">
                  <c:v>30.041285951203037</c:v>
                </c:pt>
                <c:pt idx="24">
                  <c:v>33.349993787074496</c:v>
                </c:pt>
                <c:pt idx="25">
                  <c:v>35.570378505332762</c:v>
                </c:pt>
                <c:pt idx="26">
                  <c:v>36.278125871384262</c:v>
                </c:pt>
                <c:pt idx="27">
                  <c:v>35.305621893366506</c:v>
                </c:pt>
                <c:pt idx="28">
                  <c:v>32.797568135649684</c:v>
                </c:pt>
                <c:pt idx="29">
                  <c:v>29.166312527051524</c:v>
                </c:pt>
                <c:pt idx="30">
                  <c:v>24.966614702516047</c:v>
                </c:pt>
                <c:pt idx="31">
                  <c:v>20.743028898571929</c:v>
                </c:pt>
                <c:pt idx="32">
                  <c:v>16.908046766290315</c:v>
                </c:pt>
                <c:pt idx="33">
                  <c:v>13.686401583555975</c:v>
                </c:pt>
                <c:pt idx="34">
                  <c:v>11.126916623812502</c:v>
                </c:pt>
                <c:pt idx="35">
                  <c:v>9.1573131222168183</c:v>
                </c:pt>
                <c:pt idx="36">
                  <c:v>7.6496489775361436</c:v>
                </c:pt>
                <c:pt idx="37">
                  <c:v>6.472240733256295</c:v>
                </c:pt>
                <c:pt idx="38">
                  <c:v>5.5185245461034622</c:v>
                </c:pt>
                <c:pt idx="39">
                  <c:v>4.7153588949156866</c:v>
                </c:pt>
                <c:pt idx="40">
                  <c:v>4.0187947920450346</c:v>
                </c:pt>
                <c:pt idx="41">
                  <c:v>3.4051910551999995</c:v>
                </c:pt>
                <c:pt idx="42">
                  <c:v>2.8626947797234621</c:v>
                </c:pt>
                <c:pt idx="43">
                  <c:v>2.3851198567694012</c:v>
                </c:pt>
                <c:pt idx="44">
                  <c:v>1.9683401849353064</c:v>
                </c:pt>
                <c:pt idx="45">
                  <c:v>1.6085305238541743</c:v>
                </c:pt>
                <c:pt idx="46">
                  <c:v>1.3015097736433388</c:v>
                </c:pt>
                <c:pt idx="47">
                  <c:v>1.042639653840985</c:v>
                </c:pt>
                <c:pt idx="48">
                  <c:v>0.82695535531483677</c:v>
                </c:pt>
                <c:pt idx="49">
                  <c:v>0.64936401039016711</c:v>
                </c:pt>
                <c:pt idx="50">
                  <c:v>0.50483772744833955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5-4044-B68F-54762E2D36A7}"/>
            </c:ext>
          </c:extLst>
        </c:ser>
        <c:ser>
          <c:idx val="1"/>
          <c:order val="1"/>
          <c:tx>
            <c:v>Empirical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QQQ_ETF_Stock_Price_History!$U$11:$U$61</c:f>
              <c:numCache>
                <c:formatCode>0.000000</c:formatCode>
                <c:ptCount val="51"/>
                <c:pt idx="0">
                  <c:v>1.015625E-2</c:v>
                </c:pt>
                <c:pt idx="1">
                  <c:v>0.43717133571809674</c:v>
                </c:pt>
                <c:pt idx="2">
                  <c:v>1.3115140071542921</c:v>
                </c:pt>
                <c:pt idx="3">
                  <c:v>2.6230280143085833</c:v>
                </c:pt>
                <c:pt idx="4">
                  <c:v>0.87434267143619548</c:v>
                </c:pt>
                <c:pt idx="5">
                  <c:v>2.1858566785904867</c:v>
                </c:pt>
                <c:pt idx="6">
                  <c:v>0.43717133571809774</c:v>
                </c:pt>
                <c:pt idx="7">
                  <c:v>0.87434267143619349</c:v>
                </c:pt>
                <c:pt idx="8">
                  <c:v>5.6832273643352647</c:v>
                </c:pt>
                <c:pt idx="9">
                  <c:v>3.0601993500266822</c:v>
                </c:pt>
                <c:pt idx="10">
                  <c:v>4.8088846928990732</c:v>
                </c:pt>
                <c:pt idx="11">
                  <c:v>3.4973706857447779</c:v>
                </c:pt>
                <c:pt idx="12">
                  <c:v>5.2460560286171685</c:v>
                </c:pt>
                <c:pt idx="13">
                  <c:v>7.8690840429257474</c:v>
                </c:pt>
                <c:pt idx="14">
                  <c:v>6.5575700357714597</c:v>
                </c:pt>
                <c:pt idx="15">
                  <c:v>9.1805980500800501</c:v>
                </c:pt>
                <c:pt idx="16">
                  <c:v>8.3062553786438595</c:v>
                </c:pt>
                <c:pt idx="17">
                  <c:v>13.989482742979124</c:v>
                </c:pt>
                <c:pt idx="18">
                  <c:v>11.366454728670547</c:v>
                </c:pt>
                <c:pt idx="19">
                  <c:v>15.738168085851525</c:v>
                </c:pt>
                <c:pt idx="20">
                  <c:v>16.175339421569614</c:v>
                </c:pt>
                <c:pt idx="21">
                  <c:v>23.170080793059185</c:v>
                </c:pt>
                <c:pt idx="22">
                  <c:v>19.672710107314398</c:v>
                </c:pt>
                <c:pt idx="23">
                  <c:v>27.104622814522049</c:v>
                </c:pt>
                <c:pt idx="24">
                  <c:v>28.416136821676353</c:v>
                </c:pt>
                <c:pt idx="25">
                  <c:v>45.02864757896409</c:v>
                </c:pt>
                <c:pt idx="26">
                  <c:v>41.531276893219257</c:v>
                </c:pt>
                <c:pt idx="27">
                  <c:v>29.72765082883069</c:v>
                </c:pt>
                <c:pt idx="28">
                  <c:v>29.2904794931125</c:v>
                </c:pt>
                <c:pt idx="29">
                  <c:v>33.225021514575467</c:v>
                </c:pt>
                <c:pt idx="30">
                  <c:v>24.918766135931584</c:v>
                </c:pt>
                <c:pt idx="31">
                  <c:v>22.732909457341034</c:v>
                </c:pt>
                <c:pt idx="32">
                  <c:v>20.984224114468741</c:v>
                </c:pt>
                <c:pt idx="33">
                  <c:v>13.989482742979078</c:v>
                </c:pt>
                <c:pt idx="34">
                  <c:v>12.677968735824861</c:v>
                </c:pt>
                <c:pt idx="35">
                  <c:v>10.49211205723436</c:v>
                </c:pt>
                <c:pt idx="36">
                  <c:v>10.054940721516227</c:v>
                </c:pt>
                <c:pt idx="37">
                  <c:v>8.3062553786438116</c:v>
                </c:pt>
                <c:pt idx="38">
                  <c:v>5.6832273643353153</c:v>
                </c:pt>
                <c:pt idx="39">
                  <c:v>4.8088846928990456</c:v>
                </c:pt>
                <c:pt idx="40">
                  <c:v>3.9345420214629008</c:v>
                </c:pt>
                <c:pt idx="41">
                  <c:v>2.1858566785904867</c:v>
                </c:pt>
                <c:pt idx="42">
                  <c:v>3.9345420214628386</c:v>
                </c:pt>
                <c:pt idx="43">
                  <c:v>1.7486853428724143</c:v>
                </c:pt>
                <c:pt idx="44">
                  <c:v>1.3115140071542795</c:v>
                </c:pt>
                <c:pt idx="45">
                  <c:v>2.6230280143085589</c:v>
                </c:pt>
                <c:pt idx="46">
                  <c:v>0</c:v>
                </c:pt>
                <c:pt idx="47">
                  <c:v>0.4371713357181346</c:v>
                </c:pt>
                <c:pt idx="48">
                  <c:v>0.87434267143620714</c:v>
                </c:pt>
                <c:pt idx="49">
                  <c:v>0.87434267143614497</c:v>
                </c:pt>
                <c:pt idx="50">
                  <c:v>0.4371713357181346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E-4862-B17D-2015F4BCD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1798335"/>
        <c:axId val="1231792575"/>
      </c:lineChart>
      <c:catAx>
        <c:axId val="1231798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92575"/>
        <c:crosses val="autoZero"/>
        <c:auto val="1"/>
        <c:lblAlgn val="ctr"/>
        <c:lblOffset val="100"/>
        <c:noMultiLvlLbl val="0"/>
      </c:catAx>
      <c:valAx>
        <c:axId val="123179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9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Emperical CDF and CDF of Mixture of 2 Normals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Mixture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QQQ_ETF_Stock_Price_History!$R$11:$R$61</c:f>
              <c:numCache>
                <c:formatCode>0.000</c:formatCode>
                <c:ptCount val="51"/>
                <c:pt idx="0">
                  <c:v>-4.3724700256290196E-2</c:v>
                </c:pt>
                <c:pt idx="1">
                  <c:v>-4.1937643475184638E-2</c:v>
                </c:pt>
                <c:pt idx="2">
                  <c:v>-4.0150586694079081E-2</c:v>
                </c:pt>
                <c:pt idx="3">
                  <c:v>-3.8363529912973524E-2</c:v>
                </c:pt>
                <c:pt idx="4">
                  <c:v>-3.6576473131867966E-2</c:v>
                </c:pt>
                <c:pt idx="5">
                  <c:v>-3.4789416350762409E-2</c:v>
                </c:pt>
                <c:pt idx="6">
                  <c:v>-3.3002359569656851E-2</c:v>
                </c:pt>
                <c:pt idx="7">
                  <c:v>-3.1215302788551294E-2</c:v>
                </c:pt>
                <c:pt idx="8">
                  <c:v>-2.9428246007445737E-2</c:v>
                </c:pt>
                <c:pt idx="9">
                  <c:v>-2.7641189226340179E-2</c:v>
                </c:pt>
                <c:pt idx="10">
                  <c:v>-2.5854132445234622E-2</c:v>
                </c:pt>
                <c:pt idx="11">
                  <c:v>-2.4067075664129065E-2</c:v>
                </c:pt>
                <c:pt idx="12">
                  <c:v>-2.2280018883023507E-2</c:v>
                </c:pt>
                <c:pt idx="13">
                  <c:v>-2.049296210191795E-2</c:v>
                </c:pt>
                <c:pt idx="14">
                  <c:v>-1.8705905320812392E-2</c:v>
                </c:pt>
                <c:pt idx="15">
                  <c:v>-1.6918848539706835E-2</c:v>
                </c:pt>
                <c:pt idx="16">
                  <c:v>-1.5131791758601281E-2</c:v>
                </c:pt>
                <c:pt idx="17">
                  <c:v>-1.3344734977495725E-2</c:v>
                </c:pt>
                <c:pt idx="18">
                  <c:v>-1.155767819639017E-2</c:v>
                </c:pt>
                <c:pt idx="19">
                  <c:v>-9.7706214152846142E-3</c:v>
                </c:pt>
                <c:pt idx="20">
                  <c:v>-7.9835646341790585E-3</c:v>
                </c:pt>
                <c:pt idx="21">
                  <c:v>-6.1965078530735029E-3</c:v>
                </c:pt>
                <c:pt idx="22">
                  <c:v>-4.4094510719679472E-3</c:v>
                </c:pt>
                <c:pt idx="23">
                  <c:v>-2.622394290862392E-3</c:v>
                </c:pt>
                <c:pt idx="24">
                  <c:v>-8.3533750975683626E-4</c:v>
                </c:pt>
                <c:pt idx="25">
                  <c:v>9.5171927134871939E-4</c:v>
                </c:pt>
                <c:pt idx="26">
                  <c:v>2.7387760524542749E-3</c:v>
                </c:pt>
                <c:pt idx="27">
                  <c:v>4.525832833559831E-3</c:v>
                </c:pt>
                <c:pt idx="28">
                  <c:v>6.3128896146653866E-3</c:v>
                </c:pt>
                <c:pt idx="29">
                  <c:v>8.0999463957709423E-3</c:v>
                </c:pt>
                <c:pt idx="30">
                  <c:v>9.8870031768764979E-3</c:v>
                </c:pt>
                <c:pt idx="31">
                  <c:v>1.1674059957982054E-2</c:v>
                </c:pt>
                <c:pt idx="32">
                  <c:v>1.3461116739087609E-2</c:v>
                </c:pt>
                <c:pt idx="33">
                  <c:v>1.5248173520193165E-2</c:v>
                </c:pt>
                <c:pt idx="34">
                  <c:v>1.7035230301298721E-2</c:v>
                </c:pt>
                <c:pt idx="35">
                  <c:v>1.8822287082404278E-2</c:v>
                </c:pt>
                <c:pt idx="36">
                  <c:v>2.0609343863509835E-2</c:v>
                </c:pt>
                <c:pt idx="37">
                  <c:v>2.2396400644615393E-2</c:v>
                </c:pt>
                <c:pt idx="38">
                  <c:v>2.418345742572095E-2</c:v>
                </c:pt>
                <c:pt idx="39">
                  <c:v>2.5970514206826507E-2</c:v>
                </c:pt>
                <c:pt idx="40">
                  <c:v>2.7757570987932065E-2</c:v>
                </c:pt>
                <c:pt idx="41">
                  <c:v>2.9544627769037622E-2</c:v>
                </c:pt>
                <c:pt idx="42">
                  <c:v>3.133168455014318E-2</c:v>
                </c:pt>
                <c:pt idx="43">
                  <c:v>3.3118741331248737E-2</c:v>
                </c:pt>
                <c:pt idx="44">
                  <c:v>3.4905798112354294E-2</c:v>
                </c:pt>
                <c:pt idx="45">
                  <c:v>3.6692854893459852E-2</c:v>
                </c:pt>
                <c:pt idx="46">
                  <c:v>3.8479911674565409E-2</c:v>
                </c:pt>
                <c:pt idx="47">
                  <c:v>4.0266968455670966E-2</c:v>
                </c:pt>
                <c:pt idx="48">
                  <c:v>4.2054025236776524E-2</c:v>
                </c:pt>
                <c:pt idx="49">
                  <c:v>4.3841082017882081E-2</c:v>
                </c:pt>
                <c:pt idx="50">
                  <c:v>4.5628138798987639E-2</c:v>
                </c:pt>
              </c:numCache>
            </c:numRef>
          </c:cat>
          <c:val>
            <c:numRef>
              <c:f>QQQ_ETF_Stock_Price_History!$T$11:$T$61</c:f>
              <c:numCache>
                <c:formatCode>General</c:formatCode>
                <c:ptCount val="51"/>
                <c:pt idx="0">
                  <c:v>4.5801877565205106E-3</c:v>
                </c:pt>
                <c:pt idx="1">
                  <c:v>6.0094708933693206E-3</c:v>
                </c:pt>
                <c:pt idx="2">
                  <c:v>7.8138613662086971E-3</c:v>
                </c:pt>
                <c:pt idx="3">
                  <c:v>1.0069156943924126E-2</c:v>
                </c:pt>
                <c:pt idx="4">
                  <c:v>1.2860011252525172E-2</c:v>
                </c:pt>
                <c:pt idx="5">
                  <c:v>1.6279269061838037E-2</c:v>
                </c:pt>
                <c:pt idx="6">
                  <c:v>2.0426786911077924E-2</c:v>
                </c:pt>
                <c:pt idx="7">
                  <c:v>2.5407696988202694E-2</c:v>
                </c:pt>
                <c:pt idx="8">
                  <c:v>3.133012367092658E-2</c:v>
                </c:pt>
                <c:pt idx="9">
                  <c:v>3.8302465716663632E-2</c:v>
                </c:pt>
                <c:pt idx="10">
                  <c:v>4.6430567913023996E-2</c:v>
                </c:pt>
                <c:pt idx="11">
                  <c:v>5.5815519600811089E-2</c:v>
                </c:pt>
                <c:pt idx="12">
                  <c:v>6.655355719691218E-2</c:v>
                </c:pt>
                <c:pt idx="13">
                  <c:v>7.8740681922564559E-2</c:v>
                </c:pt>
                <c:pt idx="14">
                  <c:v>9.2485940516412013E-2</c:v>
                </c:pt>
                <c:pt idx="15">
                  <c:v>0.10793808817463475</c:v>
                </c:pt>
                <c:pt idx="16">
                  <c:v>0.12532898287380453</c:v>
                </c:pt>
                <c:pt idx="17">
                  <c:v>0.14503145573466883</c:v>
                </c:pt>
                <c:pt idx="18">
                  <c:v>0.16761827387928582</c:v>
                </c:pt>
                <c:pt idx="19">
                  <c:v>0.19389398619594567</c:v>
                </c:pt>
                <c:pt idx="20">
                  <c:v>0.2248598611286898</c:v>
                </c:pt>
                <c:pt idx="21">
                  <c:v>0.26157500478806039</c:v>
                </c:pt>
                <c:pt idx="22">
                  <c:v>0.30490383113322395</c:v>
                </c:pt>
                <c:pt idx="23">
                  <c:v>0.35519032692836394</c:v>
                </c:pt>
                <c:pt idx="24">
                  <c:v>0.41195466425495386</c:v>
                </c:pt>
                <c:pt idx="25">
                  <c:v>0.47373615261387286</c:v>
                </c:pt>
                <c:pt idx="26">
                  <c:v>0.5381808923912984</c:v>
                </c:pt>
                <c:pt idx="27">
                  <c:v>0.60239093641474839</c:v>
                </c:pt>
                <c:pt idx="28">
                  <c:v>0.66344697128505836</c:v>
                </c:pt>
                <c:pt idx="29">
                  <c:v>0.71894120014852725</c:v>
                </c:pt>
                <c:pt idx="30">
                  <c:v>0.76735235641307387</c:v>
                </c:pt>
                <c:pt idx="31">
                  <c:v>0.80816327899468043</c:v>
                </c:pt>
                <c:pt idx="32">
                  <c:v>0.84172568084532906</c:v>
                </c:pt>
                <c:pt idx="33">
                  <c:v>0.86896351127206639</c:v>
                </c:pt>
                <c:pt idx="34">
                  <c:v>0.89103929975466678</c:v>
                </c:pt>
                <c:pt idx="35">
                  <c:v>0.90908482616795261</c:v>
                </c:pt>
                <c:pt idx="36">
                  <c:v>0.92404376256819254</c:v>
                </c:pt>
                <c:pt idx="37">
                  <c:v>0.93662171972159425</c:v>
                </c:pt>
                <c:pt idx="38">
                  <c:v>0.94730884309379726</c:v>
                </c:pt>
                <c:pt idx="39">
                  <c:v>0.95643464448284865</c:v>
                </c:pt>
                <c:pt idx="40">
                  <c:v>0.96422517105820027</c:v>
                </c:pt>
                <c:pt idx="41">
                  <c:v>0.97084746403546474</c:v>
                </c:pt>
                <c:pt idx="42">
                  <c:v>0.9764379619555702</c:v>
                </c:pt>
                <c:pt idx="43">
                  <c:v>0.9811176964498195</c:v>
                </c:pt>
                <c:pt idx="44">
                  <c:v>0.98499886258336522</c:v>
                </c:pt>
                <c:pt idx="45">
                  <c:v>0.98818671230776878</c:v>
                </c:pt>
                <c:pt idx="46">
                  <c:v>0.99077938850654856</c:v>
                </c:pt>
                <c:pt idx="47">
                  <c:v>0.99286714529063824</c:v>
                </c:pt>
                <c:pt idx="48">
                  <c:v>0.99453162872040357</c:v>
                </c:pt>
                <c:pt idx="49">
                  <c:v>0.99584546768870985</c:v>
                </c:pt>
                <c:pt idx="50">
                  <c:v>0.99687222126244146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1E-4B60-97DF-5899C5E5EB4F}"/>
            </c:ext>
          </c:extLst>
        </c:ser>
        <c:ser>
          <c:idx val="0"/>
          <c:order val="1"/>
          <c:tx>
            <c:v>Empirical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QQQ_ETF_Stock_Price_History!$R$11:$R$61</c:f>
              <c:numCache>
                <c:formatCode>0.000</c:formatCode>
                <c:ptCount val="51"/>
                <c:pt idx="0">
                  <c:v>-4.3724700256290196E-2</c:v>
                </c:pt>
                <c:pt idx="1">
                  <c:v>-4.1937643475184638E-2</c:v>
                </c:pt>
                <c:pt idx="2">
                  <c:v>-4.0150586694079081E-2</c:v>
                </c:pt>
                <c:pt idx="3">
                  <c:v>-3.8363529912973524E-2</c:v>
                </c:pt>
                <c:pt idx="4">
                  <c:v>-3.6576473131867966E-2</c:v>
                </c:pt>
                <c:pt idx="5">
                  <c:v>-3.4789416350762409E-2</c:v>
                </c:pt>
                <c:pt idx="6">
                  <c:v>-3.3002359569656851E-2</c:v>
                </c:pt>
                <c:pt idx="7">
                  <c:v>-3.1215302788551294E-2</c:v>
                </c:pt>
                <c:pt idx="8">
                  <c:v>-2.9428246007445737E-2</c:v>
                </c:pt>
                <c:pt idx="9">
                  <c:v>-2.7641189226340179E-2</c:v>
                </c:pt>
                <c:pt idx="10">
                  <c:v>-2.5854132445234622E-2</c:v>
                </c:pt>
                <c:pt idx="11">
                  <c:v>-2.4067075664129065E-2</c:v>
                </c:pt>
                <c:pt idx="12">
                  <c:v>-2.2280018883023507E-2</c:v>
                </c:pt>
                <c:pt idx="13">
                  <c:v>-2.049296210191795E-2</c:v>
                </c:pt>
                <c:pt idx="14">
                  <c:v>-1.8705905320812392E-2</c:v>
                </c:pt>
                <c:pt idx="15">
                  <c:v>-1.6918848539706835E-2</c:v>
                </c:pt>
                <c:pt idx="16">
                  <c:v>-1.5131791758601281E-2</c:v>
                </c:pt>
                <c:pt idx="17">
                  <c:v>-1.3344734977495725E-2</c:v>
                </c:pt>
                <c:pt idx="18">
                  <c:v>-1.155767819639017E-2</c:v>
                </c:pt>
                <c:pt idx="19">
                  <c:v>-9.7706214152846142E-3</c:v>
                </c:pt>
                <c:pt idx="20">
                  <c:v>-7.9835646341790585E-3</c:v>
                </c:pt>
                <c:pt idx="21">
                  <c:v>-6.1965078530735029E-3</c:v>
                </c:pt>
                <c:pt idx="22">
                  <c:v>-4.4094510719679472E-3</c:v>
                </c:pt>
                <c:pt idx="23">
                  <c:v>-2.622394290862392E-3</c:v>
                </c:pt>
                <c:pt idx="24">
                  <c:v>-8.3533750975683626E-4</c:v>
                </c:pt>
                <c:pt idx="25">
                  <c:v>9.5171927134871939E-4</c:v>
                </c:pt>
                <c:pt idx="26">
                  <c:v>2.7387760524542749E-3</c:v>
                </c:pt>
                <c:pt idx="27">
                  <c:v>4.525832833559831E-3</c:v>
                </c:pt>
                <c:pt idx="28">
                  <c:v>6.3128896146653866E-3</c:v>
                </c:pt>
                <c:pt idx="29">
                  <c:v>8.0999463957709423E-3</c:v>
                </c:pt>
                <c:pt idx="30">
                  <c:v>9.8870031768764979E-3</c:v>
                </c:pt>
                <c:pt idx="31">
                  <c:v>1.1674059957982054E-2</c:v>
                </c:pt>
                <c:pt idx="32">
                  <c:v>1.3461116739087609E-2</c:v>
                </c:pt>
                <c:pt idx="33">
                  <c:v>1.5248173520193165E-2</c:v>
                </c:pt>
                <c:pt idx="34">
                  <c:v>1.7035230301298721E-2</c:v>
                </c:pt>
                <c:pt idx="35">
                  <c:v>1.8822287082404278E-2</c:v>
                </c:pt>
                <c:pt idx="36">
                  <c:v>2.0609343863509835E-2</c:v>
                </c:pt>
                <c:pt idx="37">
                  <c:v>2.2396400644615393E-2</c:v>
                </c:pt>
                <c:pt idx="38">
                  <c:v>2.418345742572095E-2</c:v>
                </c:pt>
                <c:pt idx="39">
                  <c:v>2.5970514206826507E-2</c:v>
                </c:pt>
                <c:pt idx="40">
                  <c:v>2.7757570987932065E-2</c:v>
                </c:pt>
                <c:pt idx="41">
                  <c:v>2.9544627769037622E-2</c:v>
                </c:pt>
                <c:pt idx="42">
                  <c:v>3.133168455014318E-2</c:v>
                </c:pt>
                <c:pt idx="43">
                  <c:v>3.3118741331248737E-2</c:v>
                </c:pt>
                <c:pt idx="44">
                  <c:v>3.4905798112354294E-2</c:v>
                </c:pt>
                <c:pt idx="45">
                  <c:v>3.6692854893459852E-2</c:v>
                </c:pt>
                <c:pt idx="46">
                  <c:v>3.8479911674565409E-2</c:v>
                </c:pt>
                <c:pt idx="47">
                  <c:v>4.0266968455670966E-2</c:v>
                </c:pt>
                <c:pt idx="48">
                  <c:v>4.2054025236776524E-2</c:v>
                </c:pt>
                <c:pt idx="49">
                  <c:v>4.3841082017882081E-2</c:v>
                </c:pt>
                <c:pt idx="50">
                  <c:v>4.5628138798987639E-2</c:v>
                </c:pt>
              </c:numCache>
            </c:numRef>
          </c:cat>
          <c:val>
            <c:numRef>
              <c:f>QQQ_ETF_Stock_Price_History!$V$11:$V$61</c:f>
              <c:numCache>
                <c:formatCode>0.000000</c:formatCode>
                <c:ptCount val="51"/>
                <c:pt idx="0">
                  <c:v>1.015625E-2</c:v>
                </c:pt>
                <c:pt idx="1">
                  <c:v>1.0937499999999999E-2</c:v>
                </c:pt>
                <c:pt idx="2">
                  <c:v>1.328125E-2</c:v>
                </c:pt>
                <c:pt idx="3">
                  <c:v>1.7968749999999999E-2</c:v>
                </c:pt>
                <c:pt idx="4">
                  <c:v>1.953125E-2</c:v>
                </c:pt>
                <c:pt idx="5">
                  <c:v>2.34375E-2</c:v>
                </c:pt>
                <c:pt idx="6">
                  <c:v>2.4218750000000001E-2</c:v>
                </c:pt>
                <c:pt idx="7">
                  <c:v>2.5781249999999999E-2</c:v>
                </c:pt>
                <c:pt idx="8">
                  <c:v>3.5937499999999997E-2</c:v>
                </c:pt>
                <c:pt idx="9">
                  <c:v>4.1406249999999999E-2</c:v>
                </c:pt>
                <c:pt idx="10">
                  <c:v>0.05</c:v>
                </c:pt>
                <c:pt idx="11">
                  <c:v>5.6250000000000001E-2</c:v>
                </c:pt>
                <c:pt idx="12">
                  <c:v>6.5625000000000003E-2</c:v>
                </c:pt>
                <c:pt idx="13">
                  <c:v>7.9687499999999994E-2</c:v>
                </c:pt>
                <c:pt idx="14">
                  <c:v>9.1406249999999994E-2</c:v>
                </c:pt>
                <c:pt idx="15">
                  <c:v>0.10781250000000001</c:v>
                </c:pt>
                <c:pt idx="16">
                  <c:v>0.12265624999999999</c:v>
                </c:pt>
                <c:pt idx="17">
                  <c:v>0.14765624999999999</c:v>
                </c:pt>
                <c:pt idx="18">
                  <c:v>0.16796875</c:v>
                </c:pt>
                <c:pt idx="19">
                  <c:v>0.19609375000000001</c:v>
                </c:pt>
                <c:pt idx="20">
                  <c:v>0.22500000000000001</c:v>
                </c:pt>
                <c:pt idx="21">
                  <c:v>0.26640625000000001</c:v>
                </c:pt>
                <c:pt idx="22">
                  <c:v>0.30156250000000001</c:v>
                </c:pt>
                <c:pt idx="23">
                  <c:v>0.35</c:v>
                </c:pt>
                <c:pt idx="24">
                  <c:v>0.40078124999999998</c:v>
                </c:pt>
                <c:pt idx="25">
                  <c:v>0.48125000000000001</c:v>
                </c:pt>
                <c:pt idx="26">
                  <c:v>0.55546874999999996</c:v>
                </c:pt>
                <c:pt idx="27">
                  <c:v>0.60859375000000004</c:v>
                </c:pt>
                <c:pt idx="28">
                  <c:v>0.66093749999999996</c:v>
                </c:pt>
                <c:pt idx="29">
                  <c:v>0.72031250000000002</c:v>
                </c:pt>
                <c:pt idx="30">
                  <c:v>0.76484375000000004</c:v>
                </c:pt>
                <c:pt idx="31">
                  <c:v>0.80546874999999996</c:v>
                </c:pt>
                <c:pt idx="32">
                  <c:v>0.84296875000000004</c:v>
                </c:pt>
                <c:pt idx="33">
                  <c:v>0.86796874999999996</c:v>
                </c:pt>
                <c:pt idx="34">
                  <c:v>0.890625</c:v>
                </c:pt>
                <c:pt idx="35">
                  <c:v>0.90937500000000004</c:v>
                </c:pt>
                <c:pt idx="36">
                  <c:v>0.92734375000000002</c:v>
                </c:pt>
                <c:pt idx="37">
                  <c:v>0.94218749999999996</c:v>
                </c:pt>
                <c:pt idx="38">
                  <c:v>0.95234375000000004</c:v>
                </c:pt>
                <c:pt idx="39">
                  <c:v>0.9609375</c:v>
                </c:pt>
                <c:pt idx="40">
                  <c:v>0.96796875000000004</c:v>
                </c:pt>
                <c:pt idx="41">
                  <c:v>0.97187500000000004</c:v>
                </c:pt>
                <c:pt idx="42">
                  <c:v>0.97890624999999998</c:v>
                </c:pt>
                <c:pt idx="43">
                  <c:v>0.98203125000000002</c:v>
                </c:pt>
                <c:pt idx="44">
                  <c:v>0.984375</c:v>
                </c:pt>
                <c:pt idx="45">
                  <c:v>0.98906249999999996</c:v>
                </c:pt>
                <c:pt idx="46">
                  <c:v>0.98906249999999996</c:v>
                </c:pt>
                <c:pt idx="47">
                  <c:v>0.98984375000000002</c:v>
                </c:pt>
                <c:pt idx="48">
                  <c:v>0.99140625000000004</c:v>
                </c:pt>
                <c:pt idx="49">
                  <c:v>0.99296874999999996</c:v>
                </c:pt>
                <c:pt idx="50">
                  <c:v>0.99375000000000002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1E-4B60-97DF-5899C5E5E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1803135"/>
        <c:axId val="1231790175"/>
      </c:lineChart>
      <c:catAx>
        <c:axId val="1231803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90175"/>
        <c:crosses val="autoZero"/>
        <c:auto val="1"/>
        <c:lblAlgn val="ctr"/>
        <c:lblOffset val="100"/>
        <c:noMultiLvlLbl val="0"/>
      </c:catAx>
      <c:valAx>
        <c:axId val="123179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0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Modelled PDF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QQQ_ETF_Stock_Price_History!$R$11:$R$61</c:f>
              <c:numCache>
                <c:formatCode>0.000</c:formatCode>
                <c:ptCount val="51"/>
                <c:pt idx="0">
                  <c:v>-4.3724700256290196E-2</c:v>
                </c:pt>
                <c:pt idx="1">
                  <c:v>-4.1937643475184638E-2</c:v>
                </c:pt>
                <c:pt idx="2">
                  <c:v>-4.0150586694079081E-2</c:v>
                </c:pt>
                <c:pt idx="3">
                  <c:v>-3.8363529912973524E-2</c:v>
                </c:pt>
                <c:pt idx="4">
                  <c:v>-3.6576473131867966E-2</c:v>
                </c:pt>
                <c:pt idx="5">
                  <c:v>-3.4789416350762409E-2</c:v>
                </c:pt>
                <c:pt idx="6">
                  <c:v>-3.3002359569656851E-2</c:v>
                </c:pt>
                <c:pt idx="7">
                  <c:v>-3.1215302788551294E-2</c:v>
                </c:pt>
                <c:pt idx="8">
                  <c:v>-2.9428246007445737E-2</c:v>
                </c:pt>
                <c:pt idx="9">
                  <c:v>-2.7641189226340179E-2</c:v>
                </c:pt>
                <c:pt idx="10">
                  <c:v>-2.5854132445234622E-2</c:v>
                </c:pt>
                <c:pt idx="11">
                  <c:v>-2.4067075664129065E-2</c:v>
                </c:pt>
                <c:pt idx="12">
                  <c:v>-2.2280018883023507E-2</c:v>
                </c:pt>
                <c:pt idx="13">
                  <c:v>-2.049296210191795E-2</c:v>
                </c:pt>
                <c:pt idx="14">
                  <c:v>-1.8705905320812392E-2</c:v>
                </c:pt>
                <c:pt idx="15">
                  <c:v>-1.6918848539706835E-2</c:v>
                </c:pt>
                <c:pt idx="16">
                  <c:v>-1.5131791758601281E-2</c:v>
                </c:pt>
                <c:pt idx="17">
                  <c:v>-1.3344734977495725E-2</c:v>
                </c:pt>
                <c:pt idx="18">
                  <c:v>-1.155767819639017E-2</c:v>
                </c:pt>
                <c:pt idx="19">
                  <c:v>-9.7706214152846142E-3</c:v>
                </c:pt>
                <c:pt idx="20">
                  <c:v>-7.9835646341790585E-3</c:v>
                </c:pt>
                <c:pt idx="21">
                  <c:v>-6.1965078530735029E-3</c:v>
                </c:pt>
                <c:pt idx="22">
                  <c:v>-4.4094510719679472E-3</c:v>
                </c:pt>
                <c:pt idx="23">
                  <c:v>-2.622394290862392E-3</c:v>
                </c:pt>
                <c:pt idx="24">
                  <c:v>-8.3533750975683626E-4</c:v>
                </c:pt>
                <c:pt idx="25">
                  <c:v>9.5171927134871939E-4</c:v>
                </c:pt>
                <c:pt idx="26">
                  <c:v>2.7387760524542749E-3</c:v>
                </c:pt>
                <c:pt idx="27">
                  <c:v>4.525832833559831E-3</c:v>
                </c:pt>
                <c:pt idx="28">
                  <c:v>6.3128896146653866E-3</c:v>
                </c:pt>
                <c:pt idx="29">
                  <c:v>8.0999463957709423E-3</c:v>
                </c:pt>
                <c:pt idx="30">
                  <c:v>9.8870031768764979E-3</c:v>
                </c:pt>
                <c:pt idx="31">
                  <c:v>1.1674059957982054E-2</c:v>
                </c:pt>
                <c:pt idx="32">
                  <c:v>1.3461116739087609E-2</c:v>
                </c:pt>
                <c:pt idx="33">
                  <c:v>1.5248173520193165E-2</c:v>
                </c:pt>
                <c:pt idx="34">
                  <c:v>1.7035230301298721E-2</c:v>
                </c:pt>
                <c:pt idx="35">
                  <c:v>1.8822287082404278E-2</c:v>
                </c:pt>
                <c:pt idx="36">
                  <c:v>2.0609343863509835E-2</c:v>
                </c:pt>
                <c:pt idx="37">
                  <c:v>2.2396400644615393E-2</c:v>
                </c:pt>
                <c:pt idx="38">
                  <c:v>2.418345742572095E-2</c:v>
                </c:pt>
                <c:pt idx="39">
                  <c:v>2.5970514206826507E-2</c:v>
                </c:pt>
                <c:pt idx="40">
                  <c:v>2.7757570987932065E-2</c:v>
                </c:pt>
                <c:pt idx="41">
                  <c:v>2.9544627769037622E-2</c:v>
                </c:pt>
                <c:pt idx="42">
                  <c:v>3.133168455014318E-2</c:v>
                </c:pt>
                <c:pt idx="43">
                  <c:v>3.3118741331248737E-2</c:v>
                </c:pt>
                <c:pt idx="44">
                  <c:v>3.4905798112354294E-2</c:v>
                </c:pt>
                <c:pt idx="45">
                  <c:v>3.6692854893459852E-2</c:v>
                </c:pt>
                <c:pt idx="46">
                  <c:v>3.8479911674565409E-2</c:v>
                </c:pt>
                <c:pt idx="47">
                  <c:v>4.0266968455670966E-2</c:v>
                </c:pt>
                <c:pt idx="48">
                  <c:v>4.2054025236776524E-2</c:v>
                </c:pt>
                <c:pt idx="49">
                  <c:v>4.3841082017882081E-2</c:v>
                </c:pt>
                <c:pt idx="50">
                  <c:v>4.5628138798987639E-2</c:v>
                </c:pt>
              </c:numCache>
            </c:numRef>
          </c:cat>
          <c:val>
            <c:numRef>
              <c:f>QQQ_ETF_Stock_Price_History!$S$11:$S$61</c:f>
              <c:numCache>
                <c:formatCode>General</c:formatCode>
                <c:ptCount val="51"/>
                <c:pt idx="0">
                  <c:v>0.70771382134670957</c:v>
                </c:pt>
                <c:pt idx="1">
                  <c:v>0.89810209644166916</c:v>
                </c:pt>
                <c:pt idx="2">
                  <c:v>1.1283681239731522</c:v>
                </c:pt>
                <c:pt idx="3">
                  <c:v>1.4035665365006584</c:v>
                </c:pt>
                <c:pt idx="4">
                  <c:v>1.7285120586700407</c:v>
                </c:pt>
                <c:pt idx="5">
                  <c:v>2.1075089266443503</c:v>
                </c:pt>
                <c:pt idx="6">
                  <c:v>2.5440478145741467</c:v>
                </c:pt>
                <c:pt idx="7">
                  <c:v>3.040490393538005</c:v>
                </c:pt>
                <c:pt idx="8">
                  <c:v>3.5977813803577368</c:v>
                </c:pt>
                <c:pt idx="9">
                  <c:v>4.2152691461135774</c:v>
                </c:pt>
                <c:pt idx="10">
                  <c:v>4.8907987235911028</c:v>
                </c:pt>
                <c:pt idx="11">
                  <c:v>5.6213884510966556</c:v>
                </c:pt>
                <c:pt idx="12">
                  <c:v>6.4050151366512988</c:v>
                </c:pt>
                <c:pt idx="13">
                  <c:v>7.2442373538755582</c:v>
                </c:pt>
                <c:pt idx="14">
                  <c:v>8.1523543040852964</c:v>
                </c:pt>
                <c:pt idx="15">
                  <c:v>9.1621172585181903</c:v>
                </c:pt>
                <c:pt idx="16">
                  <c:v>10.335235878642262</c:v>
                </c:pt>
                <c:pt idx="17">
                  <c:v>11.768021300880141</c:v>
                </c:pt>
                <c:pt idx="18">
                  <c:v>13.585517727149917</c:v>
                </c:pt>
                <c:pt idx="19">
                  <c:v>15.915829932883122</c:v>
                </c:pt>
                <c:pt idx="20">
                  <c:v>18.841078879603888</c:v>
                </c:pt>
                <c:pt idx="21">
                  <c:v>22.332779896508121</c:v>
                </c:pt>
                <c:pt idx="22">
                  <c:v>26.194138721287473</c:v>
                </c:pt>
                <c:pt idx="23">
                  <c:v>30.041285951203037</c:v>
                </c:pt>
                <c:pt idx="24">
                  <c:v>33.349993787074496</c:v>
                </c:pt>
                <c:pt idx="25">
                  <c:v>35.570378505332762</c:v>
                </c:pt>
                <c:pt idx="26">
                  <c:v>36.278125871384262</c:v>
                </c:pt>
                <c:pt idx="27">
                  <c:v>35.305621893366506</c:v>
                </c:pt>
                <c:pt idx="28">
                  <c:v>32.797568135649684</c:v>
                </c:pt>
                <c:pt idx="29">
                  <c:v>29.166312527051524</c:v>
                </c:pt>
                <c:pt idx="30">
                  <c:v>24.966614702516047</c:v>
                </c:pt>
                <c:pt idx="31">
                  <c:v>20.743028898571929</c:v>
                </c:pt>
                <c:pt idx="32">
                  <c:v>16.908046766290315</c:v>
                </c:pt>
                <c:pt idx="33">
                  <c:v>13.686401583555975</c:v>
                </c:pt>
                <c:pt idx="34">
                  <c:v>11.126916623812502</c:v>
                </c:pt>
                <c:pt idx="35">
                  <c:v>9.1573131222168183</c:v>
                </c:pt>
                <c:pt idx="36">
                  <c:v>7.6496489775361436</c:v>
                </c:pt>
                <c:pt idx="37">
                  <c:v>6.472240733256295</c:v>
                </c:pt>
                <c:pt idx="38">
                  <c:v>5.5185245461034622</c:v>
                </c:pt>
                <c:pt idx="39">
                  <c:v>4.7153588949156866</c:v>
                </c:pt>
                <c:pt idx="40">
                  <c:v>4.0187947920450346</c:v>
                </c:pt>
                <c:pt idx="41">
                  <c:v>3.4051910551999995</c:v>
                </c:pt>
                <c:pt idx="42">
                  <c:v>2.8626947797234621</c:v>
                </c:pt>
                <c:pt idx="43">
                  <c:v>2.3851198567694012</c:v>
                </c:pt>
                <c:pt idx="44">
                  <c:v>1.9683401849353064</c:v>
                </c:pt>
                <c:pt idx="45">
                  <c:v>1.6085305238541743</c:v>
                </c:pt>
                <c:pt idx="46">
                  <c:v>1.3015097736433388</c:v>
                </c:pt>
                <c:pt idx="47">
                  <c:v>1.042639653840985</c:v>
                </c:pt>
                <c:pt idx="48">
                  <c:v>0.82695535531483677</c:v>
                </c:pt>
                <c:pt idx="49">
                  <c:v>0.64936401039016711</c:v>
                </c:pt>
                <c:pt idx="50">
                  <c:v>0.50483772744833955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E-534C-AA49-855B6E976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406896"/>
        <c:axId val="107886399"/>
      </c:lineChart>
      <c:catAx>
        <c:axId val="1807406896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86399"/>
        <c:crosses val="autoZero"/>
        <c:auto val="1"/>
        <c:lblAlgn val="ctr"/>
        <c:lblOffset val="100"/>
        <c:noMultiLvlLbl val="0"/>
      </c:catAx>
      <c:valAx>
        <c:axId val="10788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40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Empirical PDF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QQQ_ETF_Stock_Price_History!$R$11:$R$61</c:f>
              <c:numCache>
                <c:formatCode>0.000</c:formatCode>
                <c:ptCount val="51"/>
                <c:pt idx="0">
                  <c:v>-4.3724700256290196E-2</c:v>
                </c:pt>
                <c:pt idx="1">
                  <c:v>-4.1937643475184638E-2</c:v>
                </c:pt>
                <c:pt idx="2">
                  <c:v>-4.0150586694079081E-2</c:v>
                </c:pt>
                <c:pt idx="3">
                  <c:v>-3.8363529912973524E-2</c:v>
                </c:pt>
                <c:pt idx="4">
                  <c:v>-3.6576473131867966E-2</c:v>
                </c:pt>
                <c:pt idx="5">
                  <c:v>-3.4789416350762409E-2</c:v>
                </c:pt>
                <c:pt idx="6">
                  <c:v>-3.3002359569656851E-2</c:v>
                </c:pt>
                <c:pt idx="7">
                  <c:v>-3.1215302788551294E-2</c:v>
                </c:pt>
                <c:pt idx="8">
                  <c:v>-2.9428246007445737E-2</c:v>
                </c:pt>
                <c:pt idx="9">
                  <c:v>-2.7641189226340179E-2</c:v>
                </c:pt>
                <c:pt idx="10">
                  <c:v>-2.5854132445234622E-2</c:v>
                </c:pt>
                <c:pt idx="11">
                  <c:v>-2.4067075664129065E-2</c:v>
                </c:pt>
                <c:pt idx="12">
                  <c:v>-2.2280018883023507E-2</c:v>
                </c:pt>
                <c:pt idx="13">
                  <c:v>-2.049296210191795E-2</c:v>
                </c:pt>
                <c:pt idx="14">
                  <c:v>-1.8705905320812392E-2</c:v>
                </c:pt>
                <c:pt idx="15">
                  <c:v>-1.6918848539706835E-2</c:v>
                </c:pt>
                <c:pt idx="16">
                  <c:v>-1.5131791758601281E-2</c:v>
                </c:pt>
                <c:pt idx="17">
                  <c:v>-1.3344734977495725E-2</c:v>
                </c:pt>
                <c:pt idx="18">
                  <c:v>-1.155767819639017E-2</c:v>
                </c:pt>
                <c:pt idx="19">
                  <c:v>-9.7706214152846142E-3</c:v>
                </c:pt>
                <c:pt idx="20">
                  <c:v>-7.9835646341790585E-3</c:v>
                </c:pt>
                <c:pt idx="21">
                  <c:v>-6.1965078530735029E-3</c:v>
                </c:pt>
                <c:pt idx="22">
                  <c:v>-4.4094510719679472E-3</c:v>
                </c:pt>
                <c:pt idx="23">
                  <c:v>-2.622394290862392E-3</c:v>
                </c:pt>
                <c:pt idx="24">
                  <c:v>-8.3533750975683626E-4</c:v>
                </c:pt>
                <c:pt idx="25">
                  <c:v>9.5171927134871939E-4</c:v>
                </c:pt>
                <c:pt idx="26">
                  <c:v>2.7387760524542749E-3</c:v>
                </c:pt>
                <c:pt idx="27">
                  <c:v>4.525832833559831E-3</c:v>
                </c:pt>
                <c:pt idx="28">
                  <c:v>6.3128896146653866E-3</c:v>
                </c:pt>
                <c:pt idx="29">
                  <c:v>8.0999463957709423E-3</c:v>
                </c:pt>
                <c:pt idx="30">
                  <c:v>9.8870031768764979E-3</c:v>
                </c:pt>
                <c:pt idx="31">
                  <c:v>1.1674059957982054E-2</c:v>
                </c:pt>
                <c:pt idx="32">
                  <c:v>1.3461116739087609E-2</c:v>
                </c:pt>
                <c:pt idx="33">
                  <c:v>1.5248173520193165E-2</c:v>
                </c:pt>
                <c:pt idx="34">
                  <c:v>1.7035230301298721E-2</c:v>
                </c:pt>
                <c:pt idx="35">
                  <c:v>1.8822287082404278E-2</c:v>
                </c:pt>
                <c:pt idx="36">
                  <c:v>2.0609343863509835E-2</c:v>
                </c:pt>
                <c:pt idx="37">
                  <c:v>2.2396400644615393E-2</c:v>
                </c:pt>
                <c:pt idx="38">
                  <c:v>2.418345742572095E-2</c:v>
                </c:pt>
                <c:pt idx="39">
                  <c:v>2.5970514206826507E-2</c:v>
                </c:pt>
                <c:pt idx="40">
                  <c:v>2.7757570987932065E-2</c:v>
                </c:pt>
                <c:pt idx="41">
                  <c:v>2.9544627769037622E-2</c:v>
                </c:pt>
                <c:pt idx="42">
                  <c:v>3.133168455014318E-2</c:v>
                </c:pt>
                <c:pt idx="43">
                  <c:v>3.3118741331248737E-2</c:v>
                </c:pt>
                <c:pt idx="44">
                  <c:v>3.4905798112354294E-2</c:v>
                </c:pt>
                <c:pt idx="45">
                  <c:v>3.6692854893459852E-2</c:v>
                </c:pt>
                <c:pt idx="46">
                  <c:v>3.8479911674565409E-2</c:v>
                </c:pt>
                <c:pt idx="47">
                  <c:v>4.0266968455670966E-2</c:v>
                </c:pt>
                <c:pt idx="48">
                  <c:v>4.2054025236776524E-2</c:v>
                </c:pt>
                <c:pt idx="49">
                  <c:v>4.3841082017882081E-2</c:v>
                </c:pt>
                <c:pt idx="50">
                  <c:v>4.5628138798987639E-2</c:v>
                </c:pt>
              </c:numCache>
            </c:numRef>
          </c:cat>
          <c:val>
            <c:numRef>
              <c:f>QQQ_ETF_Stock_Price_History!$U$11:$U$61</c:f>
              <c:numCache>
                <c:formatCode>0.000000</c:formatCode>
                <c:ptCount val="51"/>
                <c:pt idx="0">
                  <c:v>1.015625E-2</c:v>
                </c:pt>
                <c:pt idx="1">
                  <c:v>0.43717133571809674</c:v>
                </c:pt>
                <c:pt idx="2">
                  <c:v>1.3115140071542921</c:v>
                </c:pt>
                <c:pt idx="3">
                  <c:v>2.6230280143085833</c:v>
                </c:pt>
                <c:pt idx="4">
                  <c:v>0.87434267143619548</c:v>
                </c:pt>
                <c:pt idx="5">
                  <c:v>2.1858566785904867</c:v>
                </c:pt>
                <c:pt idx="6">
                  <c:v>0.43717133571809774</c:v>
                </c:pt>
                <c:pt idx="7">
                  <c:v>0.87434267143619349</c:v>
                </c:pt>
                <c:pt idx="8">
                  <c:v>5.6832273643352647</c:v>
                </c:pt>
                <c:pt idx="9">
                  <c:v>3.0601993500266822</c:v>
                </c:pt>
                <c:pt idx="10">
                  <c:v>4.8088846928990732</c:v>
                </c:pt>
                <c:pt idx="11">
                  <c:v>3.4973706857447779</c:v>
                </c:pt>
                <c:pt idx="12">
                  <c:v>5.2460560286171685</c:v>
                </c:pt>
                <c:pt idx="13">
                  <c:v>7.8690840429257474</c:v>
                </c:pt>
                <c:pt idx="14">
                  <c:v>6.5575700357714597</c:v>
                </c:pt>
                <c:pt idx="15">
                  <c:v>9.1805980500800501</c:v>
                </c:pt>
                <c:pt idx="16">
                  <c:v>8.3062553786438595</c:v>
                </c:pt>
                <c:pt idx="17">
                  <c:v>13.989482742979124</c:v>
                </c:pt>
                <c:pt idx="18">
                  <c:v>11.366454728670547</c:v>
                </c:pt>
                <c:pt idx="19">
                  <c:v>15.738168085851525</c:v>
                </c:pt>
                <c:pt idx="20">
                  <c:v>16.175339421569614</c:v>
                </c:pt>
                <c:pt idx="21">
                  <c:v>23.170080793059185</c:v>
                </c:pt>
                <c:pt idx="22">
                  <c:v>19.672710107314398</c:v>
                </c:pt>
                <c:pt idx="23">
                  <c:v>27.104622814522049</c:v>
                </c:pt>
                <c:pt idx="24">
                  <c:v>28.416136821676353</c:v>
                </c:pt>
                <c:pt idx="25">
                  <c:v>45.02864757896409</c:v>
                </c:pt>
                <c:pt idx="26">
                  <c:v>41.531276893219257</c:v>
                </c:pt>
                <c:pt idx="27">
                  <c:v>29.72765082883069</c:v>
                </c:pt>
                <c:pt idx="28">
                  <c:v>29.2904794931125</c:v>
                </c:pt>
                <c:pt idx="29">
                  <c:v>33.225021514575467</c:v>
                </c:pt>
                <c:pt idx="30">
                  <c:v>24.918766135931584</c:v>
                </c:pt>
                <c:pt idx="31">
                  <c:v>22.732909457341034</c:v>
                </c:pt>
                <c:pt idx="32">
                  <c:v>20.984224114468741</c:v>
                </c:pt>
                <c:pt idx="33">
                  <c:v>13.989482742979078</c:v>
                </c:pt>
                <c:pt idx="34">
                  <c:v>12.677968735824861</c:v>
                </c:pt>
                <c:pt idx="35">
                  <c:v>10.49211205723436</c:v>
                </c:pt>
                <c:pt idx="36">
                  <c:v>10.054940721516227</c:v>
                </c:pt>
                <c:pt idx="37">
                  <c:v>8.3062553786438116</c:v>
                </c:pt>
                <c:pt idx="38">
                  <c:v>5.6832273643353153</c:v>
                </c:pt>
                <c:pt idx="39">
                  <c:v>4.8088846928990456</c:v>
                </c:pt>
                <c:pt idx="40">
                  <c:v>3.9345420214629008</c:v>
                </c:pt>
                <c:pt idx="41">
                  <c:v>2.1858566785904867</c:v>
                </c:pt>
                <c:pt idx="42">
                  <c:v>3.9345420214628386</c:v>
                </c:pt>
                <c:pt idx="43">
                  <c:v>1.7486853428724143</c:v>
                </c:pt>
                <c:pt idx="44">
                  <c:v>1.3115140071542795</c:v>
                </c:pt>
                <c:pt idx="45">
                  <c:v>2.6230280143085589</c:v>
                </c:pt>
                <c:pt idx="46">
                  <c:v>0</c:v>
                </c:pt>
                <c:pt idx="47">
                  <c:v>0.4371713357181346</c:v>
                </c:pt>
                <c:pt idx="48">
                  <c:v>0.87434267143620714</c:v>
                </c:pt>
                <c:pt idx="49">
                  <c:v>0.87434267143614497</c:v>
                </c:pt>
                <c:pt idx="50">
                  <c:v>0.4371713357181346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B-F243-B226-FC826771D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5115056"/>
        <c:axId val="1655333120"/>
      </c:lineChart>
      <c:catAx>
        <c:axId val="1655115056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333120"/>
        <c:crosses val="autoZero"/>
        <c:auto val="1"/>
        <c:lblAlgn val="ctr"/>
        <c:lblOffset val="100"/>
        <c:noMultiLvlLbl val="0"/>
      </c:catAx>
      <c:valAx>
        <c:axId val="165533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11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Modelled CDF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QQQ_ETF_Stock_Price_History!$R$11:$R$61</c:f>
              <c:numCache>
                <c:formatCode>0.000</c:formatCode>
                <c:ptCount val="51"/>
                <c:pt idx="0">
                  <c:v>-4.3724700256290196E-2</c:v>
                </c:pt>
                <c:pt idx="1">
                  <c:v>-4.1937643475184638E-2</c:v>
                </c:pt>
                <c:pt idx="2">
                  <c:v>-4.0150586694079081E-2</c:v>
                </c:pt>
                <c:pt idx="3">
                  <c:v>-3.8363529912973524E-2</c:v>
                </c:pt>
                <c:pt idx="4">
                  <c:v>-3.6576473131867966E-2</c:v>
                </c:pt>
                <c:pt idx="5">
                  <c:v>-3.4789416350762409E-2</c:v>
                </c:pt>
                <c:pt idx="6">
                  <c:v>-3.3002359569656851E-2</c:v>
                </c:pt>
                <c:pt idx="7">
                  <c:v>-3.1215302788551294E-2</c:v>
                </c:pt>
                <c:pt idx="8">
                  <c:v>-2.9428246007445737E-2</c:v>
                </c:pt>
                <c:pt idx="9">
                  <c:v>-2.7641189226340179E-2</c:v>
                </c:pt>
                <c:pt idx="10">
                  <c:v>-2.5854132445234622E-2</c:v>
                </c:pt>
                <c:pt idx="11">
                  <c:v>-2.4067075664129065E-2</c:v>
                </c:pt>
                <c:pt idx="12">
                  <c:v>-2.2280018883023507E-2</c:v>
                </c:pt>
                <c:pt idx="13">
                  <c:v>-2.049296210191795E-2</c:v>
                </c:pt>
                <c:pt idx="14">
                  <c:v>-1.8705905320812392E-2</c:v>
                </c:pt>
                <c:pt idx="15">
                  <c:v>-1.6918848539706835E-2</c:v>
                </c:pt>
                <c:pt idx="16">
                  <c:v>-1.5131791758601281E-2</c:v>
                </c:pt>
                <c:pt idx="17">
                  <c:v>-1.3344734977495725E-2</c:v>
                </c:pt>
                <c:pt idx="18">
                  <c:v>-1.155767819639017E-2</c:v>
                </c:pt>
                <c:pt idx="19">
                  <c:v>-9.7706214152846142E-3</c:v>
                </c:pt>
                <c:pt idx="20">
                  <c:v>-7.9835646341790585E-3</c:v>
                </c:pt>
                <c:pt idx="21">
                  <c:v>-6.1965078530735029E-3</c:v>
                </c:pt>
                <c:pt idx="22">
                  <c:v>-4.4094510719679472E-3</c:v>
                </c:pt>
                <c:pt idx="23">
                  <c:v>-2.622394290862392E-3</c:v>
                </c:pt>
                <c:pt idx="24">
                  <c:v>-8.3533750975683626E-4</c:v>
                </c:pt>
                <c:pt idx="25">
                  <c:v>9.5171927134871939E-4</c:v>
                </c:pt>
                <c:pt idx="26">
                  <c:v>2.7387760524542749E-3</c:v>
                </c:pt>
                <c:pt idx="27">
                  <c:v>4.525832833559831E-3</c:v>
                </c:pt>
                <c:pt idx="28">
                  <c:v>6.3128896146653866E-3</c:v>
                </c:pt>
                <c:pt idx="29">
                  <c:v>8.0999463957709423E-3</c:v>
                </c:pt>
                <c:pt idx="30">
                  <c:v>9.8870031768764979E-3</c:v>
                </c:pt>
                <c:pt idx="31">
                  <c:v>1.1674059957982054E-2</c:v>
                </c:pt>
                <c:pt idx="32">
                  <c:v>1.3461116739087609E-2</c:v>
                </c:pt>
                <c:pt idx="33">
                  <c:v>1.5248173520193165E-2</c:v>
                </c:pt>
                <c:pt idx="34">
                  <c:v>1.7035230301298721E-2</c:v>
                </c:pt>
                <c:pt idx="35">
                  <c:v>1.8822287082404278E-2</c:v>
                </c:pt>
                <c:pt idx="36">
                  <c:v>2.0609343863509835E-2</c:v>
                </c:pt>
                <c:pt idx="37">
                  <c:v>2.2396400644615393E-2</c:v>
                </c:pt>
                <c:pt idx="38">
                  <c:v>2.418345742572095E-2</c:v>
                </c:pt>
                <c:pt idx="39">
                  <c:v>2.5970514206826507E-2</c:v>
                </c:pt>
                <c:pt idx="40">
                  <c:v>2.7757570987932065E-2</c:v>
                </c:pt>
                <c:pt idx="41">
                  <c:v>2.9544627769037622E-2</c:v>
                </c:pt>
                <c:pt idx="42">
                  <c:v>3.133168455014318E-2</c:v>
                </c:pt>
                <c:pt idx="43">
                  <c:v>3.3118741331248737E-2</c:v>
                </c:pt>
                <c:pt idx="44">
                  <c:v>3.4905798112354294E-2</c:v>
                </c:pt>
                <c:pt idx="45">
                  <c:v>3.6692854893459852E-2</c:v>
                </c:pt>
                <c:pt idx="46">
                  <c:v>3.8479911674565409E-2</c:v>
                </c:pt>
                <c:pt idx="47">
                  <c:v>4.0266968455670966E-2</c:v>
                </c:pt>
                <c:pt idx="48">
                  <c:v>4.2054025236776524E-2</c:v>
                </c:pt>
                <c:pt idx="49">
                  <c:v>4.3841082017882081E-2</c:v>
                </c:pt>
                <c:pt idx="50">
                  <c:v>4.5628138798987639E-2</c:v>
                </c:pt>
              </c:numCache>
            </c:numRef>
          </c:cat>
          <c:val>
            <c:numRef>
              <c:f>QQQ_ETF_Stock_Price_History!$T$11:$T$61</c:f>
              <c:numCache>
                <c:formatCode>General</c:formatCode>
                <c:ptCount val="51"/>
                <c:pt idx="0">
                  <c:v>4.5801877565205106E-3</c:v>
                </c:pt>
                <c:pt idx="1">
                  <c:v>6.0094708933693206E-3</c:v>
                </c:pt>
                <c:pt idx="2">
                  <c:v>7.8138613662086971E-3</c:v>
                </c:pt>
                <c:pt idx="3">
                  <c:v>1.0069156943924126E-2</c:v>
                </c:pt>
                <c:pt idx="4">
                  <c:v>1.2860011252525172E-2</c:v>
                </c:pt>
                <c:pt idx="5">
                  <c:v>1.6279269061838037E-2</c:v>
                </c:pt>
                <c:pt idx="6">
                  <c:v>2.0426786911077924E-2</c:v>
                </c:pt>
                <c:pt idx="7">
                  <c:v>2.5407696988202694E-2</c:v>
                </c:pt>
                <c:pt idx="8">
                  <c:v>3.133012367092658E-2</c:v>
                </c:pt>
                <c:pt idx="9">
                  <c:v>3.8302465716663632E-2</c:v>
                </c:pt>
                <c:pt idx="10">
                  <c:v>4.6430567913023996E-2</c:v>
                </c:pt>
                <c:pt idx="11">
                  <c:v>5.5815519600811089E-2</c:v>
                </c:pt>
                <c:pt idx="12">
                  <c:v>6.655355719691218E-2</c:v>
                </c:pt>
                <c:pt idx="13">
                  <c:v>7.8740681922564559E-2</c:v>
                </c:pt>
                <c:pt idx="14">
                  <c:v>9.2485940516412013E-2</c:v>
                </c:pt>
                <c:pt idx="15">
                  <c:v>0.10793808817463475</c:v>
                </c:pt>
                <c:pt idx="16">
                  <c:v>0.12532898287380453</c:v>
                </c:pt>
                <c:pt idx="17">
                  <c:v>0.14503145573466883</c:v>
                </c:pt>
                <c:pt idx="18">
                  <c:v>0.16761827387928582</c:v>
                </c:pt>
                <c:pt idx="19">
                  <c:v>0.19389398619594567</c:v>
                </c:pt>
                <c:pt idx="20">
                  <c:v>0.2248598611286898</c:v>
                </c:pt>
                <c:pt idx="21">
                  <c:v>0.26157500478806039</c:v>
                </c:pt>
                <c:pt idx="22">
                  <c:v>0.30490383113322395</c:v>
                </c:pt>
                <c:pt idx="23">
                  <c:v>0.35519032692836394</c:v>
                </c:pt>
                <c:pt idx="24">
                  <c:v>0.41195466425495386</c:v>
                </c:pt>
                <c:pt idx="25">
                  <c:v>0.47373615261387286</c:v>
                </c:pt>
                <c:pt idx="26">
                  <c:v>0.5381808923912984</c:v>
                </c:pt>
                <c:pt idx="27">
                  <c:v>0.60239093641474839</c:v>
                </c:pt>
                <c:pt idx="28">
                  <c:v>0.66344697128505836</c:v>
                </c:pt>
                <c:pt idx="29">
                  <c:v>0.71894120014852725</c:v>
                </c:pt>
                <c:pt idx="30">
                  <c:v>0.76735235641307387</c:v>
                </c:pt>
                <c:pt idx="31">
                  <c:v>0.80816327899468043</c:v>
                </c:pt>
                <c:pt idx="32">
                  <c:v>0.84172568084532906</c:v>
                </c:pt>
                <c:pt idx="33">
                  <c:v>0.86896351127206639</c:v>
                </c:pt>
                <c:pt idx="34">
                  <c:v>0.89103929975466678</c:v>
                </c:pt>
                <c:pt idx="35">
                  <c:v>0.90908482616795261</c:v>
                </c:pt>
                <c:pt idx="36">
                  <c:v>0.92404376256819254</c:v>
                </c:pt>
                <c:pt idx="37">
                  <c:v>0.93662171972159425</c:v>
                </c:pt>
                <c:pt idx="38">
                  <c:v>0.94730884309379726</c:v>
                </c:pt>
                <c:pt idx="39">
                  <c:v>0.95643464448284865</c:v>
                </c:pt>
                <c:pt idx="40">
                  <c:v>0.96422517105820027</c:v>
                </c:pt>
                <c:pt idx="41">
                  <c:v>0.97084746403546474</c:v>
                </c:pt>
                <c:pt idx="42">
                  <c:v>0.9764379619555702</c:v>
                </c:pt>
                <c:pt idx="43">
                  <c:v>0.9811176964498195</c:v>
                </c:pt>
                <c:pt idx="44">
                  <c:v>0.98499886258336522</c:v>
                </c:pt>
                <c:pt idx="45">
                  <c:v>0.98818671230776878</c:v>
                </c:pt>
                <c:pt idx="46">
                  <c:v>0.99077938850654856</c:v>
                </c:pt>
                <c:pt idx="47">
                  <c:v>0.99286714529063824</c:v>
                </c:pt>
                <c:pt idx="48">
                  <c:v>0.99453162872040357</c:v>
                </c:pt>
                <c:pt idx="49">
                  <c:v>0.99584546768870985</c:v>
                </c:pt>
                <c:pt idx="50">
                  <c:v>0.99687222126244146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82-534A-8F74-E4B625800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5697728"/>
        <c:axId val="1655514656"/>
      </c:lineChart>
      <c:catAx>
        <c:axId val="1655697728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514656"/>
        <c:crosses val="autoZero"/>
        <c:auto val="1"/>
        <c:lblAlgn val="ctr"/>
        <c:lblOffset val="100"/>
        <c:noMultiLvlLbl val="0"/>
      </c:catAx>
      <c:valAx>
        <c:axId val="165551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69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Empirical CDF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QQQ_ETF_Stock_Price_History!$R$11:$R$61</c:f>
              <c:numCache>
                <c:formatCode>0.000</c:formatCode>
                <c:ptCount val="51"/>
                <c:pt idx="0">
                  <c:v>-4.3724700256290196E-2</c:v>
                </c:pt>
                <c:pt idx="1">
                  <c:v>-4.1937643475184638E-2</c:v>
                </c:pt>
                <c:pt idx="2">
                  <c:v>-4.0150586694079081E-2</c:v>
                </c:pt>
                <c:pt idx="3">
                  <c:v>-3.8363529912973524E-2</c:v>
                </c:pt>
                <c:pt idx="4">
                  <c:v>-3.6576473131867966E-2</c:v>
                </c:pt>
                <c:pt idx="5">
                  <c:v>-3.4789416350762409E-2</c:v>
                </c:pt>
                <c:pt idx="6">
                  <c:v>-3.3002359569656851E-2</c:v>
                </c:pt>
                <c:pt idx="7">
                  <c:v>-3.1215302788551294E-2</c:v>
                </c:pt>
                <c:pt idx="8">
                  <c:v>-2.9428246007445737E-2</c:v>
                </c:pt>
                <c:pt idx="9">
                  <c:v>-2.7641189226340179E-2</c:v>
                </c:pt>
                <c:pt idx="10">
                  <c:v>-2.5854132445234622E-2</c:v>
                </c:pt>
                <c:pt idx="11">
                  <c:v>-2.4067075664129065E-2</c:v>
                </c:pt>
                <c:pt idx="12">
                  <c:v>-2.2280018883023507E-2</c:v>
                </c:pt>
                <c:pt idx="13">
                  <c:v>-2.049296210191795E-2</c:v>
                </c:pt>
                <c:pt idx="14">
                  <c:v>-1.8705905320812392E-2</c:v>
                </c:pt>
                <c:pt idx="15">
                  <c:v>-1.6918848539706835E-2</c:v>
                </c:pt>
                <c:pt idx="16">
                  <c:v>-1.5131791758601281E-2</c:v>
                </c:pt>
                <c:pt idx="17">
                  <c:v>-1.3344734977495725E-2</c:v>
                </c:pt>
                <c:pt idx="18">
                  <c:v>-1.155767819639017E-2</c:v>
                </c:pt>
                <c:pt idx="19">
                  <c:v>-9.7706214152846142E-3</c:v>
                </c:pt>
                <c:pt idx="20">
                  <c:v>-7.9835646341790585E-3</c:v>
                </c:pt>
                <c:pt idx="21">
                  <c:v>-6.1965078530735029E-3</c:v>
                </c:pt>
                <c:pt idx="22">
                  <c:v>-4.4094510719679472E-3</c:v>
                </c:pt>
                <c:pt idx="23">
                  <c:v>-2.622394290862392E-3</c:v>
                </c:pt>
                <c:pt idx="24">
                  <c:v>-8.3533750975683626E-4</c:v>
                </c:pt>
                <c:pt idx="25">
                  <c:v>9.5171927134871939E-4</c:v>
                </c:pt>
                <c:pt idx="26">
                  <c:v>2.7387760524542749E-3</c:v>
                </c:pt>
                <c:pt idx="27">
                  <c:v>4.525832833559831E-3</c:v>
                </c:pt>
                <c:pt idx="28">
                  <c:v>6.3128896146653866E-3</c:v>
                </c:pt>
                <c:pt idx="29">
                  <c:v>8.0999463957709423E-3</c:v>
                </c:pt>
                <c:pt idx="30">
                  <c:v>9.8870031768764979E-3</c:v>
                </c:pt>
                <c:pt idx="31">
                  <c:v>1.1674059957982054E-2</c:v>
                </c:pt>
                <c:pt idx="32">
                  <c:v>1.3461116739087609E-2</c:v>
                </c:pt>
                <c:pt idx="33">
                  <c:v>1.5248173520193165E-2</c:v>
                </c:pt>
                <c:pt idx="34">
                  <c:v>1.7035230301298721E-2</c:v>
                </c:pt>
                <c:pt idx="35">
                  <c:v>1.8822287082404278E-2</c:v>
                </c:pt>
                <c:pt idx="36">
                  <c:v>2.0609343863509835E-2</c:v>
                </c:pt>
                <c:pt idx="37">
                  <c:v>2.2396400644615393E-2</c:v>
                </c:pt>
                <c:pt idx="38">
                  <c:v>2.418345742572095E-2</c:v>
                </c:pt>
                <c:pt idx="39">
                  <c:v>2.5970514206826507E-2</c:v>
                </c:pt>
                <c:pt idx="40">
                  <c:v>2.7757570987932065E-2</c:v>
                </c:pt>
                <c:pt idx="41">
                  <c:v>2.9544627769037622E-2</c:v>
                </c:pt>
                <c:pt idx="42">
                  <c:v>3.133168455014318E-2</c:v>
                </c:pt>
                <c:pt idx="43">
                  <c:v>3.3118741331248737E-2</c:v>
                </c:pt>
                <c:pt idx="44">
                  <c:v>3.4905798112354294E-2</c:v>
                </c:pt>
                <c:pt idx="45">
                  <c:v>3.6692854893459852E-2</c:v>
                </c:pt>
                <c:pt idx="46">
                  <c:v>3.8479911674565409E-2</c:v>
                </c:pt>
                <c:pt idx="47">
                  <c:v>4.0266968455670966E-2</c:v>
                </c:pt>
                <c:pt idx="48">
                  <c:v>4.2054025236776524E-2</c:v>
                </c:pt>
                <c:pt idx="49">
                  <c:v>4.3841082017882081E-2</c:v>
                </c:pt>
                <c:pt idx="50">
                  <c:v>4.5628138798987639E-2</c:v>
                </c:pt>
              </c:numCache>
            </c:numRef>
          </c:cat>
          <c:val>
            <c:numRef>
              <c:f>QQQ_ETF_Stock_Price_History!$V$11:$V$61</c:f>
              <c:numCache>
                <c:formatCode>0.000000</c:formatCode>
                <c:ptCount val="51"/>
                <c:pt idx="0">
                  <c:v>1.015625E-2</c:v>
                </c:pt>
                <c:pt idx="1">
                  <c:v>1.0937499999999999E-2</c:v>
                </c:pt>
                <c:pt idx="2">
                  <c:v>1.328125E-2</c:v>
                </c:pt>
                <c:pt idx="3">
                  <c:v>1.7968749999999999E-2</c:v>
                </c:pt>
                <c:pt idx="4">
                  <c:v>1.953125E-2</c:v>
                </c:pt>
                <c:pt idx="5">
                  <c:v>2.34375E-2</c:v>
                </c:pt>
                <c:pt idx="6">
                  <c:v>2.4218750000000001E-2</c:v>
                </c:pt>
                <c:pt idx="7">
                  <c:v>2.5781249999999999E-2</c:v>
                </c:pt>
                <c:pt idx="8">
                  <c:v>3.5937499999999997E-2</c:v>
                </c:pt>
                <c:pt idx="9">
                  <c:v>4.1406249999999999E-2</c:v>
                </c:pt>
                <c:pt idx="10">
                  <c:v>0.05</c:v>
                </c:pt>
                <c:pt idx="11">
                  <c:v>5.6250000000000001E-2</c:v>
                </c:pt>
                <c:pt idx="12">
                  <c:v>6.5625000000000003E-2</c:v>
                </c:pt>
                <c:pt idx="13">
                  <c:v>7.9687499999999994E-2</c:v>
                </c:pt>
                <c:pt idx="14">
                  <c:v>9.1406249999999994E-2</c:v>
                </c:pt>
                <c:pt idx="15">
                  <c:v>0.10781250000000001</c:v>
                </c:pt>
                <c:pt idx="16">
                  <c:v>0.12265624999999999</c:v>
                </c:pt>
                <c:pt idx="17">
                  <c:v>0.14765624999999999</c:v>
                </c:pt>
                <c:pt idx="18">
                  <c:v>0.16796875</c:v>
                </c:pt>
                <c:pt idx="19">
                  <c:v>0.19609375000000001</c:v>
                </c:pt>
                <c:pt idx="20">
                  <c:v>0.22500000000000001</c:v>
                </c:pt>
                <c:pt idx="21">
                  <c:v>0.26640625000000001</c:v>
                </c:pt>
                <c:pt idx="22">
                  <c:v>0.30156250000000001</c:v>
                </c:pt>
                <c:pt idx="23">
                  <c:v>0.35</c:v>
                </c:pt>
                <c:pt idx="24">
                  <c:v>0.40078124999999998</c:v>
                </c:pt>
                <c:pt idx="25">
                  <c:v>0.48125000000000001</c:v>
                </c:pt>
                <c:pt idx="26">
                  <c:v>0.55546874999999996</c:v>
                </c:pt>
                <c:pt idx="27">
                  <c:v>0.60859375000000004</c:v>
                </c:pt>
                <c:pt idx="28">
                  <c:v>0.66093749999999996</c:v>
                </c:pt>
                <c:pt idx="29">
                  <c:v>0.72031250000000002</c:v>
                </c:pt>
                <c:pt idx="30">
                  <c:v>0.76484375000000004</c:v>
                </c:pt>
                <c:pt idx="31">
                  <c:v>0.80546874999999996</c:v>
                </c:pt>
                <c:pt idx="32">
                  <c:v>0.84296875000000004</c:v>
                </c:pt>
                <c:pt idx="33">
                  <c:v>0.86796874999999996</c:v>
                </c:pt>
                <c:pt idx="34">
                  <c:v>0.890625</c:v>
                </c:pt>
                <c:pt idx="35">
                  <c:v>0.90937500000000004</c:v>
                </c:pt>
                <c:pt idx="36">
                  <c:v>0.92734375000000002</c:v>
                </c:pt>
                <c:pt idx="37">
                  <c:v>0.94218749999999996</c:v>
                </c:pt>
                <c:pt idx="38">
                  <c:v>0.95234375000000004</c:v>
                </c:pt>
                <c:pt idx="39">
                  <c:v>0.9609375</c:v>
                </c:pt>
                <c:pt idx="40">
                  <c:v>0.96796875000000004</c:v>
                </c:pt>
                <c:pt idx="41">
                  <c:v>0.97187500000000004</c:v>
                </c:pt>
                <c:pt idx="42">
                  <c:v>0.97890624999999998</c:v>
                </c:pt>
                <c:pt idx="43">
                  <c:v>0.98203125000000002</c:v>
                </c:pt>
                <c:pt idx="44">
                  <c:v>0.984375</c:v>
                </c:pt>
                <c:pt idx="45">
                  <c:v>0.98906249999999996</c:v>
                </c:pt>
                <c:pt idx="46">
                  <c:v>0.98906249999999996</c:v>
                </c:pt>
                <c:pt idx="47">
                  <c:v>0.98984375000000002</c:v>
                </c:pt>
                <c:pt idx="48">
                  <c:v>0.99140625000000004</c:v>
                </c:pt>
                <c:pt idx="49">
                  <c:v>0.99296874999999996</c:v>
                </c:pt>
                <c:pt idx="50">
                  <c:v>0.99375000000000002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DB-3643-A5D9-6663CF305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787968"/>
        <c:axId val="1857922400"/>
      </c:lineChart>
      <c:catAx>
        <c:axId val="1653787968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922400"/>
        <c:crosses val="autoZero"/>
        <c:auto val="1"/>
        <c:lblAlgn val="ctr"/>
        <c:lblOffset val="100"/>
        <c:noMultiLvlLbl val="0"/>
      </c:catAx>
      <c:valAx>
        <c:axId val="18579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78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2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590550</xdr:colOff>
      <xdr:row>6</xdr:row>
      <xdr:rowOff>9525</xdr:rowOff>
    </xdr:from>
    <xdr:to>
      <xdr:col>33</xdr:col>
      <xdr:colOff>19050</xdr:colOff>
      <xdr:row>24</xdr:row>
      <xdr:rowOff>171450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56E6DDE-105D-D298-687A-654750D21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600075</xdr:colOff>
      <xdr:row>27</xdr:row>
      <xdr:rowOff>9525</xdr:rowOff>
    </xdr:from>
    <xdr:to>
      <xdr:col>32</xdr:col>
      <xdr:colOff>600075</xdr:colOff>
      <xdr:row>45</xdr:row>
      <xdr:rowOff>161925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B6B27A0-F795-43B4-84E4-11D32AA0891F}"/>
            </a:ext>
            <a:ext uri="{147F2762-F138-4A5C-976F-8EAC2B608ADB}">
              <a16:predDERef xmlns:a16="http://schemas.microsoft.com/office/drawing/2014/main" pred="{056E6DDE-105D-D298-687A-654750D215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288019</xdr:colOff>
      <xdr:row>6</xdr:row>
      <xdr:rowOff>40532</xdr:rowOff>
    </xdr:from>
    <xdr:to>
      <xdr:col>42</xdr:col>
      <xdr:colOff>553936</xdr:colOff>
      <xdr:row>25</xdr:row>
      <xdr:rowOff>22679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F52C21-0FA2-6B00-DF5C-E2DC04B10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137840</xdr:colOff>
      <xdr:row>6</xdr:row>
      <xdr:rowOff>22301</xdr:rowOff>
    </xdr:from>
    <xdr:to>
      <xdr:col>52</xdr:col>
      <xdr:colOff>139389</xdr:colOff>
      <xdr:row>25</xdr:row>
      <xdr:rowOff>46463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B9524F-1374-BC87-BCCD-FE8793701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315949</xdr:colOff>
      <xdr:row>27</xdr:row>
      <xdr:rowOff>6813</xdr:rowOff>
    </xdr:from>
    <xdr:to>
      <xdr:col>42</xdr:col>
      <xdr:colOff>526584</xdr:colOff>
      <xdr:row>45</xdr:row>
      <xdr:rowOff>170365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DC1517F-1B7D-44A2-1B04-8FDADF834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161072</xdr:colOff>
      <xdr:row>26</xdr:row>
      <xdr:rowOff>177180</xdr:rowOff>
    </xdr:from>
    <xdr:to>
      <xdr:col>52</xdr:col>
      <xdr:colOff>139390</xdr:colOff>
      <xdr:row>45</xdr:row>
      <xdr:rowOff>139391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F753D0-0EFB-850E-D8C7-E6F109121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91"/>
  <sheetViews>
    <sheetView showGridLines="0" tabSelected="1" topLeftCell="O1" zoomScale="82" zoomScaleNormal="55" workbookViewId="0">
      <selection activeCell="H34" sqref="H34"/>
    </sheetView>
  </sheetViews>
  <sheetFormatPr defaultColWidth="8.81640625" defaultRowHeight="14.5" x14ac:dyDescent="0.35"/>
  <cols>
    <col min="1" max="1" width="13.453125" bestFit="1" customWidth="1"/>
    <col min="2" max="2" width="22.453125" bestFit="1" customWidth="1"/>
    <col min="3" max="5" width="8.453125" bestFit="1" customWidth="1"/>
    <col min="6" max="6" width="9.36328125" bestFit="1" customWidth="1"/>
    <col min="7" max="7" width="13" bestFit="1" customWidth="1"/>
    <col min="8" max="8" width="12.81640625" bestFit="1" customWidth="1"/>
    <col min="11" max="15" width="9" bestFit="1" customWidth="1"/>
    <col min="16" max="16" width="12" bestFit="1" customWidth="1"/>
    <col min="18" max="18" width="9.6328125" bestFit="1" customWidth="1"/>
    <col min="19" max="20" width="9" bestFit="1" customWidth="1"/>
    <col min="21" max="21" width="11.6328125" bestFit="1" customWidth="1"/>
    <col min="22" max="22" width="9.36328125" bestFit="1" customWidth="1"/>
  </cols>
  <sheetData>
    <row r="1" spans="1:22" ht="21" x14ac:dyDescent="0.5">
      <c r="B1" s="5" t="s">
        <v>0</v>
      </c>
    </row>
    <row r="2" spans="1:22" x14ac:dyDescent="0.35">
      <c r="M2" s="42" t="s">
        <v>1</v>
      </c>
      <c r="N2" s="42" t="s">
        <v>2</v>
      </c>
      <c r="O2" s="42" t="s">
        <v>3</v>
      </c>
    </row>
    <row r="3" spans="1:22" x14ac:dyDescent="0.35">
      <c r="B3" s="7" t="s">
        <v>1191</v>
      </c>
      <c r="C3" s="7" t="s">
        <v>1193</v>
      </c>
      <c r="L3" s="43" t="s">
        <v>4</v>
      </c>
      <c r="M3" s="38">
        <v>0.3892064947810514</v>
      </c>
      <c r="N3" s="39"/>
      <c r="O3" s="40"/>
    </row>
    <row r="4" spans="1:22" x14ac:dyDescent="0.35">
      <c r="B4" s="7" t="s">
        <v>1192</v>
      </c>
      <c r="C4" s="7" t="s">
        <v>1194</v>
      </c>
      <c r="L4" s="43" t="s">
        <v>5</v>
      </c>
      <c r="M4" s="39">
        <v>2.8464435317435612E-3</v>
      </c>
      <c r="N4" s="39">
        <v>-2.5562655283542914E-4</v>
      </c>
      <c r="O4" s="39">
        <f>M3*M4+(1-M3)*N4</f>
        <v>9.5171927134871939E-4</v>
      </c>
      <c r="R4" s="6" t="s">
        <v>6</v>
      </c>
      <c r="S4" s="2">
        <f>M3*M4+(1-M3)*N4</f>
        <v>9.5171927134871939E-4</v>
      </c>
    </row>
    <row r="5" spans="1:22" x14ac:dyDescent="0.35">
      <c r="L5" s="43" t="s">
        <v>7</v>
      </c>
      <c r="M5" s="39">
        <v>6.7994749076131051E-3</v>
      </c>
      <c r="N5" s="39">
        <v>1.7870567811055556E-2</v>
      </c>
      <c r="O5" s="39">
        <f>SQRT((M3^2)*(M5^2) + ((1-M3)^2)*(N5^2))</f>
        <v>1.1231456137007958E-2</v>
      </c>
      <c r="R5" s="6" t="s">
        <v>8</v>
      </c>
      <c r="S5" s="2">
        <f>2.5*MAX(N5,M5)/25</f>
        <v>1.7870567811055556E-3</v>
      </c>
    </row>
    <row r="6" spans="1:22" x14ac:dyDescent="0.35">
      <c r="L6" s="1" t="s">
        <v>9</v>
      </c>
      <c r="N6" s="41">
        <f>SUM(P11:P110)</f>
        <v>0.4402752634419746</v>
      </c>
    </row>
    <row r="9" spans="1:22" x14ac:dyDescent="0.35">
      <c r="S9" s="44" t="s">
        <v>1196</v>
      </c>
      <c r="T9" s="44"/>
      <c r="U9" s="44" t="s">
        <v>1197</v>
      </c>
      <c r="V9" s="44"/>
    </row>
    <row r="10" spans="1:22" ht="15" thickBot="1" x14ac:dyDescent="0.4">
      <c r="A10" s="37" t="s">
        <v>11</v>
      </c>
      <c r="B10" s="37" t="s">
        <v>12</v>
      </c>
      <c r="C10" s="37" t="s">
        <v>13</v>
      </c>
      <c r="D10" s="37" t="s">
        <v>14</v>
      </c>
      <c r="E10" s="37" t="s">
        <v>15</v>
      </c>
      <c r="F10" s="37" t="s">
        <v>16</v>
      </c>
      <c r="G10" s="37" t="s">
        <v>17</v>
      </c>
      <c r="H10" s="37" t="s">
        <v>18</v>
      </c>
      <c r="K10" s="37" t="s">
        <v>19</v>
      </c>
      <c r="L10" s="37" t="s">
        <v>10</v>
      </c>
      <c r="M10" s="37" t="s">
        <v>20</v>
      </c>
      <c r="N10" s="37" t="s">
        <v>21</v>
      </c>
      <c r="O10" s="37" t="s">
        <v>22</v>
      </c>
      <c r="P10" s="37" t="s">
        <v>23</v>
      </c>
      <c r="R10" s="37" t="s">
        <v>18</v>
      </c>
      <c r="S10" s="37" t="s">
        <v>24</v>
      </c>
      <c r="T10" s="37" t="s">
        <v>25</v>
      </c>
      <c r="U10" s="37" t="s">
        <v>24</v>
      </c>
      <c r="V10" s="37" t="s">
        <v>25</v>
      </c>
    </row>
    <row r="11" spans="1:22" x14ac:dyDescent="0.35">
      <c r="A11" s="11">
        <v>45602</v>
      </c>
      <c r="B11" s="12">
        <v>505.58</v>
      </c>
      <c r="C11" s="12">
        <v>500.56</v>
      </c>
      <c r="D11" s="12">
        <v>506.39</v>
      </c>
      <c r="E11" s="12">
        <v>499.61</v>
      </c>
      <c r="F11" s="12" t="s">
        <v>26</v>
      </c>
      <c r="G11" s="13">
        <v>2.7199999999999998E-2</v>
      </c>
      <c r="H11" s="14">
        <f>LN(B11/B12)</f>
        <v>2.6800830393324256E-2</v>
      </c>
      <c r="K11" s="21">
        <v>0.01</v>
      </c>
      <c r="L11" s="12">
        <f t="shared" ref="L11:L42" si="0">PERCENTILE(LNRT,K11)</f>
        <v>-4.3665206316525831E-2</v>
      </c>
      <c r="M11" s="22">
        <f>_xlfn.NORM.DIST(L11,$M$4,$M$5,TRUE)</f>
        <v>3.9465035602675371E-12</v>
      </c>
      <c r="N11" s="22">
        <f>_xlfn.NORM.DIST(L11,$N$4,$N$5,TRUE)</f>
        <v>7.5679640715630037E-3</v>
      </c>
      <c r="O11" s="22">
        <f>$M$3*M11+(1-$M$3)*N11</f>
        <v>4.622463304177038E-3</v>
      </c>
      <c r="P11" s="23">
        <f>ABS(K11-O11)</f>
        <v>5.3775366958229622E-3</v>
      </c>
      <c r="R11" s="29">
        <f t="shared" ref="R11:R34" si="1">R12-$S$5</f>
        <v>-4.3724700256290196E-2</v>
      </c>
      <c r="S11" s="12">
        <f t="shared" ref="S11:S42" si="2">$M$3*_xlfn.NORM.DIST(R11,$M$4,$M$5,FALSE)+(1-$M$3)*_xlfn.NORM.DIST(R11,$N$4,$N$5,FALSE)</f>
        <v>0.70771382134670957</v>
      </c>
      <c r="T11" s="12">
        <f>$M$3*_xlfn.NORM.DIST(R11,$M$4,$M$5,TRUE)+(1-$M$3)*_xlfn.NORM.DIST(R11,$N$4,$N$5,TRUE)</f>
        <v>4.5801877565205106E-3</v>
      </c>
      <c r="U11" s="30">
        <f>V11</f>
        <v>1.015625E-2</v>
      </c>
      <c r="V11" s="31">
        <f t="shared" ref="V11:V42" si="3">COUNTIF(LNRT, "&lt;=" &amp; R11) / COUNT(LNRT)</f>
        <v>1.015625E-2</v>
      </c>
    </row>
    <row r="12" spans="1:22" x14ac:dyDescent="0.35">
      <c r="A12" s="15">
        <v>45601</v>
      </c>
      <c r="B12">
        <v>492.21</v>
      </c>
      <c r="C12">
        <v>487.61</v>
      </c>
      <c r="D12">
        <v>492.88</v>
      </c>
      <c r="E12">
        <v>487.52</v>
      </c>
      <c r="F12" t="s">
        <v>27</v>
      </c>
      <c r="G12" s="8">
        <v>1.2800000000000001E-2</v>
      </c>
      <c r="H12" s="16">
        <f t="shared" ref="H12:H75" si="4">LN(B12/B13)</f>
        <v>1.267625487440547E-2</v>
      </c>
      <c r="K12" s="24">
        <v>0.02</v>
      </c>
      <c r="L12">
        <f t="shared" si="0"/>
        <v>-3.6160021617080707E-2</v>
      </c>
      <c r="M12" s="9">
        <f t="shared" ref="M12:M75" si="5">_xlfn.NORM.DIST(L12,$M$4,$M$5,TRUE)</f>
        <v>4.8272976198929366E-9</v>
      </c>
      <c r="N12" s="9">
        <f t="shared" ref="N12:N75" si="6">_xlfn.NORM.DIST(L12,$N$4,$N$5,TRUE)</f>
        <v>2.2261374353339757E-2</v>
      </c>
      <c r="O12" s="9">
        <f t="shared" ref="O12:O75" si="7">$M$3*M12+(1-$M$3)*N12</f>
        <v>1.3597104751083181E-2</v>
      </c>
      <c r="P12" s="25">
        <f t="shared" ref="P12:P75" si="8">ABS(K12-O12)</f>
        <v>6.4028952489168199E-3</v>
      </c>
      <c r="R12" s="32">
        <f t="shared" si="1"/>
        <v>-4.1937643475184638E-2</v>
      </c>
      <c r="S12">
        <f t="shared" si="2"/>
        <v>0.89810209644166916</v>
      </c>
      <c r="T12">
        <f t="shared" ref="T12:T61" si="9">$M$3*_xlfn.NORM.DIST(R12,$M$4,$M$5,TRUE)+(1-$M$3)*_xlfn.NORM.DIST(R12,$N$4,$N$5,TRUE)</f>
        <v>6.0094708933693206E-3</v>
      </c>
      <c r="U12" s="10">
        <f t="shared" ref="U12:U43" si="10">(V12-V11)/(R12-R11)</f>
        <v>0.43717133571809674</v>
      </c>
      <c r="V12" s="33">
        <f t="shared" si="3"/>
        <v>1.0937499999999999E-2</v>
      </c>
    </row>
    <row r="13" spans="1:22" x14ac:dyDescent="0.35">
      <c r="A13" s="15">
        <v>45600</v>
      </c>
      <c r="B13">
        <v>486.01</v>
      </c>
      <c r="C13">
        <v>486.82</v>
      </c>
      <c r="D13">
        <v>489.38</v>
      </c>
      <c r="E13">
        <v>484.25</v>
      </c>
      <c r="F13" t="s">
        <v>28</v>
      </c>
      <c r="G13" s="8">
        <v>-2.8999999999999998E-3</v>
      </c>
      <c r="H13" s="16">
        <f t="shared" si="4"/>
        <v>-2.9174905638226214E-3</v>
      </c>
      <c r="K13" s="24">
        <v>0.03</v>
      </c>
      <c r="L13">
        <f t="shared" si="0"/>
        <v>-3.084242064281004E-2</v>
      </c>
      <c r="M13" s="9">
        <f t="shared" si="5"/>
        <v>3.6234524977099378E-7</v>
      </c>
      <c r="N13" s="9">
        <f t="shared" si="6"/>
        <v>4.3487628108626449E-2</v>
      </c>
      <c r="O13" s="9">
        <f t="shared" si="7"/>
        <v>2.6562101833250588E-2</v>
      </c>
      <c r="P13" s="25">
        <f t="shared" si="8"/>
        <v>3.4378981667494111E-3</v>
      </c>
      <c r="R13" s="32">
        <f t="shared" si="1"/>
        <v>-4.0150586694079081E-2</v>
      </c>
      <c r="S13">
        <f t="shared" si="2"/>
        <v>1.1283681239731522</v>
      </c>
      <c r="T13">
        <f t="shared" si="9"/>
        <v>7.8138613662086971E-3</v>
      </c>
      <c r="U13" s="10">
        <f t="shared" si="10"/>
        <v>1.3115140071542921</v>
      </c>
      <c r="V13" s="33">
        <f t="shared" si="3"/>
        <v>1.328125E-2</v>
      </c>
    </row>
    <row r="14" spans="1:22" x14ac:dyDescent="0.35">
      <c r="A14" s="15">
        <v>45597</v>
      </c>
      <c r="B14">
        <v>487.43</v>
      </c>
      <c r="C14">
        <v>485.5</v>
      </c>
      <c r="D14">
        <v>490.75</v>
      </c>
      <c r="E14">
        <v>485.2</v>
      </c>
      <c r="F14" t="s">
        <v>29</v>
      </c>
      <c r="G14" s="8">
        <v>7.4000000000000003E-3</v>
      </c>
      <c r="H14" s="16">
        <f t="shared" si="4"/>
        <v>7.3717490573663056E-3</v>
      </c>
      <c r="K14" s="24">
        <v>0.04</v>
      </c>
      <c r="L14">
        <f t="shared" si="0"/>
        <v>-2.8258564208458875E-2</v>
      </c>
      <c r="M14" s="9">
        <f t="shared" si="5"/>
        <v>2.3854358311247499E-6</v>
      </c>
      <c r="N14" s="9">
        <f t="shared" si="6"/>
        <v>5.8558929154593049E-2</v>
      </c>
      <c r="O14" s="9">
        <f t="shared" si="7"/>
        <v>3.5768342027320328E-2</v>
      </c>
      <c r="P14" s="25">
        <f t="shared" si="8"/>
        <v>4.2316579726796727E-3</v>
      </c>
      <c r="R14" s="32">
        <f t="shared" si="1"/>
        <v>-3.8363529912973524E-2</v>
      </c>
      <c r="S14">
        <f t="shared" si="2"/>
        <v>1.4035665365006584</v>
      </c>
      <c r="T14">
        <f t="shared" si="9"/>
        <v>1.0069156943924126E-2</v>
      </c>
      <c r="U14" s="10">
        <f t="shared" si="10"/>
        <v>2.6230280143085833</v>
      </c>
      <c r="V14" s="33">
        <f t="shared" si="3"/>
        <v>1.7968749999999999E-2</v>
      </c>
    </row>
    <row r="15" spans="1:22" x14ac:dyDescent="0.35">
      <c r="A15" s="15">
        <v>45596</v>
      </c>
      <c r="B15">
        <v>483.85</v>
      </c>
      <c r="C15">
        <v>492.38</v>
      </c>
      <c r="D15">
        <v>492.43</v>
      </c>
      <c r="E15">
        <v>483.75</v>
      </c>
      <c r="F15" t="s">
        <v>30</v>
      </c>
      <c r="G15" s="8">
        <v>-2.52E-2</v>
      </c>
      <c r="H15" s="16">
        <f t="shared" si="4"/>
        <v>-2.5566821103194977E-2</v>
      </c>
      <c r="K15" s="24">
        <v>0.05</v>
      </c>
      <c r="L15">
        <f t="shared" si="0"/>
        <v>-2.5680166697106009E-2</v>
      </c>
      <c r="M15" s="9">
        <f t="shared" si="5"/>
        <v>1.3618698630464026E-5</v>
      </c>
      <c r="N15" s="9">
        <f t="shared" si="6"/>
        <v>7.7410894240656669E-2</v>
      </c>
      <c r="O15" s="9">
        <f t="shared" si="7"/>
        <v>4.7287371921341449E-2</v>
      </c>
      <c r="P15" s="25">
        <f t="shared" si="8"/>
        <v>2.7126280786585535E-3</v>
      </c>
      <c r="R15" s="32">
        <f t="shared" si="1"/>
        <v>-3.6576473131867966E-2</v>
      </c>
      <c r="S15">
        <f t="shared" si="2"/>
        <v>1.7285120586700407</v>
      </c>
      <c r="T15">
        <f t="shared" si="9"/>
        <v>1.2860011252525172E-2</v>
      </c>
      <c r="U15" s="10">
        <f t="shared" si="10"/>
        <v>0.87434267143619548</v>
      </c>
      <c r="V15" s="33">
        <f t="shared" si="3"/>
        <v>1.953125E-2</v>
      </c>
    </row>
    <row r="16" spans="1:22" x14ac:dyDescent="0.35">
      <c r="A16" s="15">
        <v>45595</v>
      </c>
      <c r="B16">
        <v>496.38</v>
      </c>
      <c r="C16">
        <v>499.39</v>
      </c>
      <c r="D16">
        <v>500.35</v>
      </c>
      <c r="E16">
        <v>495.89</v>
      </c>
      <c r="F16" t="s">
        <v>31</v>
      </c>
      <c r="G16" s="8">
        <v>-7.6E-3</v>
      </c>
      <c r="H16" s="16">
        <f t="shared" si="4"/>
        <v>-7.5862848029653197E-3</v>
      </c>
      <c r="K16" s="24">
        <v>0.06</v>
      </c>
      <c r="L16">
        <f t="shared" si="0"/>
        <v>-2.3379613447555882E-2</v>
      </c>
      <c r="M16" s="9">
        <f t="shared" si="5"/>
        <v>5.7376936431728344E-5</v>
      </c>
      <c r="N16" s="9">
        <f t="shared" si="6"/>
        <v>9.7837811854402268E-2</v>
      </c>
      <c r="O16" s="9">
        <f t="shared" si="7"/>
        <v>5.9781031521812231E-2</v>
      </c>
      <c r="P16" s="25">
        <f t="shared" si="8"/>
        <v>2.189684781877671E-4</v>
      </c>
      <c r="R16" s="32">
        <f t="shared" si="1"/>
        <v>-3.4789416350762409E-2</v>
      </c>
      <c r="S16">
        <f t="shared" si="2"/>
        <v>2.1075089266443503</v>
      </c>
      <c r="T16">
        <f t="shared" si="9"/>
        <v>1.6279269061838037E-2</v>
      </c>
      <c r="U16" s="10">
        <f t="shared" si="10"/>
        <v>2.1858566785904867</v>
      </c>
      <c r="V16" s="33">
        <f t="shared" si="3"/>
        <v>2.34375E-2</v>
      </c>
    </row>
    <row r="17" spans="1:22" x14ac:dyDescent="0.35">
      <c r="A17" s="15">
        <v>45594</v>
      </c>
      <c r="B17">
        <v>500.16</v>
      </c>
      <c r="C17">
        <v>495.72</v>
      </c>
      <c r="D17">
        <v>501.35</v>
      </c>
      <c r="E17">
        <v>493.85</v>
      </c>
      <c r="F17" t="s">
        <v>32</v>
      </c>
      <c r="G17" s="8">
        <v>9.5999999999999992E-3</v>
      </c>
      <c r="H17" s="16">
        <f t="shared" si="4"/>
        <v>9.5625301778527894E-3</v>
      </c>
      <c r="K17" s="24">
        <v>7.0000000000000007E-2</v>
      </c>
      <c r="L17">
        <f t="shared" si="0"/>
        <v>-2.1535740092795217E-2</v>
      </c>
      <c r="M17" s="9">
        <f t="shared" si="5"/>
        <v>1.6796389674738217E-4</v>
      </c>
      <c r="N17" s="9">
        <f t="shared" si="6"/>
        <v>0.11686779701011085</v>
      </c>
      <c r="O17" s="9">
        <f t="shared" si="7"/>
        <v>7.1447464022524984E-2</v>
      </c>
      <c r="P17" s="25">
        <f t="shared" si="8"/>
        <v>1.4474640225249774E-3</v>
      </c>
      <c r="R17" s="32">
        <f t="shared" si="1"/>
        <v>-3.3002359569656851E-2</v>
      </c>
      <c r="S17">
        <f t="shared" si="2"/>
        <v>2.5440478145741467</v>
      </c>
      <c r="T17">
        <f t="shared" si="9"/>
        <v>2.0426786911077924E-2</v>
      </c>
      <c r="U17" s="10">
        <f t="shared" si="10"/>
        <v>0.43717133571809774</v>
      </c>
      <c r="V17" s="33">
        <f t="shared" si="3"/>
        <v>2.4218750000000001E-2</v>
      </c>
    </row>
    <row r="18" spans="1:22" x14ac:dyDescent="0.35">
      <c r="A18" s="15">
        <v>45593</v>
      </c>
      <c r="B18">
        <v>495.4</v>
      </c>
      <c r="C18">
        <v>498.46</v>
      </c>
      <c r="D18">
        <v>498.52</v>
      </c>
      <c r="E18">
        <v>495.1</v>
      </c>
      <c r="F18" t="s">
        <v>33</v>
      </c>
      <c r="G18" s="8">
        <v>2.0000000000000001E-4</v>
      </c>
      <c r="H18" s="16">
        <f t="shared" si="4"/>
        <v>1.6149870836134364E-4</v>
      </c>
      <c r="K18" s="24">
        <v>0.08</v>
      </c>
      <c r="L18">
        <f t="shared" si="0"/>
        <v>-2.0309716259270544E-2</v>
      </c>
      <c r="M18" s="9">
        <f t="shared" si="5"/>
        <v>3.3011761354026021E-4</v>
      </c>
      <c r="N18" s="9">
        <f t="shared" si="6"/>
        <v>0.13089181640606556</v>
      </c>
      <c r="O18" s="9">
        <f t="shared" si="7"/>
        <v>8.0076355266367361E-2</v>
      </c>
      <c r="P18" s="25">
        <f t="shared" si="8"/>
        <v>7.6355266367358898E-5</v>
      </c>
      <c r="R18" s="32">
        <f t="shared" si="1"/>
        <v>-3.1215302788551294E-2</v>
      </c>
      <c r="S18">
        <f t="shared" si="2"/>
        <v>3.040490393538005</v>
      </c>
      <c r="T18">
        <f t="shared" si="9"/>
        <v>2.5407696988202694E-2</v>
      </c>
      <c r="U18" s="10">
        <f t="shared" si="10"/>
        <v>0.87434267143619349</v>
      </c>
      <c r="V18" s="33">
        <f t="shared" si="3"/>
        <v>2.5781249999999999E-2</v>
      </c>
    </row>
    <row r="19" spans="1:22" x14ac:dyDescent="0.35">
      <c r="A19" s="15">
        <v>45590</v>
      </c>
      <c r="B19">
        <v>495.32</v>
      </c>
      <c r="C19">
        <v>495.14</v>
      </c>
      <c r="D19">
        <v>500.28</v>
      </c>
      <c r="E19">
        <v>494.43</v>
      </c>
      <c r="F19" t="s">
        <v>34</v>
      </c>
      <c r="G19" s="8">
        <v>6.1000000000000004E-3</v>
      </c>
      <c r="H19" s="16">
        <f t="shared" si="4"/>
        <v>6.0751067731660956E-3</v>
      </c>
      <c r="I19" t="s">
        <v>1195</v>
      </c>
      <c r="K19" s="24">
        <v>0.09</v>
      </c>
      <c r="L19">
        <f t="shared" si="0"/>
        <v>-1.9014344892251078E-2</v>
      </c>
      <c r="M19" s="9">
        <f t="shared" si="5"/>
        <v>6.5206337069913776E-4</v>
      </c>
      <c r="N19" s="9">
        <f t="shared" si="6"/>
        <v>0.14692824666730728</v>
      </c>
      <c r="O19" s="9">
        <f t="shared" si="7"/>
        <v>8.9996606096483842E-2</v>
      </c>
      <c r="P19" s="25">
        <f t="shared" si="8"/>
        <v>3.3939035161550946E-6</v>
      </c>
      <c r="R19" s="32">
        <f t="shared" si="1"/>
        <v>-2.9428246007445737E-2</v>
      </c>
      <c r="S19">
        <f t="shared" si="2"/>
        <v>3.5977813803577368</v>
      </c>
      <c r="T19">
        <f t="shared" si="9"/>
        <v>3.133012367092658E-2</v>
      </c>
      <c r="U19" s="10">
        <f t="shared" si="10"/>
        <v>5.6832273643352647</v>
      </c>
      <c r="V19" s="33">
        <f t="shared" si="3"/>
        <v>3.5937499999999997E-2</v>
      </c>
    </row>
    <row r="20" spans="1:22" x14ac:dyDescent="0.35">
      <c r="A20" s="15">
        <v>45589</v>
      </c>
      <c r="B20">
        <v>492.32</v>
      </c>
      <c r="C20">
        <v>492.11</v>
      </c>
      <c r="D20">
        <v>493</v>
      </c>
      <c r="E20">
        <v>489.44</v>
      </c>
      <c r="F20" t="s">
        <v>35</v>
      </c>
      <c r="G20" s="8">
        <v>8.0999999999999996E-3</v>
      </c>
      <c r="H20" s="16">
        <f t="shared" si="4"/>
        <v>8.0760727730770348E-3</v>
      </c>
      <c r="K20" s="24">
        <v>0.1</v>
      </c>
      <c r="L20">
        <f t="shared" si="0"/>
        <v>-1.7565616969674496E-2</v>
      </c>
      <c r="M20" s="9">
        <f t="shared" si="5"/>
        <v>1.3410370177947498E-3</v>
      </c>
      <c r="N20" s="9">
        <f t="shared" si="6"/>
        <v>0.16636460314574511</v>
      </c>
      <c r="O20" s="9">
        <f t="shared" si="7"/>
        <v>0.10213635941681651</v>
      </c>
      <c r="P20" s="25">
        <f t="shared" si="8"/>
        <v>2.1363594168165023E-3</v>
      </c>
      <c r="R20" s="32">
        <f t="shared" si="1"/>
        <v>-2.7641189226340179E-2</v>
      </c>
      <c r="S20">
        <f t="shared" si="2"/>
        <v>4.2152691461135774</v>
      </c>
      <c r="T20">
        <f t="shared" si="9"/>
        <v>3.8302465716663632E-2</v>
      </c>
      <c r="U20" s="10">
        <f t="shared" si="10"/>
        <v>3.0601993500266822</v>
      </c>
      <c r="V20" s="33">
        <f t="shared" si="3"/>
        <v>4.1406249999999999E-2</v>
      </c>
    </row>
    <row r="21" spans="1:22" x14ac:dyDescent="0.35">
      <c r="A21" s="15">
        <v>45588</v>
      </c>
      <c r="B21">
        <v>488.36</v>
      </c>
      <c r="C21">
        <v>493.59</v>
      </c>
      <c r="D21">
        <v>494.25</v>
      </c>
      <c r="E21">
        <v>485.05</v>
      </c>
      <c r="F21" t="s">
        <v>36</v>
      </c>
      <c r="G21" s="8">
        <v>-1.5299999999999999E-2</v>
      </c>
      <c r="H21" s="16">
        <f t="shared" si="4"/>
        <v>-1.5442439510986542E-2</v>
      </c>
      <c r="K21" s="24">
        <v>0.11</v>
      </c>
      <c r="L21">
        <f t="shared" si="0"/>
        <v>-1.6563819435638626E-2</v>
      </c>
      <c r="M21" s="9">
        <f t="shared" si="5"/>
        <v>2.1540724777278199E-3</v>
      </c>
      <c r="N21" s="9">
        <f t="shared" si="6"/>
        <v>0.18073365058621044</v>
      </c>
      <c r="O21" s="9">
        <f t="shared" si="7"/>
        <v>0.11122931895112893</v>
      </c>
      <c r="P21" s="25">
        <f t="shared" si="8"/>
        <v>1.2293189511289326E-3</v>
      </c>
      <c r="R21" s="32">
        <f t="shared" si="1"/>
        <v>-2.5854132445234622E-2</v>
      </c>
      <c r="S21">
        <f t="shared" si="2"/>
        <v>4.8907987235911028</v>
      </c>
      <c r="T21">
        <f t="shared" si="9"/>
        <v>4.6430567913023996E-2</v>
      </c>
      <c r="U21" s="10">
        <f t="shared" si="10"/>
        <v>4.8088846928990732</v>
      </c>
      <c r="V21" s="33">
        <f t="shared" si="3"/>
        <v>0.05</v>
      </c>
    </row>
    <row r="22" spans="1:22" x14ac:dyDescent="0.35">
      <c r="A22" s="15">
        <v>45587</v>
      </c>
      <c r="B22">
        <v>495.96</v>
      </c>
      <c r="C22">
        <v>492.73</v>
      </c>
      <c r="D22">
        <v>497.45</v>
      </c>
      <c r="E22">
        <v>491.97</v>
      </c>
      <c r="F22" t="s">
        <v>37</v>
      </c>
      <c r="G22" s="8">
        <v>1.1000000000000001E-3</v>
      </c>
      <c r="H22" s="16">
        <f t="shared" si="4"/>
        <v>1.0893906542491271E-3</v>
      </c>
      <c r="K22" s="24">
        <v>0.12</v>
      </c>
      <c r="L22">
        <f t="shared" si="0"/>
        <v>-1.5440271970430285E-2</v>
      </c>
      <c r="M22" s="9">
        <f t="shared" si="5"/>
        <v>3.5787019866596048E-3</v>
      </c>
      <c r="N22" s="9">
        <f t="shared" si="6"/>
        <v>0.19774557659577924</v>
      </c>
      <c r="O22" s="9">
        <f t="shared" si="7"/>
        <v>0.12217456792657186</v>
      </c>
      <c r="P22" s="25">
        <f t="shared" si="8"/>
        <v>2.1745679265718632E-3</v>
      </c>
      <c r="R22" s="32">
        <f t="shared" si="1"/>
        <v>-2.4067075664129065E-2</v>
      </c>
      <c r="S22">
        <f t="shared" si="2"/>
        <v>5.6213884510966556</v>
      </c>
      <c r="T22">
        <f t="shared" si="9"/>
        <v>5.5815519600811089E-2</v>
      </c>
      <c r="U22" s="10">
        <f t="shared" si="10"/>
        <v>3.4973706857447779</v>
      </c>
      <c r="V22" s="33">
        <f t="shared" si="3"/>
        <v>5.6250000000000001E-2</v>
      </c>
    </row>
    <row r="23" spans="1:22" x14ac:dyDescent="0.35">
      <c r="A23" s="15">
        <v>45586</v>
      </c>
      <c r="B23">
        <v>495.42</v>
      </c>
      <c r="C23">
        <v>493.25</v>
      </c>
      <c r="D23">
        <v>496.23</v>
      </c>
      <c r="E23">
        <v>491.31</v>
      </c>
      <c r="F23" t="s">
        <v>38</v>
      </c>
      <c r="G23" s="8">
        <v>1.9E-3</v>
      </c>
      <c r="H23" s="16">
        <f t="shared" si="4"/>
        <v>1.9194057757111205E-3</v>
      </c>
      <c r="K23" s="24">
        <v>0.13</v>
      </c>
      <c r="L23">
        <f t="shared" si="0"/>
        <v>-1.4594232407377904E-2</v>
      </c>
      <c r="M23" s="9">
        <f t="shared" si="5"/>
        <v>5.1587403936015699E-3</v>
      </c>
      <c r="N23" s="9">
        <f t="shared" si="6"/>
        <v>0.21117274320894158</v>
      </c>
      <c r="O23" s="9">
        <f t="shared" si="7"/>
        <v>0.13099075529736945</v>
      </c>
      <c r="P23" s="25">
        <f t="shared" si="8"/>
        <v>9.9075529736944445E-4</v>
      </c>
      <c r="R23" s="32">
        <f t="shared" si="1"/>
        <v>-2.2280018883023507E-2</v>
      </c>
      <c r="S23">
        <f t="shared" si="2"/>
        <v>6.4050151366512988</v>
      </c>
      <c r="T23">
        <f t="shared" si="9"/>
        <v>6.655355719691218E-2</v>
      </c>
      <c r="U23" s="10">
        <f t="shared" si="10"/>
        <v>5.2460560286171685</v>
      </c>
      <c r="V23" s="33">
        <f t="shared" si="3"/>
        <v>6.5625000000000003E-2</v>
      </c>
    </row>
    <row r="24" spans="1:22" x14ac:dyDescent="0.35">
      <c r="A24" s="15">
        <v>45583</v>
      </c>
      <c r="B24">
        <v>494.47</v>
      </c>
      <c r="C24">
        <v>494.06</v>
      </c>
      <c r="D24">
        <v>495.57</v>
      </c>
      <c r="E24">
        <v>493.3</v>
      </c>
      <c r="F24" t="s">
        <v>39</v>
      </c>
      <c r="G24" s="8">
        <v>6.6E-3</v>
      </c>
      <c r="H24" s="16">
        <f t="shared" si="4"/>
        <v>6.5333186982101665E-3</v>
      </c>
      <c r="K24" s="24">
        <v>0.14000000000000001</v>
      </c>
      <c r="L24">
        <f t="shared" si="0"/>
        <v>-1.4025956484262006E-2</v>
      </c>
      <c r="M24" s="9">
        <f t="shared" si="5"/>
        <v>6.5428771800675814E-3</v>
      </c>
      <c r="N24" s="9">
        <f t="shared" si="6"/>
        <v>0.2204841346378531</v>
      </c>
      <c r="O24" s="9">
        <f t="shared" si="7"/>
        <v>0.13721680773365794</v>
      </c>
      <c r="P24" s="25">
        <f t="shared" si="8"/>
        <v>2.7831922663420772E-3</v>
      </c>
      <c r="R24" s="32">
        <f t="shared" si="1"/>
        <v>-2.049296210191795E-2</v>
      </c>
      <c r="S24">
        <f t="shared" si="2"/>
        <v>7.2442373538755582</v>
      </c>
      <c r="T24">
        <f t="shared" si="9"/>
        <v>7.8740681922564559E-2</v>
      </c>
      <c r="U24" s="10">
        <f t="shared" si="10"/>
        <v>7.8690840429257474</v>
      </c>
      <c r="V24" s="33">
        <f t="shared" si="3"/>
        <v>7.9687499999999994E-2</v>
      </c>
    </row>
    <row r="25" spans="1:22" x14ac:dyDescent="0.35">
      <c r="A25" s="15">
        <v>45582</v>
      </c>
      <c r="B25">
        <v>491.25</v>
      </c>
      <c r="C25">
        <v>496.44</v>
      </c>
      <c r="D25">
        <v>496.49</v>
      </c>
      <c r="E25">
        <v>491.19</v>
      </c>
      <c r="F25" t="s">
        <v>40</v>
      </c>
      <c r="G25" s="8">
        <v>6.9999999999999999E-4</v>
      </c>
      <c r="H25" s="16">
        <f t="shared" si="4"/>
        <v>6.9235157933849245E-4</v>
      </c>
      <c r="K25" s="24">
        <v>0.15</v>
      </c>
      <c r="L25">
        <f t="shared" si="0"/>
        <v>-1.3082120433760848E-2</v>
      </c>
      <c r="M25" s="9">
        <f t="shared" si="5"/>
        <v>9.574520316901803E-3</v>
      </c>
      <c r="N25" s="9">
        <f t="shared" si="6"/>
        <v>0.23645755573924199</v>
      </c>
      <c r="O25" s="9">
        <f t="shared" si="7"/>
        <v>0.14815320479722785</v>
      </c>
      <c r="P25" s="25">
        <f t="shared" si="8"/>
        <v>1.8467952027721446E-3</v>
      </c>
      <c r="R25" s="32">
        <f t="shared" si="1"/>
        <v>-1.8705905320812392E-2</v>
      </c>
      <c r="S25">
        <f t="shared" si="2"/>
        <v>8.1523543040852964</v>
      </c>
      <c r="T25">
        <f t="shared" si="9"/>
        <v>9.2485940516412013E-2</v>
      </c>
      <c r="U25" s="10">
        <f t="shared" si="10"/>
        <v>6.5575700357714597</v>
      </c>
      <c r="V25" s="33">
        <f t="shared" si="3"/>
        <v>9.1406249999999994E-2</v>
      </c>
    </row>
    <row r="26" spans="1:22" x14ac:dyDescent="0.35">
      <c r="A26" s="15">
        <v>45581</v>
      </c>
      <c r="B26">
        <v>490.91</v>
      </c>
      <c r="C26">
        <v>491.18</v>
      </c>
      <c r="D26">
        <v>491.69</v>
      </c>
      <c r="E26">
        <v>487.57</v>
      </c>
      <c r="F26" t="s">
        <v>41</v>
      </c>
      <c r="G26" s="8">
        <v>1E-4</v>
      </c>
      <c r="H26" s="16">
        <f t="shared" si="4"/>
        <v>1.2222946560200775E-4</v>
      </c>
      <c r="K26" s="24">
        <v>0.16</v>
      </c>
      <c r="L26">
        <f t="shared" si="0"/>
        <v>-1.2185457911728891E-2</v>
      </c>
      <c r="M26" s="9">
        <f t="shared" si="5"/>
        <v>1.3526769128437343E-2</v>
      </c>
      <c r="N26" s="9">
        <f t="shared" si="6"/>
        <v>0.25220447794536061</v>
      </c>
      <c r="O26" s="9">
        <f t="shared" si="7"/>
        <v>0.15930956351435344</v>
      </c>
      <c r="P26" s="25">
        <f t="shared" si="8"/>
        <v>6.9043648564656723E-4</v>
      </c>
      <c r="R26" s="32">
        <f t="shared" si="1"/>
        <v>-1.6918848539706835E-2</v>
      </c>
      <c r="S26">
        <f t="shared" si="2"/>
        <v>9.1621172585181903</v>
      </c>
      <c r="T26">
        <f t="shared" si="9"/>
        <v>0.10793808817463475</v>
      </c>
      <c r="U26" s="10">
        <f t="shared" si="10"/>
        <v>9.1805980500800501</v>
      </c>
      <c r="V26" s="33">
        <f t="shared" si="3"/>
        <v>0.10781250000000001</v>
      </c>
    </row>
    <row r="27" spans="1:22" x14ac:dyDescent="0.35">
      <c r="A27" s="15">
        <v>45580</v>
      </c>
      <c r="B27">
        <v>490.85</v>
      </c>
      <c r="C27">
        <v>497.83</v>
      </c>
      <c r="D27">
        <v>498.5</v>
      </c>
      <c r="E27">
        <v>488.68</v>
      </c>
      <c r="F27" t="s">
        <v>42</v>
      </c>
      <c r="G27" s="8">
        <v>-1.34E-2</v>
      </c>
      <c r="H27" s="16">
        <f t="shared" si="4"/>
        <v>-1.3456974460117056E-2</v>
      </c>
      <c r="K27" s="24">
        <v>0.17</v>
      </c>
      <c r="L27">
        <f t="shared" si="0"/>
        <v>-1.1449161744324355E-2</v>
      </c>
      <c r="M27" s="9">
        <f t="shared" si="5"/>
        <v>1.7756620611160769E-2</v>
      </c>
      <c r="N27" s="9">
        <f t="shared" si="6"/>
        <v>0.26553710191142232</v>
      </c>
      <c r="O27" s="9">
        <f t="shared" si="7"/>
        <v>0.16909932930938565</v>
      </c>
      <c r="P27" s="25">
        <f t="shared" si="8"/>
        <v>9.0067069061436356E-4</v>
      </c>
      <c r="R27" s="32">
        <f t="shared" si="1"/>
        <v>-1.5131791758601281E-2</v>
      </c>
      <c r="S27">
        <f t="shared" si="2"/>
        <v>10.335235878642262</v>
      </c>
      <c r="T27">
        <f t="shared" si="9"/>
        <v>0.12532898287380453</v>
      </c>
      <c r="U27" s="10">
        <f t="shared" si="10"/>
        <v>8.3062553786438595</v>
      </c>
      <c r="V27" s="33">
        <f t="shared" si="3"/>
        <v>0.12265624999999999</v>
      </c>
    </row>
    <row r="28" spans="1:22" x14ac:dyDescent="0.35">
      <c r="A28" s="15">
        <v>45579</v>
      </c>
      <c r="B28">
        <v>497.5</v>
      </c>
      <c r="C28">
        <v>495.77</v>
      </c>
      <c r="D28">
        <v>498.83</v>
      </c>
      <c r="E28">
        <v>495.26</v>
      </c>
      <c r="F28" t="s">
        <v>43</v>
      </c>
      <c r="G28" s="8">
        <v>8.3999999999999995E-3</v>
      </c>
      <c r="H28" s="16">
        <f t="shared" si="4"/>
        <v>8.3564259154099603E-3</v>
      </c>
      <c r="K28" s="24">
        <v>0.18</v>
      </c>
      <c r="L28">
        <f t="shared" si="0"/>
        <v>-1.0943267899342036E-2</v>
      </c>
      <c r="M28" s="9">
        <f t="shared" si="5"/>
        <v>2.1277299862886664E-2</v>
      </c>
      <c r="N28" s="9">
        <f t="shared" si="6"/>
        <v>0.2749005176920109</v>
      </c>
      <c r="O28" s="9">
        <f t="shared" si="7"/>
        <v>0.1761887140856464</v>
      </c>
      <c r="P28" s="25">
        <f t="shared" si="8"/>
        <v>3.8112859143535904E-3</v>
      </c>
      <c r="R28" s="32">
        <f t="shared" si="1"/>
        <v>-1.3344734977495725E-2</v>
      </c>
      <c r="S28">
        <f t="shared" si="2"/>
        <v>11.768021300880141</v>
      </c>
      <c r="T28">
        <f t="shared" si="9"/>
        <v>0.14503145573466883</v>
      </c>
      <c r="U28" s="10">
        <f t="shared" si="10"/>
        <v>13.989482742979124</v>
      </c>
      <c r="V28" s="33">
        <f t="shared" si="3"/>
        <v>0.14765624999999999</v>
      </c>
    </row>
    <row r="29" spans="1:22" x14ac:dyDescent="0.35">
      <c r="A29" s="15">
        <v>45576</v>
      </c>
      <c r="B29">
        <v>493.36</v>
      </c>
      <c r="C29">
        <v>490.74</v>
      </c>
      <c r="D29">
        <v>494.39</v>
      </c>
      <c r="E29">
        <v>490.17</v>
      </c>
      <c r="F29" t="s">
        <v>44</v>
      </c>
      <c r="G29" s="8">
        <v>1.6000000000000001E-3</v>
      </c>
      <c r="H29" s="16">
        <f t="shared" si="4"/>
        <v>1.5619456494666423E-3</v>
      </c>
      <c r="K29" s="24">
        <v>0.19</v>
      </c>
      <c r="L29">
        <f t="shared" si="0"/>
        <v>-1.0238304123205637E-2</v>
      </c>
      <c r="M29" s="9">
        <f t="shared" si="5"/>
        <v>2.7153723003682319E-2</v>
      </c>
      <c r="N29" s="9">
        <f t="shared" si="6"/>
        <v>0.28821396289990897</v>
      </c>
      <c r="O29" s="9">
        <f t="shared" si="7"/>
        <v>0.18660762200319819</v>
      </c>
      <c r="P29" s="25">
        <f t="shared" si="8"/>
        <v>3.3923779968018097E-3</v>
      </c>
      <c r="R29" s="32">
        <f t="shared" si="1"/>
        <v>-1.155767819639017E-2</v>
      </c>
      <c r="S29">
        <f t="shared" si="2"/>
        <v>13.585517727149917</v>
      </c>
      <c r="T29">
        <f t="shared" si="9"/>
        <v>0.16761827387928582</v>
      </c>
      <c r="U29" s="10">
        <f t="shared" si="10"/>
        <v>11.366454728670547</v>
      </c>
      <c r="V29" s="33">
        <f t="shared" si="3"/>
        <v>0.16796875</v>
      </c>
    </row>
    <row r="30" spans="1:22" x14ac:dyDescent="0.35">
      <c r="A30" s="15">
        <v>45575</v>
      </c>
      <c r="B30">
        <v>492.59</v>
      </c>
      <c r="C30">
        <v>490.85</v>
      </c>
      <c r="D30">
        <v>494.47</v>
      </c>
      <c r="E30">
        <v>489.53</v>
      </c>
      <c r="F30" t="s">
        <v>45</v>
      </c>
      <c r="G30" s="8">
        <v>-1.1000000000000001E-3</v>
      </c>
      <c r="H30" s="16">
        <f t="shared" si="4"/>
        <v>-1.1362023662317209E-3</v>
      </c>
      <c r="K30" s="24">
        <v>0.2</v>
      </c>
      <c r="L30">
        <f t="shared" si="0"/>
        <v>-9.5155362811600343E-3</v>
      </c>
      <c r="M30" s="9">
        <f t="shared" si="5"/>
        <v>3.4526060233229523E-2</v>
      </c>
      <c r="N30" s="9">
        <f t="shared" si="6"/>
        <v>0.30217144031687904</v>
      </c>
      <c r="O30" s="9">
        <f t="shared" si="7"/>
        <v>0.19800212009017956</v>
      </c>
      <c r="P30" s="25">
        <f t="shared" si="8"/>
        <v>1.9978799098204492E-3</v>
      </c>
      <c r="R30" s="32">
        <f t="shared" si="1"/>
        <v>-9.7706214152846142E-3</v>
      </c>
      <c r="S30">
        <f t="shared" si="2"/>
        <v>15.915829932883122</v>
      </c>
      <c r="T30">
        <f t="shared" si="9"/>
        <v>0.19389398619594567</v>
      </c>
      <c r="U30" s="10">
        <f t="shared" si="10"/>
        <v>15.738168085851525</v>
      </c>
      <c r="V30" s="33">
        <f t="shared" si="3"/>
        <v>0.19609375000000001</v>
      </c>
    </row>
    <row r="31" spans="1:22" x14ac:dyDescent="0.35">
      <c r="A31" s="15">
        <v>45574</v>
      </c>
      <c r="B31">
        <v>493.15</v>
      </c>
      <c r="C31">
        <v>489</v>
      </c>
      <c r="D31">
        <v>493.73</v>
      </c>
      <c r="E31">
        <v>487.95</v>
      </c>
      <c r="F31" t="s">
        <v>46</v>
      </c>
      <c r="G31" s="8">
        <v>7.9000000000000008E-3</v>
      </c>
      <c r="H31" s="16">
        <f t="shared" si="4"/>
        <v>7.8375891049246253E-3</v>
      </c>
      <c r="K31" s="24">
        <v>0.21</v>
      </c>
      <c r="L31">
        <f t="shared" si="0"/>
        <v>-8.7780922963422072E-3</v>
      </c>
      <c r="M31" s="9">
        <f t="shared" si="5"/>
        <v>4.366784379564019E-2</v>
      </c>
      <c r="N31" s="9">
        <f t="shared" si="6"/>
        <v>0.31671682629787878</v>
      </c>
      <c r="O31" s="9">
        <f t="shared" si="7"/>
        <v>0.21044438891464987</v>
      </c>
      <c r="P31" s="25">
        <f t="shared" si="8"/>
        <v>4.4438891464987362E-4</v>
      </c>
      <c r="R31" s="32">
        <f t="shared" si="1"/>
        <v>-7.9835646341790585E-3</v>
      </c>
      <c r="S31">
        <f t="shared" si="2"/>
        <v>18.841078879603888</v>
      </c>
      <c r="T31">
        <f t="shared" si="9"/>
        <v>0.2248598611286898</v>
      </c>
      <c r="U31" s="10">
        <f t="shared" si="10"/>
        <v>16.175339421569614</v>
      </c>
      <c r="V31" s="33">
        <f t="shared" si="3"/>
        <v>0.22500000000000001</v>
      </c>
    </row>
    <row r="32" spans="1:22" x14ac:dyDescent="0.35">
      <c r="A32" s="15">
        <v>45573</v>
      </c>
      <c r="B32">
        <v>489.3</v>
      </c>
      <c r="C32">
        <v>484.66</v>
      </c>
      <c r="D32">
        <v>489.99</v>
      </c>
      <c r="E32">
        <v>483.85</v>
      </c>
      <c r="F32" t="s">
        <v>47</v>
      </c>
      <c r="G32" s="8">
        <v>1.49E-2</v>
      </c>
      <c r="H32" s="16">
        <f t="shared" si="4"/>
        <v>1.482423688350135E-2</v>
      </c>
      <c r="K32" s="24">
        <v>0.22</v>
      </c>
      <c r="L32">
        <f t="shared" si="0"/>
        <v>-8.1447237423736656E-3</v>
      </c>
      <c r="M32" s="9">
        <f t="shared" si="5"/>
        <v>5.2996048413829544E-2</v>
      </c>
      <c r="N32" s="9">
        <f t="shared" si="6"/>
        <v>0.32944089120976128</v>
      </c>
      <c r="O32" s="9">
        <f t="shared" si="7"/>
        <v>0.22184676294485789</v>
      </c>
      <c r="P32" s="25">
        <f t="shared" si="8"/>
        <v>1.8467629448578882E-3</v>
      </c>
      <c r="R32" s="32">
        <f t="shared" si="1"/>
        <v>-6.1965078530735029E-3</v>
      </c>
      <c r="S32">
        <f t="shared" si="2"/>
        <v>22.332779896508121</v>
      </c>
      <c r="T32">
        <f t="shared" si="9"/>
        <v>0.26157500478806039</v>
      </c>
      <c r="U32" s="10">
        <f t="shared" si="10"/>
        <v>23.170080793059185</v>
      </c>
      <c r="V32" s="33">
        <f t="shared" si="3"/>
        <v>0.26640625000000001</v>
      </c>
    </row>
    <row r="33" spans="1:22" x14ac:dyDescent="0.35">
      <c r="A33" s="15">
        <v>45572</v>
      </c>
      <c r="B33">
        <v>482.1</v>
      </c>
      <c r="C33">
        <v>485.39</v>
      </c>
      <c r="D33">
        <v>486.57</v>
      </c>
      <c r="E33">
        <v>480.87</v>
      </c>
      <c r="F33" t="s">
        <v>48</v>
      </c>
      <c r="G33" s="8">
        <v>-1.0699999999999999E-2</v>
      </c>
      <c r="H33" s="16">
        <f t="shared" si="4"/>
        <v>-1.0769430074630104E-2</v>
      </c>
      <c r="K33" s="24">
        <v>0.23</v>
      </c>
      <c r="L33">
        <f t="shared" si="0"/>
        <v>-7.7136491008697183E-3</v>
      </c>
      <c r="M33" s="9">
        <f t="shared" si="5"/>
        <v>6.0202641611932194E-2</v>
      </c>
      <c r="N33" s="9">
        <f t="shared" si="6"/>
        <v>0.33821650886625892</v>
      </c>
      <c r="O33" s="9">
        <f t="shared" si="7"/>
        <v>0.23001170609167787</v>
      </c>
      <c r="P33" s="25">
        <f t="shared" si="8"/>
        <v>1.1706091677859964E-5</v>
      </c>
      <c r="R33" s="32">
        <f t="shared" si="1"/>
        <v>-4.4094510719679472E-3</v>
      </c>
      <c r="S33">
        <f t="shared" si="2"/>
        <v>26.194138721287473</v>
      </c>
      <c r="T33">
        <f t="shared" si="9"/>
        <v>0.30490383113322395</v>
      </c>
      <c r="U33" s="10">
        <f t="shared" si="10"/>
        <v>19.672710107314398</v>
      </c>
      <c r="V33" s="33">
        <f t="shared" si="3"/>
        <v>0.30156250000000001</v>
      </c>
    </row>
    <row r="34" spans="1:22" x14ac:dyDescent="0.35">
      <c r="A34" s="15">
        <v>45569</v>
      </c>
      <c r="B34">
        <v>487.32</v>
      </c>
      <c r="C34">
        <v>487.45</v>
      </c>
      <c r="D34">
        <v>487.88</v>
      </c>
      <c r="E34">
        <v>482.39</v>
      </c>
      <c r="F34" t="s">
        <v>49</v>
      </c>
      <c r="G34" s="8">
        <v>1.1900000000000001E-2</v>
      </c>
      <c r="H34" s="16">
        <f t="shared" si="4"/>
        <v>1.1827861826774087E-2</v>
      </c>
      <c r="K34" s="24">
        <v>0.24</v>
      </c>
      <c r="L34">
        <f t="shared" si="0"/>
        <v>-7.3648661600289635E-3</v>
      </c>
      <c r="M34" s="9">
        <f t="shared" si="5"/>
        <v>6.657707651857038E-2</v>
      </c>
      <c r="N34" s="9">
        <f t="shared" si="6"/>
        <v>0.34538204894896751</v>
      </c>
      <c r="O34" s="9">
        <f t="shared" si="7"/>
        <v>0.23686934290180497</v>
      </c>
      <c r="P34" s="25">
        <f t="shared" si="8"/>
        <v>3.1306570981950166E-3</v>
      </c>
      <c r="R34" s="32">
        <f t="shared" si="1"/>
        <v>-2.622394290862392E-3</v>
      </c>
      <c r="S34">
        <f t="shared" si="2"/>
        <v>30.041285951203037</v>
      </c>
      <c r="T34">
        <f t="shared" si="9"/>
        <v>0.35519032692836394</v>
      </c>
      <c r="U34" s="10">
        <f t="shared" si="10"/>
        <v>27.104622814522049</v>
      </c>
      <c r="V34" s="33">
        <f t="shared" si="3"/>
        <v>0.35</v>
      </c>
    </row>
    <row r="35" spans="1:22" x14ac:dyDescent="0.35">
      <c r="A35" s="15">
        <v>45568</v>
      </c>
      <c r="B35">
        <v>481.59</v>
      </c>
      <c r="C35">
        <v>479.74</v>
      </c>
      <c r="D35">
        <v>484.55</v>
      </c>
      <c r="E35">
        <v>478.99</v>
      </c>
      <c r="F35" t="s">
        <v>39</v>
      </c>
      <c r="G35" s="8">
        <v>-6.9999999999999999E-4</v>
      </c>
      <c r="H35" s="16">
        <f t="shared" si="4"/>
        <v>-7.4724457054451711E-4</v>
      </c>
      <c r="K35" s="24">
        <v>0.25</v>
      </c>
      <c r="L35">
        <f t="shared" si="0"/>
        <v>-6.8776713469279787E-3</v>
      </c>
      <c r="M35" s="9">
        <f t="shared" si="5"/>
        <v>7.6340239110924329E-2</v>
      </c>
      <c r="N35" s="9">
        <f t="shared" si="6"/>
        <v>0.35548415740550277</v>
      </c>
      <c r="O35" s="9">
        <f t="shared" si="7"/>
        <v>0.24683953142662168</v>
      </c>
      <c r="P35" s="25">
        <f t="shared" si="8"/>
        <v>3.1604685733783167E-3</v>
      </c>
      <c r="R35" s="32">
        <f>R36-$S$5</f>
        <v>-8.3533750975683626E-4</v>
      </c>
      <c r="S35">
        <f t="shared" si="2"/>
        <v>33.349993787074496</v>
      </c>
      <c r="T35">
        <f t="shared" si="9"/>
        <v>0.41195466425495386</v>
      </c>
      <c r="U35" s="10">
        <f t="shared" si="10"/>
        <v>28.416136821676353</v>
      </c>
      <c r="V35" s="33">
        <f t="shared" si="3"/>
        <v>0.40078124999999998</v>
      </c>
    </row>
    <row r="36" spans="1:22" x14ac:dyDescent="0.35">
      <c r="A36" s="15">
        <v>45567</v>
      </c>
      <c r="B36">
        <v>481.95</v>
      </c>
      <c r="C36">
        <v>480.36</v>
      </c>
      <c r="D36">
        <v>483.88</v>
      </c>
      <c r="E36">
        <v>477.72</v>
      </c>
      <c r="F36" t="s">
        <v>50</v>
      </c>
      <c r="G36" s="8">
        <v>1.4E-3</v>
      </c>
      <c r="H36" s="16">
        <f t="shared" si="4"/>
        <v>1.411931049952819E-3</v>
      </c>
      <c r="K36" s="24">
        <v>0.26</v>
      </c>
      <c r="L36">
        <f t="shared" si="0"/>
        <v>-6.5618843354669091E-3</v>
      </c>
      <c r="M36" s="9">
        <f t="shared" si="5"/>
        <v>8.3227544685266303E-2</v>
      </c>
      <c r="N36" s="9">
        <f t="shared" si="6"/>
        <v>0.36208727668685031</v>
      </c>
      <c r="O36" s="9">
        <f t="shared" si="7"/>
        <v>0.2535532578589304</v>
      </c>
      <c r="P36" s="25">
        <f t="shared" si="8"/>
        <v>6.4467421410696057E-3</v>
      </c>
      <c r="R36" s="32">
        <f>S4</f>
        <v>9.5171927134871939E-4</v>
      </c>
      <c r="S36">
        <f t="shared" si="2"/>
        <v>35.570378505332762</v>
      </c>
      <c r="T36">
        <f t="shared" si="9"/>
        <v>0.47373615261387286</v>
      </c>
      <c r="U36" s="10">
        <f t="shared" si="10"/>
        <v>45.02864757896409</v>
      </c>
      <c r="V36" s="33">
        <f t="shared" si="3"/>
        <v>0.48125000000000001</v>
      </c>
    </row>
    <row r="37" spans="1:22" x14ac:dyDescent="0.35">
      <c r="A37" s="15">
        <v>45566</v>
      </c>
      <c r="B37">
        <v>481.27</v>
      </c>
      <c r="C37">
        <v>487.7</v>
      </c>
      <c r="D37">
        <v>488</v>
      </c>
      <c r="E37">
        <v>477.4</v>
      </c>
      <c r="F37" t="s">
        <v>51</v>
      </c>
      <c r="G37" s="8">
        <v>-1.3899999999999999E-2</v>
      </c>
      <c r="H37" s="16">
        <f t="shared" si="4"/>
        <v>-1.4030395009164339E-2</v>
      </c>
      <c r="K37" s="24">
        <v>0.27</v>
      </c>
      <c r="L37">
        <f t="shared" si="0"/>
        <v>-5.9285953238541527E-3</v>
      </c>
      <c r="M37" s="9">
        <f t="shared" si="5"/>
        <v>9.8430480907218412E-2</v>
      </c>
      <c r="N37" s="9">
        <f t="shared" si="6"/>
        <v>0.37545199887085695</v>
      </c>
      <c r="O37" s="9">
        <f t="shared" si="7"/>
        <v>0.26763342488530312</v>
      </c>
      <c r="P37" s="25">
        <f t="shared" si="8"/>
        <v>2.3665751146969005E-3</v>
      </c>
      <c r="R37" s="32">
        <f>R36+$S$5</f>
        <v>2.7387760524542749E-3</v>
      </c>
      <c r="S37">
        <f t="shared" si="2"/>
        <v>36.278125871384262</v>
      </c>
      <c r="T37">
        <f t="shared" si="9"/>
        <v>0.5381808923912984</v>
      </c>
      <c r="U37" s="10">
        <f t="shared" si="10"/>
        <v>41.531276893219257</v>
      </c>
      <c r="V37" s="33">
        <f t="shared" si="3"/>
        <v>0.55546874999999996</v>
      </c>
    </row>
    <row r="38" spans="1:22" x14ac:dyDescent="0.35">
      <c r="A38" s="15">
        <v>45565</v>
      </c>
      <c r="B38">
        <v>488.07</v>
      </c>
      <c r="C38">
        <v>485.78</v>
      </c>
      <c r="D38">
        <v>488.41</v>
      </c>
      <c r="E38">
        <v>482.92</v>
      </c>
      <c r="F38" t="s">
        <v>52</v>
      </c>
      <c r="G38" s="8">
        <v>2.7000000000000001E-3</v>
      </c>
      <c r="H38" s="16">
        <f t="shared" si="4"/>
        <v>2.7081939368795564E-3</v>
      </c>
      <c r="K38" s="24">
        <v>0.28000000000000003</v>
      </c>
      <c r="L38">
        <f t="shared" si="0"/>
        <v>-5.3620287883073886E-3</v>
      </c>
      <c r="M38" s="9">
        <f t="shared" si="5"/>
        <v>0.1136734256630676</v>
      </c>
      <c r="N38" s="9">
        <f t="shared" si="6"/>
        <v>0.38753721440518529</v>
      </c>
      <c r="O38" s="9">
        <f t="shared" si="7"/>
        <v>0.2809476491414073</v>
      </c>
      <c r="P38" s="25">
        <f t="shared" si="8"/>
        <v>9.4764914140726964E-4</v>
      </c>
      <c r="R38" s="32">
        <f t="shared" ref="R38:R61" si="11">R37+$S$5</f>
        <v>4.525832833559831E-3</v>
      </c>
      <c r="S38">
        <f t="shared" si="2"/>
        <v>35.305621893366506</v>
      </c>
      <c r="T38">
        <f t="shared" si="9"/>
        <v>0.60239093641474839</v>
      </c>
      <c r="U38" s="10">
        <f t="shared" si="10"/>
        <v>29.72765082883069</v>
      </c>
      <c r="V38" s="33">
        <f t="shared" si="3"/>
        <v>0.60859375000000004</v>
      </c>
    </row>
    <row r="39" spans="1:22" x14ac:dyDescent="0.35">
      <c r="A39" s="15">
        <v>45562</v>
      </c>
      <c r="B39">
        <v>486.75</v>
      </c>
      <c r="C39">
        <v>490.5</v>
      </c>
      <c r="D39">
        <v>490.64</v>
      </c>
      <c r="E39">
        <v>485.56</v>
      </c>
      <c r="F39" t="s">
        <v>53</v>
      </c>
      <c r="G39" s="8">
        <v>-5.5999999999999999E-3</v>
      </c>
      <c r="H39" s="16">
        <f t="shared" si="4"/>
        <v>-5.5725288125502998E-3</v>
      </c>
      <c r="K39" s="24">
        <v>0.28999999999999998</v>
      </c>
      <c r="L39">
        <f t="shared" si="0"/>
        <v>-5.0019613094957139E-3</v>
      </c>
      <c r="M39" s="9">
        <f t="shared" si="5"/>
        <v>0.12419550120362997</v>
      </c>
      <c r="N39" s="9">
        <f t="shared" si="6"/>
        <v>0.39527554038904689</v>
      </c>
      <c r="O39" s="9">
        <f t="shared" si="7"/>
        <v>0.2897694285325807</v>
      </c>
      <c r="P39" s="25">
        <f t="shared" si="8"/>
        <v>2.3057146741928269E-4</v>
      </c>
      <c r="R39" s="32">
        <f t="shared" si="11"/>
        <v>6.3128896146653866E-3</v>
      </c>
      <c r="S39">
        <f t="shared" si="2"/>
        <v>32.797568135649684</v>
      </c>
      <c r="T39">
        <f t="shared" si="9"/>
        <v>0.66344697128505836</v>
      </c>
      <c r="U39" s="10">
        <f t="shared" si="10"/>
        <v>29.2904794931125</v>
      </c>
      <c r="V39" s="33">
        <f t="shared" si="3"/>
        <v>0.66093749999999996</v>
      </c>
    </row>
    <row r="40" spans="1:22" x14ac:dyDescent="0.35">
      <c r="A40" s="15">
        <v>45561</v>
      </c>
      <c r="B40">
        <v>489.47</v>
      </c>
      <c r="C40">
        <v>493.37</v>
      </c>
      <c r="D40">
        <v>493.7</v>
      </c>
      <c r="E40">
        <v>485.8</v>
      </c>
      <c r="F40" t="s">
        <v>54</v>
      </c>
      <c r="G40" s="8">
        <v>7.4999999999999997E-3</v>
      </c>
      <c r="H40" s="16">
        <f t="shared" si="4"/>
        <v>7.4849881387814374E-3</v>
      </c>
      <c r="K40" s="24">
        <v>0.3</v>
      </c>
      <c r="L40">
        <f t="shared" si="0"/>
        <v>-4.4926277650900997E-3</v>
      </c>
      <c r="M40" s="9">
        <f t="shared" si="5"/>
        <v>0.14021396327628535</v>
      </c>
      <c r="N40" s="9">
        <f t="shared" si="6"/>
        <v>0.40629200278449895</v>
      </c>
      <c r="O40" s="9">
        <f t="shared" si="7"/>
        <v>0.30273270168929306</v>
      </c>
      <c r="P40" s="25">
        <f t="shared" si="8"/>
        <v>2.7327016892930711E-3</v>
      </c>
      <c r="R40" s="32">
        <f t="shared" si="11"/>
        <v>8.0999463957709423E-3</v>
      </c>
      <c r="S40">
        <f t="shared" si="2"/>
        <v>29.166312527051524</v>
      </c>
      <c r="T40">
        <f t="shared" si="9"/>
        <v>0.71894120014852725</v>
      </c>
      <c r="U40" s="10">
        <f t="shared" si="10"/>
        <v>33.225021514575467</v>
      </c>
      <c r="V40" s="33">
        <f t="shared" si="3"/>
        <v>0.72031250000000002</v>
      </c>
    </row>
    <row r="41" spans="1:22" x14ac:dyDescent="0.35">
      <c r="A41" s="15">
        <v>45560</v>
      </c>
      <c r="B41">
        <v>485.82</v>
      </c>
      <c r="C41">
        <v>484.74</v>
      </c>
      <c r="D41">
        <v>487.79</v>
      </c>
      <c r="E41">
        <v>484.56</v>
      </c>
      <c r="F41" t="s">
        <v>55</v>
      </c>
      <c r="G41" s="8">
        <v>8.9999999999999998E-4</v>
      </c>
      <c r="H41" s="16">
        <f t="shared" si="4"/>
        <v>9.2669824072289517E-4</v>
      </c>
      <c r="K41" s="24">
        <v>0.31</v>
      </c>
      <c r="L41">
        <f t="shared" si="0"/>
        <v>-4.1213856278318759E-3</v>
      </c>
      <c r="M41" s="9">
        <f t="shared" si="5"/>
        <v>0.15273824816417042</v>
      </c>
      <c r="N41" s="9">
        <f t="shared" si="6"/>
        <v>0.41436920715675807</v>
      </c>
      <c r="O41" s="9">
        <f t="shared" si="7"/>
        <v>0.31254073868104804</v>
      </c>
      <c r="P41" s="25">
        <f t="shared" si="8"/>
        <v>2.5407386810480381E-3</v>
      </c>
      <c r="R41" s="32">
        <f t="shared" si="11"/>
        <v>9.8870031768764979E-3</v>
      </c>
      <c r="S41">
        <f t="shared" si="2"/>
        <v>24.966614702516047</v>
      </c>
      <c r="T41">
        <f t="shared" si="9"/>
        <v>0.76735235641307387</v>
      </c>
      <c r="U41" s="10">
        <f t="shared" si="10"/>
        <v>24.918766135931584</v>
      </c>
      <c r="V41" s="33">
        <f t="shared" si="3"/>
        <v>0.76484375000000004</v>
      </c>
    </row>
    <row r="42" spans="1:22" x14ac:dyDescent="0.35">
      <c r="A42" s="15">
        <v>45559</v>
      </c>
      <c r="B42">
        <v>485.37</v>
      </c>
      <c r="C42">
        <v>484.46</v>
      </c>
      <c r="D42">
        <v>486.33</v>
      </c>
      <c r="E42">
        <v>480.17</v>
      </c>
      <c r="F42" t="s">
        <v>56</v>
      </c>
      <c r="G42" s="8">
        <v>4.7999999999999996E-3</v>
      </c>
      <c r="H42" s="16">
        <f t="shared" si="4"/>
        <v>4.8120207268262851E-3</v>
      </c>
      <c r="K42" s="24">
        <v>0.32</v>
      </c>
      <c r="L42">
        <f t="shared" si="0"/>
        <v>-3.6497894660642762E-3</v>
      </c>
      <c r="M42" s="9">
        <f t="shared" si="5"/>
        <v>0.16968718164364682</v>
      </c>
      <c r="N42" s="9">
        <f t="shared" si="6"/>
        <v>0.42468186099830973</v>
      </c>
      <c r="O42" s="9">
        <f t="shared" si="7"/>
        <v>0.32543627565886324</v>
      </c>
      <c r="P42" s="25">
        <f t="shared" si="8"/>
        <v>5.4362756588632322E-3</v>
      </c>
      <c r="R42" s="32">
        <f t="shared" si="11"/>
        <v>1.1674059957982054E-2</v>
      </c>
      <c r="S42">
        <f t="shared" si="2"/>
        <v>20.743028898571929</v>
      </c>
      <c r="T42">
        <f t="shared" si="9"/>
        <v>0.80816327899468043</v>
      </c>
      <c r="U42" s="10">
        <f t="shared" si="10"/>
        <v>22.732909457341034</v>
      </c>
      <c r="V42" s="33">
        <f t="shared" si="3"/>
        <v>0.80546874999999996</v>
      </c>
    </row>
    <row r="43" spans="1:22" x14ac:dyDescent="0.35">
      <c r="A43" s="15">
        <v>45558</v>
      </c>
      <c r="B43">
        <v>483.04</v>
      </c>
      <c r="C43">
        <v>482.95</v>
      </c>
      <c r="D43">
        <v>484.14</v>
      </c>
      <c r="E43">
        <v>481.6</v>
      </c>
      <c r="F43" t="s">
        <v>57</v>
      </c>
      <c r="G43" s="8">
        <v>1.1999999999999999E-3</v>
      </c>
      <c r="H43" s="16">
        <f t="shared" si="4"/>
        <v>1.2429052434864889E-3</v>
      </c>
      <c r="K43" s="24">
        <v>0.33</v>
      </c>
      <c r="L43">
        <f t="shared" ref="L43:L74" si="12">PERCENTILE(LNRT,K43)</f>
        <v>-3.3333265192535145E-3</v>
      </c>
      <c r="M43" s="9">
        <f t="shared" si="5"/>
        <v>0.18171204287216292</v>
      </c>
      <c r="N43" s="9">
        <f t="shared" si="6"/>
        <v>0.4316316105603249</v>
      </c>
      <c r="O43" s="9">
        <f t="shared" si="7"/>
        <v>0.3343612916432197</v>
      </c>
      <c r="P43" s="25">
        <f t="shared" si="8"/>
        <v>4.3612916432196891E-3</v>
      </c>
      <c r="R43" s="32">
        <f t="shared" si="11"/>
        <v>1.3461116739087609E-2</v>
      </c>
      <c r="S43">
        <f t="shared" ref="S43:S61" si="13">$M$3*_xlfn.NORM.DIST(R43,$M$4,$M$5,FALSE)+(1-$M$3)*_xlfn.NORM.DIST(R43,$N$4,$N$5,FALSE)</f>
        <v>16.908046766290315</v>
      </c>
      <c r="T43">
        <f t="shared" si="9"/>
        <v>0.84172568084532906</v>
      </c>
      <c r="U43" s="10">
        <f t="shared" si="10"/>
        <v>20.984224114468741</v>
      </c>
      <c r="V43" s="33">
        <f t="shared" ref="V43:V61" si="14">COUNTIF(LNRT, "&lt;=" &amp; R43) / COUNT(LNRT)</f>
        <v>0.84296875000000004</v>
      </c>
    </row>
    <row r="44" spans="1:22" x14ac:dyDescent="0.35">
      <c r="A44" s="15">
        <v>45555</v>
      </c>
      <c r="B44">
        <v>482.44</v>
      </c>
      <c r="C44">
        <v>482.49</v>
      </c>
      <c r="D44">
        <v>483.69</v>
      </c>
      <c r="E44">
        <v>478.3</v>
      </c>
      <c r="F44" t="s">
        <v>58</v>
      </c>
      <c r="G44" s="8">
        <v>-1.9E-3</v>
      </c>
      <c r="H44" s="16">
        <f t="shared" si="4"/>
        <v>-1.9051569233196626E-3</v>
      </c>
      <c r="K44" s="24">
        <v>0.34</v>
      </c>
      <c r="L44">
        <f t="shared" si="12"/>
        <v>-2.988593852442472E-3</v>
      </c>
      <c r="M44" s="9">
        <f t="shared" si="5"/>
        <v>0.19540206010181393</v>
      </c>
      <c r="N44" s="9">
        <f t="shared" si="6"/>
        <v>0.43922626740792009</v>
      </c>
      <c r="O44" s="9">
        <f t="shared" si="7"/>
        <v>0.34432830233954204</v>
      </c>
      <c r="P44" s="25">
        <f t="shared" si="8"/>
        <v>4.3283023395420117E-3</v>
      </c>
      <c r="R44" s="32">
        <f t="shared" si="11"/>
        <v>1.5248173520193165E-2</v>
      </c>
      <c r="S44">
        <f t="shared" si="13"/>
        <v>13.686401583555975</v>
      </c>
      <c r="T44">
        <f t="shared" si="9"/>
        <v>0.86896351127206639</v>
      </c>
      <c r="U44" s="10">
        <f t="shared" ref="U44:U61" si="15">(V44-V43)/(R44-R43)</f>
        <v>13.989482742979078</v>
      </c>
      <c r="V44" s="33">
        <f t="shared" si="14"/>
        <v>0.86796874999999996</v>
      </c>
    </row>
    <row r="45" spans="1:22" x14ac:dyDescent="0.35">
      <c r="A45" s="15">
        <v>45554</v>
      </c>
      <c r="B45">
        <v>483.36</v>
      </c>
      <c r="C45">
        <v>482.61</v>
      </c>
      <c r="D45">
        <v>486.23</v>
      </c>
      <c r="E45">
        <v>480.49</v>
      </c>
      <c r="F45" t="s">
        <v>59</v>
      </c>
      <c r="G45" s="8">
        <v>2.53E-2</v>
      </c>
      <c r="H45" s="16">
        <f t="shared" si="4"/>
        <v>2.4969877108703895E-2</v>
      </c>
      <c r="K45" s="24">
        <v>0.35</v>
      </c>
      <c r="L45">
        <f t="shared" si="12"/>
        <v>-2.6214225577483583E-3</v>
      </c>
      <c r="M45" s="9">
        <f t="shared" si="5"/>
        <v>0.21065227351480545</v>
      </c>
      <c r="N45" s="9">
        <f t="shared" si="6"/>
        <v>0.4473398696676828</v>
      </c>
      <c r="O45" s="9">
        <f t="shared" si="7"/>
        <v>0.35521952001086832</v>
      </c>
      <c r="P45" s="25">
        <f t="shared" si="8"/>
        <v>5.2195200108683393E-3</v>
      </c>
      <c r="R45" s="32">
        <f t="shared" si="11"/>
        <v>1.7035230301298721E-2</v>
      </c>
      <c r="S45">
        <f t="shared" si="13"/>
        <v>11.126916623812502</v>
      </c>
      <c r="T45">
        <f t="shared" si="9"/>
        <v>0.89103929975466678</v>
      </c>
      <c r="U45" s="10">
        <f t="shared" si="15"/>
        <v>12.677968735824861</v>
      </c>
      <c r="V45" s="33">
        <f t="shared" si="14"/>
        <v>0.890625</v>
      </c>
    </row>
    <row r="46" spans="1:22" x14ac:dyDescent="0.35">
      <c r="A46" s="15">
        <v>45553</v>
      </c>
      <c r="B46">
        <v>471.44</v>
      </c>
      <c r="C46">
        <v>474.7</v>
      </c>
      <c r="D46">
        <v>478.83</v>
      </c>
      <c r="E46">
        <v>470.83</v>
      </c>
      <c r="F46" t="s">
        <v>60</v>
      </c>
      <c r="G46" s="8">
        <v>-4.3E-3</v>
      </c>
      <c r="H46" s="16">
        <f t="shared" si="4"/>
        <v>-4.3389525492774006E-3</v>
      </c>
      <c r="K46" s="24">
        <v>0.36</v>
      </c>
      <c r="L46">
        <f t="shared" si="12"/>
        <v>-2.2425292136934658E-3</v>
      </c>
      <c r="M46" s="9">
        <f t="shared" si="5"/>
        <v>0.22709856563149824</v>
      </c>
      <c r="N46" s="9">
        <f t="shared" si="6"/>
        <v>0.45573563112857329</v>
      </c>
      <c r="O46" s="9">
        <f t="shared" si="7"/>
        <v>0.36674860028943101</v>
      </c>
      <c r="P46" s="25">
        <f t="shared" si="8"/>
        <v>6.7486002894310282E-3</v>
      </c>
      <c r="R46" s="32">
        <f t="shared" si="11"/>
        <v>1.8822287082404278E-2</v>
      </c>
      <c r="S46">
        <f t="shared" si="13"/>
        <v>9.1573131222168183</v>
      </c>
      <c r="T46">
        <f t="shared" si="9"/>
        <v>0.90908482616795261</v>
      </c>
      <c r="U46" s="10">
        <f t="shared" si="15"/>
        <v>10.49211205723436</v>
      </c>
      <c r="V46" s="33">
        <f t="shared" si="14"/>
        <v>0.90937500000000004</v>
      </c>
    </row>
    <row r="47" spans="1:22" x14ac:dyDescent="0.35">
      <c r="A47" s="15">
        <v>45552</v>
      </c>
      <c r="B47">
        <v>473.49</v>
      </c>
      <c r="C47">
        <v>476.29</v>
      </c>
      <c r="D47">
        <v>477.6</v>
      </c>
      <c r="E47">
        <v>470.97</v>
      </c>
      <c r="F47" t="s">
        <v>61</v>
      </c>
      <c r="G47" s="8">
        <v>5.0000000000000001E-4</v>
      </c>
      <c r="H47" s="16">
        <f t="shared" si="4"/>
        <v>5.2813369347312709E-4</v>
      </c>
      <c r="K47" s="24">
        <v>0.37</v>
      </c>
      <c r="L47">
        <f t="shared" si="12"/>
        <v>-2.0084073864482946E-3</v>
      </c>
      <c r="M47" s="9">
        <f t="shared" si="5"/>
        <v>0.23761241502563507</v>
      </c>
      <c r="N47" s="9">
        <f t="shared" si="6"/>
        <v>0.46093359466929024</v>
      </c>
      <c r="O47" s="9">
        <f t="shared" si="7"/>
        <v>0.37401554112981372</v>
      </c>
      <c r="P47" s="25">
        <f t="shared" si="8"/>
        <v>4.0155411298137267E-3</v>
      </c>
      <c r="R47" s="32">
        <f t="shared" si="11"/>
        <v>2.0609343863509835E-2</v>
      </c>
      <c r="S47">
        <f t="shared" si="13"/>
        <v>7.6496489775361436</v>
      </c>
      <c r="T47">
        <f t="shared" si="9"/>
        <v>0.92404376256819254</v>
      </c>
      <c r="U47" s="10">
        <f t="shared" si="15"/>
        <v>10.054940721516227</v>
      </c>
      <c r="V47" s="33">
        <f t="shared" si="14"/>
        <v>0.92734375000000002</v>
      </c>
    </row>
    <row r="48" spans="1:22" x14ac:dyDescent="0.35">
      <c r="A48" s="15">
        <v>45551</v>
      </c>
      <c r="B48">
        <v>473.24</v>
      </c>
      <c r="C48">
        <v>473.19</v>
      </c>
      <c r="D48">
        <v>473.86</v>
      </c>
      <c r="E48">
        <v>469.89</v>
      </c>
      <c r="F48" t="s">
        <v>62</v>
      </c>
      <c r="G48" s="8">
        <v>-4.4000000000000003E-3</v>
      </c>
      <c r="H48" s="16">
        <f t="shared" si="4"/>
        <v>-4.4276780677583848E-3</v>
      </c>
      <c r="K48" s="24">
        <v>0.38</v>
      </c>
      <c r="L48">
        <f t="shared" si="12"/>
        <v>-1.5585743791411695E-3</v>
      </c>
      <c r="M48" s="9">
        <f t="shared" si="5"/>
        <v>0.25854202835099721</v>
      </c>
      <c r="N48" s="9">
        <f t="shared" si="6"/>
        <v>0.4709387628880421</v>
      </c>
      <c r="O48" s="9">
        <f t="shared" si="7"/>
        <v>0.38827257433593737</v>
      </c>
      <c r="P48" s="25">
        <f t="shared" si="8"/>
        <v>8.272574335937366E-3</v>
      </c>
      <c r="R48" s="32">
        <f t="shared" si="11"/>
        <v>2.2396400644615393E-2</v>
      </c>
      <c r="S48">
        <f t="shared" si="13"/>
        <v>6.472240733256295</v>
      </c>
      <c r="T48">
        <f t="shared" si="9"/>
        <v>0.93662171972159425</v>
      </c>
      <c r="U48" s="10">
        <f t="shared" si="15"/>
        <v>8.3062553786438116</v>
      </c>
      <c r="V48" s="33">
        <f t="shared" si="14"/>
        <v>0.94218749999999996</v>
      </c>
    </row>
    <row r="49" spans="1:22" x14ac:dyDescent="0.35">
      <c r="A49" s="15">
        <v>45548</v>
      </c>
      <c r="B49">
        <v>475.34</v>
      </c>
      <c r="C49">
        <v>472.48</v>
      </c>
      <c r="D49">
        <v>476.53</v>
      </c>
      <c r="E49">
        <v>472.25</v>
      </c>
      <c r="F49" t="s">
        <v>63</v>
      </c>
      <c r="G49" s="8">
        <v>4.4999999999999997E-3</v>
      </c>
      <c r="H49" s="16">
        <f t="shared" si="4"/>
        <v>4.4699408152659072E-3</v>
      </c>
      <c r="K49" s="24">
        <v>0.39</v>
      </c>
      <c r="L49">
        <f t="shared" si="12"/>
        <v>-1.2961698428263333E-3</v>
      </c>
      <c r="M49" s="9">
        <f t="shared" si="5"/>
        <v>0.27117774938844891</v>
      </c>
      <c r="N49" s="9">
        <f t="shared" si="6"/>
        <v>0.47678404671091257</v>
      </c>
      <c r="O49" s="9">
        <f t="shared" si="7"/>
        <v>0.39676074042512582</v>
      </c>
      <c r="P49" s="25">
        <f t="shared" si="8"/>
        <v>6.7607404251258107E-3</v>
      </c>
      <c r="R49" s="32">
        <f t="shared" si="11"/>
        <v>2.418345742572095E-2</v>
      </c>
      <c r="S49">
        <f t="shared" si="13"/>
        <v>5.5185245461034622</v>
      </c>
      <c r="T49">
        <f t="shared" si="9"/>
        <v>0.94730884309379726</v>
      </c>
      <c r="U49" s="10">
        <f t="shared" si="15"/>
        <v>5.6832273643353153</v>
      </c>
      <c r="V49" s="33">
        <f t="shared" si="14"/>
        <v>0.95234375000000004</v>
      </c>
    </row>
    <row r="50" spans="1:22" x14ac:dyDescent="0.35">
      <c r="A50" s="15">
        <v>45547</v>
      </c>
      <c r="B50">
        <v>473.22</v>
      </c>
      <c r="C50">
        <v>468.65</v>
      </c>
      <c r="D50">
        <v>474.04</v>
      </c>
      <c r="E50">
        <v>466.85</v>
      </c>
      <c r="F50" t="s">
        <v>64</v>
      </c>
      <c r="G50" s="8">
        <v>9.7999999999999997E-3</v>
      </c>
      <c r="H50" s="16">
        <f t="shared" si="4"/>
        <v>9.7681911506679892E-3</v>
      </c>
      <c r="K50" s="24">
        <v>0.4</v>
      </c>
      <c r="L50">
        <f t="shared" si="12"/>
        <v>-8.5273049434463587E-4</v>
      </c>
      <c r="M50" s="9">
        <f t="shared" si="5"/>
        <v>0.29320759625683679</v>
      </c>
      <c r="N50" s="9">
        <f t="shared" si="6"/>
        <v>0.48667274063597643</v>
      </c>
      <c r="O50" s="9">
        <f t="shared" si="7"/>
        <v>0.41137484992986145</v>
      </c>
      <c r="P50" s="25">
        <f t="shared" si="8"/>
        <v>1.137484992986143E-2</v>
      </c>
      <c r="R50" s="32">
        <f t="shared" si="11"/>
        <v>2.5970514206826507E-2</v>
      </c>
      <c r="S50">
        <f t="shared" si="13"/>
        <v>4.7153588949156866</v>
      </c>
      <c r="T50">
        <f t="shared" si="9"/>
        <v>0.95643464448284865</v>
      </c>
      <c r="U50" s="10">
        <f t="shared" si="15"/>
        <v>4.8088846928990456</v>
      </c>
      <c r="V50" s="33">
        <f t="shared" si="14"/>
        <v>0.9609375</v>
      </c>
    </row>
    <row r="51" spans="1:22" x14ac:dyDescent="0.35">
      <c r="A51" s="15">
        <v>45546</v>
      </c>
      <c r="B51">
        <v>468.62</v>
      </c>
      <c r="C51">
        <v>459.91</v>
      </c>
      <c r="D51">
        <v>469.37</v>
      </c>
      <c r="E51">
        <v>451.28</v>
      </c>
      <c r="F51" t="s">
        <v>65</v>
      </c>
      <c r="G51" s="8">
        <v>2.1700000000000001E-2</v>
      </c>
      <c r="H51" s="16">
        <f t="shared" si="4"/>
        <v>2.1483010651460598E-2</v>
      </c>
      <c r="K51" s="24">
        <v>0.41</v>
      </c>
      <c r="L51">
        <f t="shared" si="12"/>
        <v>-6.0210150443843423E-4</v>
      </c>
      <c r="M51" s="9">
        <f t="shared" si="5"/>
        <v>0.30601491586964302</v>
      </c>
      <c r="N51" s="9">
        <f t="shared" si="6"/>
        <v>0.49226578306588353</v>
      </c>
      <c r="O51" s="9">
        <f t="shared" si="7"/>
        <v>0.41977573589450368</v>
      </c>
      <c r="P51" s="25">
        <f t="shared" si="8"/>
        <v>9.775735894503701E-3</v>
      </c>
      <c r="R51" s="32">
        <f t="shared" si="11"/>
        <v>2.7757570987932065E-2</v>
      </c>
      <c r="S51">
        <f t="shared" si="13"/>
        <v>4.0187947920450346</v>
      </c>
      <c r="T51">
        <f t="shared" si="9"/>
        <v>0.96422517105820027</v>
      </c>
      <c r="U51" s="10">
        <f t="shared" si="15"/>
        <v>3.9345420214629008</v>
      </c>
      <c r="V51" s="33">
        <f t="shared" si="14"/>
        <v>0.96796875000000004</v>
      </c>
    </row>
    <row r="52" spans="1:22" x14ac:dyDescent="0.35">
      <c r="A52" s="15">
        <v>45545</v>
      </c>
      <c r="B52">
        <v>458.66</v>
      </c>
      <c r="C52">
        <v>456.24</v>
      </c>
      <c r="D52">
        <v>459.17</v>
      </c>
      <c r="E52">
        <v>452.23</v>
      </c>
      <c r="F52" t="s">
        <v>66</v>
      </c>
      <c r="G52" s="8">
        <v>9.1999999999999998E-3</v>
      </c>
      <c r="H52" s="16">
        <f t="shared" si="4"/>
        <v>9.1992938921742849E-3</v>
      </c>
      <c r="K52" s="24">
        <v>0.42</v>
      </c>
      <c r="L52">
        <f t="shared" si="12"/>
        <v>-3.94086119752706E-4</v>
      </c>
      <c r="M52" s="9">
        <f t="shared" si="5"/>
        <v>0.31682873374536213</v>
      </c>
      <c r="N52" s="9">
        <f t="shared" si="6"/>
        <v>0.49690906168694299</v>
      </c>
      <c r="O52" s="9">
        <f t="shared" si="7"/>
        <v>0.42682062846977809</v>
      </c>
      <c r="P52" s="25">
        <f t="shared" si="8"/>
        <v>6.8206284697781006E-3</v>
      </c>
      <c r="R52" s="32">
        <f t="shared" si="11"/>
        <v>2.9544627769037622E-2</v>
      </c>
      <c r="S52">
        <f t="shared" si="13"/>
        <v>3.4051910551999995</v>
      </c>
      <c r="T52">
        <f t="shared" si="9"/>
        <v>0.97084746403546474</v>
      </c>
      <c r="U52" s="10">
        <f t="shared" si="15"/>
        <v>2.1858566785904867</v>
      </c>
      <c r="V52" s="33">
        <f t="shared" si="14"/>
        <v>0.97187500000000004</v>
      </c>
    </row>
    <row r="53" spans="1:22" x14ac:dyDescent="0.35">
      <c r="A53" s="15">
        <v>45544</v>
      </c>
      <c r="B53">
        <v>454.46</v>
      </c>
      <c r="C53">
        <v>453.06</v>
      </c>
      <c r="D53">
        <v>455.46</v>
      </c>
      <c r="E53">
        <v>449.82</v>
      </c>
      <c r="F53" t="s">
        <v>67</v>
      </c>
      <c r="G53" s="8">
        <v>1.29E-2</v>
      </c>
      <c r="H53" s="16">
        <f t="shared" si="4"/>
        <v>1.277767481581391E-2</v>
      </c>
      <c r="K53" s="24">
        <v>0.43</v>
      </c>
      <c r="L53">
        <f t="shared" si="12"/>
        <v>-1.3956018516220211E-4</v>
      </c>
      <c r="M53" s="9">
        <f t="shared" si="5"/>
        <v>0.33027566335246139</v>
      </c>
      <c r="N53" s="9">
        <f t="shared" si="6"/>
        <v>0.50259104558687739</v>
      </c>
      <c r="O53" s="9">
        <f t="shared" si="7"/>
        <v>0.43552477967056324</v>
      </c>
      <c r="P53" s="25">
        <f t="shared" si="8"/>
        <v>5.5247796705632513E-3</v>
      </c>
      <c r="R53" s="32">
        <f t="shared" si="11"/>
        <v>3.133168455014318E-2</v>
      </c>
      <c r="S53">
        <f t="shared" si="13"/>
        <v>2.8626947797234621</v>
      </c>
      <c r="T53">
        <f t="shared" si="9"/>
        <v>0.9764379619555702</v>
      </c>
      <c r="U53" s="10">
        <f t="shared" si="15"/>
        <v>3.9345420214628386</v>
      </c>
      <c r="V53" s="33">
        <f t="shared" si="14"/>
        <v>0.97890624999999998</v>
      </c>
    </row>
    <row r="54" spans="1:22" x14ac:dyDescent="0.35">
      <c r="A54" s="15">
        <v>45541</v>
      </c>
      <c r="B54">
        <v>448.69</v>
      </c>
      <c r="C54">
        <v>460.33</v>
      </c>
      <c r="D54">
        <v>461.22</v>
      </c>
      <c r="E54">
        <v>448.19</v>
      </c>
      <c r="F54" t="s">
        <v>68</v>
      </c>
      <c r="G54" s="8">
        <v>-2.6800000000000001E-2</v>
      </c>
      <c r="H54" s="16">
        <f t="shared" si="4"/>
        <v>-2.7152581000573359E-2</v>
      </c>
      <c r="K54" s="24">
        <v>0.44</v>
      </c>
      <c r="L54">
        <f t="shared" si="12"/>
        <v>1.1516404219863488E-4</v>
      </c>
      <c r="M54" s="9">
        <f t="shared" si="5"/>
        <v>0.34395617831170799</v>
      </c>
      <c r="N54" s="9">
        <f t="shared" si="6"/>
        <v>0.50827692964479354</v>
      </c>
      <c r="O54" s="9">
        <f t="shared" si="7"/>
        <v>0.44432222599865456</v>
      </c>
      <c r="P54" s="25">
        <f t="shared" si="8"/>
        <v>4.3222259986545608E-3</v>
      </c>
      <c r="R54" s="32">
        <f t="shared" si="11"/>
        <v>3.3118741331248737E-2</v>
      </c>
      <c r="S54">
        <f t="shared" si="13"/>
        <v>2.3851198567694012</v>
      </c>
      <c r="T54">
        <f t="shared" si="9"/>
        <v>0.9811176964498195</v>
      </c>
      <c r="U54" s="10">
        <f t="shared" si="15"/>
        <v>1.7486853428724143</v>
      </c>
      <c r="V54" s="33">
        <f t="shared" si="14"/>
        <v>0.98203125000000002</v>
      </c>
    </row>
    <row r="55" spans="1:22" x14ac:dyDescent="0.35">
      <c r="A55" s="15">
        <v>45540</v>
      </c>
      <c r="B55">
        <v>461.04</v>
      </c>
      <c r="C55">
        <v>458.97</v>
      </c>
      <c r="D55">
        <v>465.36</v>
      </c>
      <c r="E55">
        <v>457.94</v>
      </c>
      <c r="F55" t="s">
        <v>69</v>
      </c>
      <c r="G55" s="8">
        <v>8.9999999999999998E-4</v>
      </c>
      <c r="H55" s="16">
        <f t="shared" si="4"/>
        <v>9.331091655180036E-4</v>
      </c>
      <c r="K55" s="24">
        <v>0.45</v>
      </c>
      <c r="L55">
        <f t="shared" si="12"/>
        <v>3.8332285797245758E-4</v>
      </c>
      <c r="M55" s="9">
        <f t="shared" si="5"/>
        <v>0.35858201097994263</v>
      </c>
      <c r="N55" s="9">
        <f t="shared" si="6"/>
        <v>0.51426085829502322</v>
      </c>
      <c r="O55" s="9">
        <f t="shared" si="7"/>
        <v>0.45366963981996622</v>
      </c>
      <c r="P55" s="25">
        <f t="shared" si="8"/>
        <v>3.6696398199662084E-3</v>
      </c>
      <c r="R55" s="32">
        <f t="shared" si="11"/>
        <v>3.4905798112354294E-2</v>
      </c>
      <c r="S55">
        <f t="shared" si="13"/>
        <v>1.9683401849353064</v>
      </c>
      <c r="T55">
        <f t="shared" si="9"/>
        <v>0.98499886258336522</v>
      </c>
      <c r="U55" s="10">
        <f t="shared" si="15"/>
        <v>1.3115140071542795</v>
      </c>
      <c r="V55" s="33">
        <f t="shared" si="14"/>
        <v>0.984375</v>
      </c>
    </row>
    <row r="56" spans="1:22" x14ac:dyDescent="0.35">
      <c r="A56" s="15">
        <v>45539</v>
      </c>
      <c r="B56">
        <v>460.61</v>
      </c>
      <c r="C56">
        <v>458.67</v>
      </c>
      <c r="D56">
        <v>464.45</v>
      </c>
      <c r="E56">
        <v>457.73</v>
      </c>
      <c r="F56" t="s">
        <v>70</v>
      </c>
      <c r="G56" s="8">
        <v>-2.5999999999999999E-3</v>
      </c>
      <c r="H56" s="16">
        <f t="shared" si="4"/>
        <v>-2.6018531188913355E-3</v>
      </c>
      <c r="K56" s="24">
        <v>0.46</v>
      </c>
      <c r="L56">
        <f t="shared" si="12"/>
        <v>5.2387137417419464E-4</v>
      </c>
      <c r="M56" s="9">
        <f t="shared" si="5"/>
        <v>0.36633307912723567</v>
      </c>
      <c r="N56" s="9">
        <f t="shared" si="6"/>
        <v>0.51739598319538638</v>
      </c>
      <c r="O56" s="9">
        <f t="shared" si="7"/>
        <v>0.45860131981157526</v>
      </c>
      <c r="P56" s="25">
        <f t="shared" si="8"/>
        <v>1.3986801884247613E-3</v>
      </c>
      <c r="R56" s="32">
        <f t="shared" si="11"/>
        <v>3.6692854893459852E-2</v>
      </c>
      <c r="S56">
        <f t="shared" si="13"/>
        <v>1.6085305238541743</v>
      </c>
      <c r="T56">
        <f t="shared" si="9"/>
        <v>0.98818671230776878</v>
      </c>
      <c r="U56" s="10">
        <f t="shared" si="15"/>
        <v>2.6230280143085589</v>
      </c>
      <c r="V56" s="33">
        <f t="shared" si="14"/>
        <v>0.98906249999999996</v>
      </c>
    </row>
    <row r="57" spans="1:22" x14ac:dyDescent="0.35">
      <c r="A57" s="15">
        <v>45538</v>
      </c>
      <c r="B57">
        <v>461.81</v>
      </c>
      <c r="C57">
        <v>473.2</v>
      </c>
      <c r="D57">
        <v>473.33</v>
      </c>
      <c r="E57">
        <v>459.41</v>
      </c>
      <c r="F57" t="s">
        <v>71</v>
      </c>
      <c r="G57" s="8">
        <v>-3.04E-2</v>
      </c>
      <c r="H57" s="16">
        <f t="shared" si="4"/>
        <v>-3.0831369228027688E-2</v>
      </c>
      <c r="K57" s="24">
        <v>0.47</v>
      </c>
      <c r="L57">
        <f t="shared" si="12"/>
        <v>7.488947709745514E-4</v>
      </c>
      <c r="M57" s="9">
        <f t="shared" si="5"/>
        <v>0.37885594320368526</v>
      </c>
      <c r="N57" s="9">
        <f t="shared" si="6"/>
        <v>0.52241311492566489</v>
      </c>
      <c r="O57" s="9">
        <f t="shared" si="7"/>
        <v>0.46653973131907167</v>
      </c>
      <c r="P57" s="25">
        <f t="shared" si="8"/>
        <v>3.4602686809283023E-3</v>
      </c>
      <c r="R57" s="32">
        <f t="shared" si="11"/>
        <v>3.8479911674565409E-2</v>
      </c>
      <c r="S57">
        <f t="shared" si="13"/>
        <v>1.3015097736433388</v>
      </c>
      <c r="T57">
        <f t="shared" si="9"/>
        <v>0.99077938850654856</v>
      </c>
      <c r="U57" s="10">
        <f t="shared" si="15"/>
        <v>0</v>
      </c>
      <c r="V57" s="33">
        <f t="shared" si="14"/>
        <v>0.98906249999999996</v>
      </c>
    </row>
    <row r="58" spans="1:22" x14ac:dyDescent="0.35">
      <c r="A58" s="15">
        <v>45534</v>
      </c>
      <c r="B58">
        <v>476.27</v>
      </c>
      <c r="C58">
        <v>475.04</v>
      </c>
      <c r="D58">
        <v>476.9</v>
      </c>
      <c r="E58">
        <v>470.51</v>
      </c>
      <c r="F58" t="s">
        <v>72</v>
      </c>
      <c r="G58" s="8">
        <v>1.1900000000000001E-2</v>
      </c>
      <c r="H58" s="16">
        <f t="shared" si="4"/>
        <v>1.1848955330997885E-2</v>
      </c>
      <c r="K58" s="24">
        <v>0.48</v>
      </c>
      <c r="L58">
        <f t="shared" si="12"/>
        <v>9.3259629153439466E-4</v>
      </c>
      <c r="M58" s="9">
        <f t="shared" si="5"/>
        <v>0.38917502168559631</v>
      </c>
      <c r="N58" s="9">
        <f t="shared" si="6"/>
        <v>0.52650633633981592</v>
      </c>
      <c r="O58" s="9">
        <f t="shared" si="7"/>
        <v>0.4730560967395735</v>
      </c>
      <c r="P58" s="25">
        <f t="shared" si="8"/>
        <v>6.9439032604264872E-3</v>
      </c>
      <c r="R58" s="32">
        <f t="shared" si="11"/>
        <v>4.0266968455670966E-2</v>
      </c>
      <c r="S58">
        <f t="shared" si="13"/>
        <v>1.042639653840985</v>
      </c>
      <c r="T58">
        <f t="shared" si="9"/>
        <v>0.99286714529063824</v>
      </c>
      <c r="U58" s="10">
        <f t="shared" si="15"/>
        <v>0.4371713357181346</v>
      </c>
      <c r="V58" s="33">
        <f t="shared" si="14"/>
        <v>0.98984375000000002</v>
      </c>
    </row>
    <row r="59" spans="1:22" x14ac:dyDescent="0.35">
      <c r="A59" s="15">
        <v>45533</v>
      </c>
      <c r="B59">
        <v>470.66</v>
      </c>
      <c r="C59">
        <v>473.28</v>
      </c>
      <c r="D59">
        <v>477.93</v>
      </c>
      <c r="E59">
        <v>469.37</v>
      </c>
      <c r="F59" t="s">
        <v>73</v>
      </c>
      <c r="G59" s="8">
        <v>-1.5E-3</v>
      </c>
      <c r="H59" s="16">
        <f t="shared" si="4"/>
        <v>-1.4649528633453386E-3</v>
      </c>
      <c r="K59" s="24">
        <v>0.49</v>
      </c>
      <c r="L59">
        <f t="shared" si="12"/>
        <v>1.1811310574776498E-3</v>
      </c>
      <c r="M59" s="9">
        <f t="shared" si="5"/>
        <v>0.40326003727057869</v>
      </c>
      <c r="N59" s="9">
        <f t="shared" si="6"/>
        <v>0.53203963454889291</v>
      </c>
      <c r="O59" s="9">
        <f t="shared" si="7"/>
        <v>0.48191777889288478</v>
      </c>
      <c r="P59" s="25">
        <f t="shared" si="8"/>
        <v>8.0822211071152061E-3</v>
      </c>
      <c r="R59" s="32">
        <f t="shared" si="11"/>
        <v>4.2054025236776524E-2</v>
      </c>
      <c r="S59">
        <f t="shared" si="13"/>
        <v>0.82695535531483677</v>
      </c>
      <c r="T59">
        <f t="shared" si="9"/>
        <v>0.99453162872040357</v>
      </c>
      <c r="U59" s="10">
        <f t="shared" si="15"/>
        <v>0.87434267143620714</v>
      </c>
      <c r="V59" s="33">
        <f t="shared" si="14"/>
        <v>0.99140625000000004</v>
      </c>
    </row>
    <row r="60" spans="1:22" x14ac:dyDescent="0.35">
      <c r="A60" s="15">
        <v>45532</v>
      </c>
      <c r="B60">
        <v>471.35</v>
      </c>
      <c r="C60">
        <v>476.29</v>
      </c>
      <c r="D60">
        <v>477.02</v>
      </c>
      <c r="E60">
        <v>467.89</v>
      </c>
      <c r="F60" t="s">
        <v>74</v>
      </c>
      <c r="G60" s="8">
        <v>-1.1299999999999999E-2</v>
      </c>
      <c r="H60" s="16">
        <f t="shared" si="4"/>
        <v>-1.1412301772348447E-2</v>
      </c>
      <c r="K60" s="24">
        <v>0.5</v>
      </c>
      <c r="L60">
        <f t="shared" si="12"/>
        <v>1.4046649829711725E-3</v>
      </c>
      <c r="M60" s="9">
        <f t="shared" si="5"/>
        <v>0.4160368878572035</v>
      </c>
      <c r="N60" s="9">
        <f t="shared" si="6"/>
        <v>0.537011070803315</v>
      </c>
      <c r="O60" s="9">
        <f t="shared" si="7"/>
        <v>0.4899271330998573</v>
      </c>
      <c r="P60" s="25">
        <f t="shared" si="8"/>
        <v>1.0072866900142696E-2</v>
      </c>
      <c r="R60" s="32">
        <f t="shared" si="11"/>
        <v>4.3841082017882081E-2</v>
      </c>
      <c r="S60">
        <f t="shared" si="13"/>
        <v>0.64936401039016711</v>
      </c>
      <c r="T60">
        <f t="shared" si="9"/>
        <v>0.99584546768870985</v>
      </c>
      <c r="U60" s="10">
        <f t="shared" si="15"/>
        <v>0.87434267143614497</v>
      </c>
      <c r="V60" s="33">
        <f t="shared" si="14"/>
        <v>0.99296874999999996</v>
      </c>
    </row>
    <row r="61" spans="1:22" ht="15" thickBot="1" x14ac:dyDescent="0.4">
      <c r="A61" s="15">
        <v>45531</v>
      </c>
      <c r="B61">
        <v>476.76</v>
      </c>
      <c r="C61">
        <v>473.69</v>
      </c>
      <c r="D61">
        <v>477.84</v>
      </c>
      <c r="E61">
        <v>471.71</v>
      </c>
      <c r="F61" t="s">
        <v>75</v>
      </c>
      <c r="G61" s="8">
        <v>3.0000000000000001E-3</v>
      </c>
      <c r="H61" s="16">
        <f t="shared" si="4"/>
        <v>2.9828821612873069E-3</v>
      </c>
      <c r="K61" s="24">
        <v>0.51</v>
      </c>
      <c r="L61">
        <f t="shared" si="12"/>
        <v>1.7809711401105984E-3</v>
      </c>
      <c r="M61" s="9">
        <f t="shared" si="5"/>
        <v>0.43774095223956155</v>
      </c>
      <c r="N61" s="9">
        <f t="shared" si="6"/>
        <v>0.54536675234838028</v>
      </c>
      <c r="O61" s="9">
        <f t="shared" si="7"/>
        <v>0.5034780919400208</v>
      </c>
      <c r="P61" s="25">
        <f t="shared" si="8"/>
        <v>6.521908059979209E-3</v>
      </c>
      <c r="R61" s="34">
        <f t="shared" si="11"/>
        <v>4.5628138798987639E-2</v>
      </c>
      <c r="S61" s="18">
        <f t="shared" si="13"/>
        <v>0.50483772744833955</v>
      </c>
      <c r="T61" s="18">
        <f t="shared" si="9"/>
        <v>0.99687222126244146</v>
      </c>
      <c r="U61" s="35">
        <f t="shared" si="15"/>
        <v>0.4371713357181346</v>
      </c>
      <c r="V61" s="36">
        <f t="shared" si="14"/>
        <v>0.99375000000000002</v>
      </c>
    </row>
    <row r="62" spans="1:22" x14ac:dyDescent="0.35">
      <c r="A62" s="15">
        <v>45530</v>
      </c>
      <c r="B62">
        <v>475.34</v>
      </c>
      <c r="C62">
        <v>479.45</v>
      </c>
      <c r="D62">
        <v>480.38</v>
      </c>
      <c r="E62">
        <v>473.24</v>
      </c>
      <c r="F62" t="s">
        <v>76</v>
      </c>
      <c r="G62" s="8">
        <v>-9.7000000000000003E-3</v>
      </c>
      <c r="H62" s="16">
        <f t="shared" si="4"/>
        <v>-9.7557664487161952E-3</v>
      </c>
      <c r="K62" s="24">
        <v>0.52</v>
      </c>
      <c r="L62">
        <f t="shared" si="12"/>
        <v>1.969995385301607E-3</v>
      </c>
      <c r="M62" s="9">
        <f t="shared" si="5"/>
        <v>0.44871863092561159</v>
      </c>
      <c r="N62" s="9">
        <f t="shared" si="6"/>
        <v>0.54955660881651514</v>
      </c>
      <c r="O62" s="9">
        <f t="shared" si="7"/>
        <v>0.51030981290078747</v>
      </c>
      <c r="P62" s="25">
        <f t="shared" si="8"/>
        <v>9.6901870992125438E-3</v>
      </c>
    </row>
    <row r="63" spans="1:22" x14ac:dyDescent="0.35">
      <c r="A63" s="15">
        <v>45527</v>
      </c>
      <c r="B63">
        <v>480</v>
      </c>
      <c r="C63">
        <v>479.24</v>
      </c>
      <c r="D63">
        <v>482.74</v>
      </c>
      <c r="E63">
        <v>475.28</v>
      </c>
      <c r="F63" t="s">
        <v>77</v>
      </c>
      <c r="G63" s="8">
        <v>1.0800000000000001E-2</v>
      </c>
      <c r="H63" s="16">
        <f t="shared" si="4"/>
        <v>1.0787139212975104E-2</v>
      </c>
      <c r="K63" s="24">
        <v>0.53</v>
      </c>
      <c r="L63">
        <f t="shared" si="12"/>
        <v>2.1438869365397479E-3</v>
      </c>
      <c r="M63" s="9">
        <f t="shared" si="5"/>
        <v>0.45885246770960403</v>
      </c>
      <c r="N63" s="9">
        <f t="shared" si="6"/>
        <v>0.55340617822045657</v>
      </c>
      <c r="O63" s="9">
        <f t="shared" si="7"/>
        <v>0.51660525998398543</v>
      </c>
      <c r="P63" s="25">
        <f t="shared" si="8"/>
        <v>1.3394740016014595E-2</v>
      </c>
    </row>
    <row r="64" spans="1:22" x14ac:dyDescent="0.35">
      <c r="A64" s="15">
        <v>45526</v>
      </c>
      <c r="B64">
        <v>474.85</v>
      </c>
      <c r="C64">
        <v>484.84</v>
      </c>
      <c r="D64">
        <v>485.54</v>
      </c>
      <c r="E64">
        <v>473.81</v>
      </c>
      <c r="F64" t="s">
        <v>78</v>
      </c>
      <c r="G64" s="8">
        <v>-1.5900000000000001E-2</v>
      </c>
      <c r="H64" s="16">
        <f t="shared" si="4"/>
        <v>-1.5981956090079043E-2</v>
      </c>
      <c r="K64" s="24">
        <v>0.54</v>
      </c>
      <c r="L64">
        <f t="shared" si="12"/>
        <v>2.3760120393383562E-3</v>
      </c>
      <c r="M64" s="9">
        <f t="shared" si="5"/>
        <v>0.47242060654042378</v>
      </c>
      <c r="N64" s="9">
        <f t="shared" si="6"/>
        <v>0.55853701284839452</v>
      </c>
      <c r="O64" s="9">
        <f t="shared" si="7"/>
        <v>0.52501994820612841</v>
      </c>
      <c r="P64" s="25">
        <f t="shared" si="8"/>
        <v>1.4980051793871629E-2</v>
      </c>
    </row>
    <row r="65" spans="1:16" x14ac:dyDescent="0.35">
      <c r="A65" s="15">
        <v>45525</v>
      </c>
      <c r="B65">
        <v>482.5</v>
      </c>
      <c r="C65">
        <v>481.05</v>
      </c>
      <c r="D65">
        <v>484.37</v>
      </c>
      <c r="E65">
        <v>479.32</v>
      </c>
      <c r="F65" t="s">
        <v>79</v>
      </c>
      <c r="G65" s="8">
        <v>4.7000000000000002E-3</v>
      </c>
      <c r="H65" s="16">
        <f t="shared" si="4"/>
        <v>4.6532968588722566E-3</v>
      </c>
      <c r="K65" s="24">
        <v>0.55000000000000004</v>
      </c>
      <c r="L65">
        <f t="shared" si="12"/>
        <v>2.6283025029510926E-3</v>
      </c>
      <c r="M65" s="9">
        <f t="shared" si="5"/>
        <v>0.48720331285487106</v>
      </c>
      <c r="N65" s="9">
        <f t="shared" si="6"/>
        <v>0.56410243033408713</v>
      </c>
      <c r="O65" s="9">
        <f t="shared" si="7"/>
        <v>0.53417279436824516</v>
      </c>
      <c r="P65" s="25">
        <f t="shared" si="8"/>
        <v>1.5827205631754881E-2</v>
      </c>
    </row>
    <row r="66" spans="1:16" x14ac:dyDescent="0.35">
      <c r="A66" s="15">
        <v>45524</v>
      </c>
      <c r="B66">
        <v>480.26</v>
      </c>
      <c r="C66">
        <v>480.35</v>
      </c>
      <c r="D66">
        <v>482.94</v>
      </c>
      <c r="E66">
        <v>478.55</v>
      </c>
      <c r="F66" t="s">
        <v>80</v>
      </c>
      <c r="G66" s="8">
        <v>-2.0999999999999999E-3</v>
      </c>
      <c r="H66" s="16">
        <f t="shared" si="4"/>
        <v>-2.1008192598558624E-3</v>
      </c>
      <c r="K66" s="24">
        <v>0.56000000000000005</v>
      </c>
      <c r="L66">
        <f t="shared" si="12"/>
        <v>2.9739253853332532E-3</v>
      </c>
      <c r="M66" s="9">
        <f t="shared" si="5"/>
        <v>0.50747924253884835</v>
      </c>
      <c r="N66" s="9">
        <f t="shared" si="6"/>
        <v>0.57170594518707074</v>
      </c>
      <c r="O66" s="9">
        <f t="shared" si="7"/>
        <v>0.54670849537801125</v>
      </c>
      <c r="P66" s="25">
        <f t="shared" si="8"/>
        <v>1.3291504621988803E-2</v>
      </c>
    </row>
    <row r="67" spans="1:16" x14ac:dyDescent="0.35">
      <c r="A67" s="15">
        <v>45523</v>
      </c>
      <c r="B67">
        <v>481.27</v>
      </c>
      <c r="C67">
        <v>475.17</v>
      </c>
      <c r="D67">
        <v>481.31</v>
      </c>
      <c r="E67">
        <v>473.37</v>
      </c>
      <c r="F67" t="s">
        <v>50</v>
      </c>
      <c r="G67" s="8">
        <v>1.3100000000000001E-2</v>
      </c>
      <c r="H67" s="16">
        <f t="shared" si="4"/>
        <v>1.3050483245022053E-2</v>
      </c>
      <c r="K67" s="24">
        <v>0.56999999999999995</v>
      </c>
      <c r="L67">
        <f t="shared" si="12"/>
        <v>3.2180022158189926E-3</v>
      </c>
      <c r="M67" s="9">
        <f t="shared" si="5"/>
        <v>0.52178943697627034</v>
      </c>
      <c r="N67" s="9">
        <f t="shared" si="6"/>
        <v>0.57705968197153745</v>
      </c>
      <c r="O67" s="9">
        <f t="shared" si="7"/>
        <v>0.55554814365123961</v>
      </c>
      <c r="P67" s="25">
        <f t="shared" si="8"/>
        <v>1.4451856348760339E-2</v>
      </c>
    </row>
    <row r="68" spans="1:16" x14ac:dyDescent="0.35">
      <c r="A68" s="15">
        <v>45520</v>
      </c>
      <c r="B68">
        <v>475.03</v>
      </c>
      <c r="C68">
        <v>472.62</v>
      </c>
      <c r="D68">
        <v>476.41</v>
      </c>
      <c r="E68">
        <v>471.65</v>
      </c>
      <c r="F68" t="s">
        <v>81</v>
      </c>
      <c r="G68" s="8">
        <v>1.2999999999999999E-3</v>
      </c>
      <c r="H68" s="16">
        <f t="shared" si="4"/>
        <v>1.284954624111364E-3</v>
      </c>
      <c r="K68" s="24">
        <v>0.57999999999999996</v>
      </c>
      <c r="L68">
        <f t="shared" si="12"/>
        <v>3.4492176016053828E-3</v>
      </c>
      <c r="M68" s="9">
        <f t="shared" si="5"/>
        <v>0.53532000108165412</v>
      </c>
      <c r="N68" s="9">
        <f t="shared" si="6"/>
        <v>0.58211823128250462</v>
      </c>
      <c r="O68" s="9">
        <f t="shared" si="7"/>
        <v>0.56390405614407491</v>
      </c>
      <c r="P68" s="25">
        <f t="shared" si="8"/>
        <v>1.6095943855925054E-2</v>
      </c>
    </row>
    <row r="69" spans="1:16" x14ac:dyDescent="0.35">
      <c r="A69" s="15">
        <v>45519</v>
      </c>
      <c r="B69">
        <v>474.42</v>
      </c>
      <c r="C69">
        <v>468.76</v>
      </c>
      <c r="D69">
        <v>474.82</v>
      </c>
      <c r="E69">
        <v>468.38</v>
      </c>
      <c r="F69" t="s">
        <v>82</v>
      </c>
      <c r="G69" s="8">
        <v>2.53E-2</v>
      </c>
      <c r="H69" s="16">
        <f t="shared" si="4"/>
        <v>2.494927467243515E-2</v>
      </c>
      <c r="K69" s="24">
        <v>0.59</v>
      </c>
      <c r="L69">
        <f t="shared" si="12"/>
        <v>3.790917625655147E-3</v>
      </c>
      <c r="M69" s="9">
        <f t="shared" si="5"/>
        <v>0.55523698516453424</v>
      </c>
      <c r="N69" s="9">
        <f t="shared" si="6"/>
        <v>0.58956892775316061</v>
      </c>
      <c r="O69" s="9">
        <f t="shared" si="7"/>
        <v>0.57620671271921708</v>
      </c>
      <c r="P69" s="25">
        <f t="shared" si="8"/>
        <v>1.3793287280782884E-2</v>
      </c>
    </row>
    <row r="70" spans="1:16" x14ac:dyDescent="0.35">
      <c r="A70" s="15">
        <v>45518</v>
      </c>
      <c r="B70">
        <v>462.73</v>
      </c>
      <c r="C70">
        <v>463.51</v>
      </c>
      <c r="D70">
        <v>465.11</v>
      </c>
      <c r="E70">
        <v>458.4</v>
      </c>
      <c r="F70" t="s">
        <v>83</v>
      </c>
      <c r="G70" s="8">
        <v>2.9999999999999997E-4</v>
      </c>
      <c r="H70" s="16">
        <f t="shared" si="4"/>
        <v>3.2421567110260251E-4</v>
      </c>
      <c r="K70" s="24">
        <v>0.6</v>
      </c>
      <c r="L70">
        <f t="shared" si="12"/>
        <v>4.0965393648789193E-3</v>
      </c>
      <c r="M70" s="9">
        <f t="shared" si="5"/>
        <v>0.57293514854863092</v>
      </c>
      <c r="N70" s="9">
        <f t="shared" si="6"/>
        <v>0.59620575180906865</v>
      </c>
      <c r="O70" s="9">
        <f t="shared" si="7"/>
        <v>0.58714868188263314</v>
      </c>
      <c r="P70" s="25">
        <f t="shared" si="8"/>
        <v>1.2851318117366839E-2</v>
      </c>
    </row>
    <row r="71" spans="1:16" x14ac:dyDescent="0.35">
      <c r="A71" s="15">
        <v>45517</v>
      </c>
      <c r="B71">
        <v>462.58</v>
      </c>
      <c r="C71">
        <v>455.82</v>
      </c>
      <c r="D71">
        <v>462.85</v>
      </c>
      <c r="E71">
        <v>455.68</v>
      </c>
      <c r="F71" t="s">
        <v>84</v>
      </c>
      <c r="G71" s="8">
        <v>2.4799999999999999E-2</v>
      </c>
      <c r="H71" s="16">
        <f t="shared" si="4"/>
        <v>2.4509958167167833E-2</v>
      </c>
      <c r="K71" s="24">
        <v>0.61</v>
      </c>
      <c r="L71">
        <f t="shared" si="12"/>
        <v>4.5616895789949317E-3</v>
      </c>
      <c r="M71" s="9">
        <f t="shared" si="5"/>
        <v>0.59958054523088455</v>
      </c>
      <c r="N71" s="9">
        <f t="shared" si="6"/>
        <v>0.60625332129790133</v>
      </c>
      <c r="O71" s="9">
        <f t="shared" si="7"/>
        <v>0.6036562335143989</v>
      </c>
      <c r="P71" s="25">
        <f t="shared" si="8"/>
        <v>6.3437664856010878E-3</v>
      </c>
    </row>
    <row r="72" spans="1:16" x14ac:dyDescent="0.35">
      <c r="A72" s="15">
        <v>45516</v>
      </c>
      <c r="B72">
        <v>451.38</v>
      </c>
      <c r="C72">
        <v>451.39</v>
      </c>
      <c r="D72">
        <v>454.37</v>
      </c>
      <c r="E72">
        <v>448.55</v>
      </c>
      <c r="F72" t="s">
        <v>85</v>
      </c>
      <c r="G72" s="8">
        <v>2.2000000000000001E-3</v>
      </c>
      <c r="H72" s="16">
        <f t="shared" si="4"/>
        <v>2.1512777344975744E-3</v>
      </c>
      <c r="K72" s="24">
        <v>0.62</v>
      </c>
      <c r="L72">
        <f t="shared" si="12"/>
        <v>4.9080902950373708E-3</v>
      </c>
      <c r="M72" s="9">
        <f t="shared" si="5"/>
        <v>0.61913385156884981</v>
      </c>
      <c r="N72" s="9">
        <f t="shared" si="6"/>
        <v>0.61369052836811833</v>
      </c>
      <c r="O72" s="9">
        <f t="shared" si="7"/>
        <v>0.61580910511103548</v>
      </c>
      <c r="P72" s="25">
        <f t="shared" si="8"/>
        <v>4.1908948889645137E-3</v>
      </c>
    </row>
    <row r="73" spans="1:16" x14ac:dyDescent="0.35">
      <c r="A73" s="15">
        <v>45513</v>
      </c>
      <c r="B73">
        <v>450.41</v>
      </c>
      <c r="C73">
        <v>446.74</v>
      </c>
      <c r="D73">
        <v>452.06</v>
      </c>
      <c r="E73">
        <v>445.61</v>
      </c>
      <c r="F73" t="s">
        <v>86</v>
      </c>
      <c r="G73" s="8">
        <v>5.1999999999999998E-3</v>
      </c>
      <c r="H73" s="16">
        <f t="shared" si="4"/>
        <v>5.2088088564623998E-3</v>
      </c>
      <c r="K73" s="24">
        <v>0.63</v>
      </c>
      <c r="L73">
        <f t="shared" si="12"/>
        <v>5.2209309658204014E-3</v>
      </c>
      <c r="M73" s="9">
        <f t="shared" si="5"/>
        <v>0.63653653307266345</v>
      </c>
      <c r="N73" s="9">
        <f t="shared" si="6"/>
        <v>0.6203715769682796</v>
      </c>
      <c r="O73" s="9">
        <f t="shared" si="7"/>
        <v>0.62666308287195638</v>
      </c>
      <c r="P73" s="25">
        <f t="shared" si="8"/>
        <v>3.3369171280436261E-3</v>
      </c>
    </row>
    <row r="74" spans="1:16" x14ac:dyDescent="0.35">
      <c r="A74" s="15">
        <v>45512</v>
      </c>
      <c r="B74">
        <v>448.07</v>
      </c>
      <c r="C74">
        <v>441.06</v>
      </c>
      <c r="D74">
        <v>448.99</v>
      </c>
      <c r="E74">
        <v>437.15</v>
      </c>
      <c r="F74" t="s">
        <v>87</v>
      </c>
      <c r="G74" s="8">
        <v>3.0599999999999999E-2</v>
      </c>
      <c r="H74" s="16">
        <f t="shared" si="4"/>
        <v>3.0132314582700472E-2</v>
      </c>
      <c r="K74" s="24">
        <v>0.64</v>
      </c>
      <c r="L74">
        <f t="shared" si="12"/>
        <v>5.5302373161021387E-3</v>
      </c>
      <c r="M74" s="9">
        <f t="shared" si="5"/>
        <v>0.65347007599721629</v>
      </c>
      <c r="N74" s="9">
        <f t="shared" si="6"/>
        <v>0.62694201099412106</v>
      </c>
      <c r="O74" s="9">
        <f t="shared" si="7"/>
        <v>0.63726690618729964</v>
      </c>
      <c r="P74" s="25">
        <f t="shared" si="8"/>
        <v>2.7330938127003712E-3</v>
      </c>
    </row>
    <row r="75" spans="1:16" x14ac:dyDescent="0.35">
      <c r="A75" s="15">
        <v>45511</v>
      </c>
      <c r="B75">
        <v>434.77</v>
      </c>
      <c r="C75">
        <v>446.49</v>
      </c>
      <c r="D75">
        <v>449</v>
      </c>
      <c r="E75">
        <v>434.37</v>
      </c>
      <c r="F75" t="s">
        <v>88</v>
      </c>
      <c r="G75" s="8">
        <v>-1.0800000000000001E-2</v>
      </c>
      <c r="H75" s="16">
        <f t="shared" si="4"/>
        <v>-1.0888818554806411E-2</v>
      </c>
      <c r="K75" s="24">
        <v>0.65</v>
      </c>
      <c r="L75">
        <f t="shared" ref="L75:L106" si="16">PERCENTILE(LNRT,K75)</f>
        <v>6.0584678473163539E-3</v>
      </c>
      <c r="M75" s="9">
        <f t="shared" si="5"/>
        <v>0.68167684825368957</v>
      </c>
      <c r="N75" s="9">
        <f t="shared" si="6"/>
        <v>0.63807709456168804</v>
      </c>
      <c r="O75" s="9">
        <f t="shared" si="7"/>
        <v>0.65504640186946916</v>
      </c>
      <c r="P75" s="25">
        <f t="shared" si="8"/>
        <v>5.0464018694691415E-3</v>
      </c>
    </row>
    <row r="76" spans="1:16" x14ac:dyDescent="0.35">
      <c r="A76" s="15">
        <v>45510</v>
      </c>
      <c r="B76">
        <v>439.53</v>
      </c>
      <c r="C76">
        <v>437.23</v>
      </c>
      <c r="D76">
        <v>447.07</v>
      </c>
      <c r="E76">
        <v>434.56</v>
      </c>
      <c r="F76" t="s">
        <v>89</v>
      </c>
      <c r="G76" s="8">
        <v>9.5999999999999992E-3</v>
      </c>
      <c r="H76" s="16">
        <f t="shared" ref="H76:H139" si="17">LN(B76/B77)</f>
        <v>9.509729913681356E-3</v>
      </c>
      <c r="K76" s="24">
        <v>0.66</v>
      </c>
      <c r="L76">
        <f t="shared" si="16"/>
        <v>6.2668352876974502E-3</v>
      </c>
      <c r="M76" s="9">
        <f t="shared" ref="M76:M110" si="18">_xlfn.NORM.DIST(L76,$M$4,$M$5,TRUE)</f>
        <v>0.69253109277842095</v>
      </c>
      <c r="N76" s="9">
        <f t="shared" ref="N76:N110" si="19">_xlfn.NORM.DIST(L76,$N$4,$N$5,TRUE)</f>
        <v>0.64243812709930237</v>
      </c>
      <c r="O76" s="9">
        <f t="shared" ref="O76:O110" si="20">$M$3*M76+(1-$M$3)*N76</f>
        <v>0.66193463468445968</v>
      </c>
      <c r="P76" s="25">
        <f t="shared" ref="P76:P110" si="21">ABS(K76-O76)</f>
        <v>1.9346346844596463E-3</v>
      </c>
    </row>
    <row r="77" spans="1:16" x14ac:dyDescent="0.35">
      <c r="A77" s="15">
        <v>45509</v>
      </c>
      <c r="B77">
        <v>435.37</v>
      </c>
      <c r="C77">
        <v>424.71</v>
      </c>
      <c r="D77">
        <v>442.29</v>
      </c>
      <c r="E77">
        <v>423.45</v>
      </c>
      <c r="F77" t="s">
        <v>90</v>
      </c>
      <c r="G77" s="8">
        <v>-2.98E-2</v>
      </c>
      <c r="H77" s="16">
        <f t="shared" si="17"/>
        <v>-3.0269695534838627E-2</v>
      </c>
      <c r="K77" s="24">
        <v>0.67</v>
      </c>
      <c r="L77">
        <f t="shared" si="16"/>
        <v>6.59127471760175E-3</v>
      </c>
      <c r="M77" s="9">
        <f t="shared" si="18"/>
        <v>0.70909849553891724</v>
      </c>
      <c r="N77" s="9">
        <f t="shared" si="19"/>
        <v>0.64919143616716679</v>
      </c>
      <c r="O77" s="9">
        <f t="shared" si="20"/>
        <v>0.67250765275788615</v>
      </c>
      <c r="P77" s="25">
        <f t="shared" si="21"/>
        <v>2.5076527578861141E-3</v>
      </c>
    </row>
    <row r="78" spans="1:16" x14ac:dyDescent="0.35">
      <c r="A78" s="15">
        <v>45506</v>
      </c>
      <c r="B78">
        <v>448.75</v>
      </c>
      <c r="C78">
        <v>450.89</v>
      </c>
      <c r="D78">
        <v>453.57</v>
      </c>
      <c r="E78">
        <v>444.47</v>
      </c>
      <c r="F78" t="s">
        <v>91</v>
      </c>
      <c r="G78" s="8">
        <v>-2.3699999999999999E-2</v>
      </c>
      <c r="H78" s="16">
        <f t="shared" si="17"/>
        <v>-2.4021145954296001E-2</v>
      </c>
      <c r="K78" s="24">
        <v>0.68</v>
      </c>
      <c r="L78">
        <f t="shared" si="16"/>
        <v>6.8735997097141635E-3</v>
      </c>
      <c r="M78" s="9">
        <f t="shared" si="18"/>
        <v>0.72316663405711412</v>
      </c>
      <c r="N78" s="9">
        <f t="shared" si="19"/>
        <v>0.65503009557869962</v>
      </c>
      <c r="O78" s="9">
        <f t="shared" si="20"/>
        <v>0.68154927888639749</v>
      </c>
      <c r="P78" s="25">
        <f t="shared" si="21"/>
        <v>1.5492788863974427E-3</v>
      </c>
    </row>
    <row r="79" spans="1:16" x14ac:dyDescent="0.35">
      <c r="A79" s="15">
        <v>45505</v>
      </c>
      <c r="B79">
        <v>459.66</v>
      </c>
      <c r="C79">
        <v>471.76</v>
      </c>
      <c r="D79">
        <v>475.55</v>
      </c>
      <c r="E79">
        <v>455.98</v>
      </c>
      <c r="F79" t="s">
        <v>92</v>
      </c>
      <c r="G79" s="8">
        <v>-2.4199999999999999E-2</v>
      </c>
      <c r="H79" s="16">
        <f t="shared" si="17"/>
        <v>-2.4519617174318498E-2</v>
      </c>
      <c r="K79" s="24">
        <v>0.69</v>
      </c>
      <c r="L79">
        <f t="shared" si="16"/>
        <v>7.2952099920352339E-3</v>
      </c>
      <c r="M79" s="9">
        <f t="shared" si="18"/>
        <v>0.74353457069776141</v>
      </c>
      <c r="N79" s="9">
        <f t="shared" si="19"/>
        <v>0.6636806004302358</v>
      </c>
      <c r="O79" s="9">
        <f t="shared" si="20"/>
        <v>0.69476028429240977</v>
      </c>
      <c r="P79" s="25">
        <f t="shared" si="21"/>
        <v>4.7602842924098221E-3</v>
      </c>
    </row>
    <row r="80" spans="1:16" x14ac:dyDescent="0.35">
      <c r="A80" s="15">
        <v>45504</v>
      </c>
      <c r="B80">
        <v>471.07</v>
      </c>
      <c r="C80">
        <v>467.87</v>
      </c>
      <c r="D80">
        <v>472.79</v>
      </c>
      <c r="E80">
        <v>466.41</v>
      </c>
      <c r="F80" t="s">
        <v>93</v>
      </c>
      <c r="G80" s="8">
        <v>2.9600000000000001E-2</v>
      </c>
      <c r="H80" s="16">
        <f t="shared" si="17"/>
        <v>2.9164246594901057E-2</v>
      </c>
      <c r="K80" s="24">
        <v>0.7</v>
      </c>
      <c r="L80">
        <f t="shared" si="16"/>
        <v>7.5707963406335642E-3</v>
      </c>
      <c r="M80" s="9">
        <f t="shared" si="18"/>
        <v>0.75641325446279128</v>
      </c>
      <c r="N80" s="9">
        <f t="shared" si="19"/>
        <v>0.66928889203217756</v>
      </c>
      <c r="O80" s="9">
        <f t="shared" si="20"/>
        <v>0.70319825974383066</v>
      </c>
      <c r="P80" s="25">
        <f t="shared" si="21"/>
        <v>3.1982597438307003E-3</v>
      </c>
    </row>
    <row r="81" spans="1:16" x14ac:dyDescent="0.35">
      <c r="A81" s="15">
        <v>45503</v>
      </c>
      <c r="B81">
        <v>457.53</v>
      </c>
      <c r="C81">
        <v>465.85</v>
      </c>
      <c r="D81">
        <v>466.56</v>
      </c>
      <c r="E81">
        <v>454.15</v>
      </c>
      <c r="F81" t="s">
        <v>94</v>
      </c>
      <c r="G81" s="8">
        <v>-1.37E-2</v>
      </c>
      <c r="H81" s="16">
        <f t="shared" si="17"/>
        <v>-1.3826555421495869E-2</v>
      </c>
      <c r="K81" s="24">
        <v>0.71</v>
      </c>
      <c r="L81">
        <f t="shared" si="16"/>
        <v>7.8729706577598934E-3</v>
      </c>
      <c r="M81" s="9">
        <f t="shared" si="18"/>
        <v>0.77012308082114156</v>
      </c>
      <c r="N81" s="9">
        <f t="shared" si="19"/>
        <v>0.67539483278785251</v>
      </c>
      <c r="O81" s="9">
        <f t="shared" si="20"/>
        <v>0.71226368216163904</v>
      </c>
      <c r="P81" s="25">
        <f t="shared" si="21"/>
        <v>2.2636821616390801E-3</v>
      </c>
    </row>
    <row r="82" spans="1:16" x14ac:dyDescent="0.35">
      <c r="A82" s="15">
        <v>45502</v>
      </c>
      <c r="B82">
        <v>463.9</v>
      </c>
      <c r="C82">
        <v>465.71</v>
      </c>
      <c r="D82">
        <v>467.91</v>
      </c>
      <c r="E82">
        <v>461.61</v>
      </c>
      <c r="F82" t="s">
        <v>95</v>
      </c>
      <c r="G82" s="8">
        <v>2E-3</v>
      </c>
      <c r="H82" s="16">
        <f t="shared" si="17"/>
        <v>2.0067545871532157E-3</v>
      </c>
      <c r="K82" s="24">
        <v>0.72</v>
      </c>
      <c r="L82">
        <f t="shared" si="16"/>
        <v>8.0942852243076017E-3</v>
      </c>
      <c r="M82" s="9">
        <f t="shared" si="18"/>
        <v>0.77988385725341447</v>
      </c>
      <c r="N82" s="9">
        <f t="shared" si="19"/>
        <v>0.67983726532148958</v>
      </c>
      <c r="O82" s="9">
        <f t="shared" si="20"/>
        <v>0.71877604868210421</v>
      </c>
      <c r="P82" s="25">
        <f t="shared" si="21"/>
        <v>1.2239513178957662E-3</v>
      </c>
    </row>
    <row r="83" spans="1:16" x14ac:dyDescent="0.35">
      <c r="A83" s="15">
        <v>45499</v>
      </c>
      <c r="B83">
        <v>462.97</v>
      </c>
      <c r="C83">
        <v>462.65</v>
      </c>
      <c r="D83">
        <v>465.93</v>
      </c>
      <c r="E83">
        <v>459.77</v>
      </c>
      <c r="F83" t="s">
        <v>96</v>
      </c>
      <c r="G83" s="8">
        <v>1.03E-2</v>
      </c>
      <c r="H83" s="16">
        <f t="shared" si="17"/>
        <v>1.0203727104151497E-2</v>
      </c>
      <c r="K83" s="24">
        <v>0.73</v>
      </c>
      <c r="L83">
        <f t="shared" si="16"/>
        <v>8.4198594284069315E-3</v>
      </c>
      <c r="M83" s="9">
        <f t="shared" si="18"/>
        <v>0.79380165806493597</v>
      </c>
      <c r="N83" s="9">
        <f t="shared" si="19"/>
        <v>0.68632575623808356</v>
      </c>
      <c r="O83" s="9">
        <f t="shared" si="20"/>
        <v>0.72815607526154524</v>
      </c>
      <c r="P83" s="25">
        <f t="shared" si="21"/>
        <v>1.8439247384547386E-3</v>
      </c>
    </row>
    <row r="84" spans="1:16" x14ac:dyDescent="0.35">
      <c r="A84" s="15">
        <v>45498</v>
      </c>
      <c r="B84">
        <v>458.27</v>
      </c>
      <c r="C84">
        <v>463.72</v>
      </c>
      <c r="D84">
        <v>467.94</v>
      </c>
      <c r="E84">
        <v>455.63</v>
      </c>
      <c r="F84" t="s">
        <v>97</v>
      </c>
      <c r="G84" s="8">
        <v>-1.0999999999999999E-2</v>
      </c>
      <c r="H84" s="16">
        <f t="shared" si="17"/>
        <v>-1.1088921742834391E-2</v>
      </c>
      <c r="K84" s="24">
        <v>0.74</v>
      </c>
      <c r="L84">
        <f t="shared" si="16"/>
        <v>8.8661478809355133E-3</v>
      </c>
      <c r="M84" s="9">
        <f t="shared" si="18"/>
        <v>0.81200769828824226</v>
      </c>
      <c r="N84" s="9">
        <f t="shared" si="19"/>
        <v>0.69512684773453115</v>
      </c>
      <c r="O84" s="9">
        <f t="shared" si="20"/>
        <v>0.740617633885569</v>
      </c>
      <c r="P84" s="25">
        <f t="shared" si="21"/>
        <v>6.1763388556901333E-4</v>
      </c>
    </row>
    <row r="85" spans="1:16" x14ac:dyDescent="0.35">
      <c r="A85" s="15">
        <v>45497</v>
      </c>
      <c r="B85">
        <v>463.38</v>
      </c>
      <c r="C85">
        <v>473.82</v>
      </c>
      <c r="D85">
        <v>474.19</v>
      </c>
      <c r="E85">
        <v>462.51</v>
      </c>
      <c r="F85" t="s">
        <v>98</v>
      </c>
      <c r="G85" s="8">
        <v>-3.5900000000000001E-2</v>
      </c>
      <c r="H85" s="16">
        <f t="shared" si="17"/>
        <v>-3.6529485275631803E-2</v>
      </c>
      <c r="K85" s="24">
        <v>0.75</v>
      </c>
      <c r="L85">
        <f t="shared" si="16"/>
        <v>9.4421147924133725E-3</v>
      </c>
      <c r="M85" s="9">
        <f t="shared" si="18"/>
        <v>0.8339833735660559</v>
      </c>
      <c r="N85" s="9">
        <f t="shared" si="19"/>
        <v>0.70631994796753039</v>
      </c>
      <c r="O85" s="9">
        <f t="shared" si="20"/>
        <v>0.75600738235647402</v>
      </c>
      <c r="P85" s="25">
        <f t="shared" si="21"/>
        <v>6.0073823564740225E-3</v>
      </c>
    </row>
    <row r="86" spans="1:16" x14ac:dyDescent="0.35">
      <c r="A86" s="15">
        <v>45496</v>
      </c>
      <c r="B86">
        <v>480.62</v>
      </c>
      <c r="C86">
        <v>481.41</v>
      </c>
      <c r="D86">
        <v>484.43</v>
      </c>
      <c r="E86">
        <v>480.14</v>
      </c>
      <c r="F86" t="s">
        <v>99</v>
      </c>
      <c r="G86" s="8">
        <v>-3.5000000000000001E-3</v>
      </c>
      <c r="H86" s="16">
        <f t="shared" si="17"/>
        <v>-3.5308570962907923E-3</v>
      </c>
      <c r="K86" s="24">
        <v>0.76</v>
      </c>
      <c r="L86">
        <f t="shared" si="16"/>
        <v>9.6996418375284027E-3</v>
      </c>
      <c r="M86" s="9">
        <f t="shared" si="18"/>
        <v>0.84324903060390399</v>
      </c>
      <c r="N86" s="9">
        <f t="shared" si="19"/>
        <v>0.71126232342892692</v>
      </c>
      <c r="O86" s="9">
        <f t="shared" si="20"/>
        <v>0.76263240708619273</v>
      </c>
      <c r="P86" s="25">
        <f t="shared" si="21"/>
        <v>2.6324070861927229E-3</v>
      </c>
    </row>
    <row r="87" spans="1:16" x14ac:dyDescent="0.35">
      <c r="A87" s="15">
        <v>45495</v>
      </c>
      <c r="B87">
        <v>482.32</v>
      </c>
      <c r="C87">
        <v>481.16</v>
      </c>
      <c r="D87">
        <v>483.35</v>
      </c>
      <c r="E87">
        <v>477.71</v>
      </c>
      <c r="F87" t="s">
        <v>100</v>
      </c>
      <c r="G87" s="8">
        <v>1.49E-2</v>
      </c>
      <c r="H87" s="16">
        <f t="shared" si="17"/>
        <v>1.4787854591063361E-2</v>
      </c>
      <c r="K87" s="24">
        <v>0.77</v>
      </c>
      <c r="L87">
        <f t="shared" si="16"/>
        <v>1.0189055546068811E-2</v>
      </c>
      <c r="M87" s="9">
        <f t="shared" si="18"/>
        <v>0.8599020276835424</v>
      </c>
      <c r="N87" s="9">
        <f t="shared" si="19"/>
        <v>0.72054550693273001</v>
      </c>
      <c r="O87" s="9">
        <f t="shared" si="20"/>
        <v>0.77478396989903664</v>
      </c>
      <c r="P87" s="25">
        <f t="shared" si="21"/>
        <v>4.783969899036622E-3</v>
      </c>
    </row>
    <row r="88" spans="1:16" x14ac:dyDescent="0.35">
      <c r="A88" s="15">
        <v>45492</v>
      </c>
      <c r="B88">
        <v>475.24</v>
      </c>
      <c r="C88">
        <v>479.15</v>
      </c>
      <c r="D88">
        <v>481.69</v>
      </c>
      <c r="E88">
        <v>473.94</v>
      </c>
      <c r="F88" t="s">
        <v>101</v>
      </c>
      <c r="G88" s="8">
        <v>-8.8999999999999999E-3</v>
      </c>
      <c r="H88" s="16">
        <f t="shared" si="17"/>
        <v>-8.9030994585851207E-3</v>
      </c>
      <c r="K88" s="24">
        <v>0.78</v>
      </c>
      <c r="L88">
        <f t="shared" si="16"/>
        <v>1.0596800149063184E-2</v>
      </c>
      <c r="M88" s="9">
        <f t="shared" si="18"/>
        <v>0.87282483897649354</v>
      </c>
      <c r="N88" s="9">
        <f t="shared" si="19"/>
        <v>0.72816722804595901</v>
      </c>
      <c r="O88" s="9">
        <f t="shared" si="20"/>
        <v>0.78446890973963357</v>
      </c>
      <c r="P88" s="25">
        <f t="shared" si="21"/>
        <v>4.468909739633542E-3</v>
      </c>
    </row>
    <row r="89" spans="1:16" x14ac:dyDescent="0.35">
      <c r="A89" s="15">
        <v>45491</v>
      </c>
      <c r="B89">
        <v>479.49</v>
      </c>
      <c r="C89">
        <v>485.53</v>
      </c>
      <c r="D89">
        <v>485.71</v>
      </c>
      <c r="E89">
        <v>476.27</v>
      </c>
      <c r="F89" t="s">
        <v>102</v>
      </c>
      <c r="G89" s="8">
        <v>-4.7000000000000002E-3</v>
      </c>
      <c r="H89" s="16">
        <f t="shared" si="17"/>
        <v>-4.7437826928374534E-3</v>
      </c>
      <c r="K89" s="24">
        <v>0.79</v>
      </c>
      <c r="L89">
        <f t="shared" si="16"/>
        <v>1.0985129820320905E-2</v>
      </c>
      <c r="M89" s="9">
        <f t="shared" si="18"/>
        <v>0.8843385487541231</v>
      </c>
      <c r="N89" s="9">
        <f t="shared" si="19"/>
        <v>0.73532857152268305</v>
      </c>
      <c r="O89" s="9">
        <f t="shared" si="20"/>
        <v>0.79332422244833611</v>
      </c>
      <c r="P89" s="25">
        <f t="shared" si="21"/>
        <v>3.3242224483360783E-3</v>
      </c>
    </row>
    <row r="90" spans="1:16" x14ac:dyDescent="0.35">
      <c r="A90" s="15">
        <v>45490</v>
      </c>
      <c r="B90">
        <v>481.77</v>
      </c>
      <c r="C90">
        <v>488.28</v>
      </c>
      <c r="D90">
        <v>488.8</v>
      </c>
      <c r="E90">
        <v>481.7</v>
      </c>
      <c r="F90" t="s">
        <v>103</v>
      </c>
      <c r="G90" s="8">
        <v>-2.9399999999999999E-2</v>
      </c>
      <c r="H90" s="16">
        <f t="shared" si="17"/>
        <v>-2.9794354017629029E-2</v>
      </c>
      <c r="K90" s="24">
        <v>0.8</v>
      </c>
      <c r="L90">
        <f t="shared" si="16"/>
        <v>1.1503367782432085E-2</v>
      </c>
      <c r="M90" s="9">
        <f t="shared" si="18"/>
        <v>0.89852209778071768</v>
      </c>
      <c r="N90" s="9">
        <f t="shared" si="19"/>
        <v>0.74473382384825459</v>
      </c>
      <c r="O90" s="9">
        <f t="shared" si="20"/>
        <v>0.80458921888393675</v>
      </c>
      <c r="P90" s="25">
        <f t="shared" si="21"/>
        <v>4.5892188839367076E-3</v>
      </c>
    </row>
    <row r="91" spans="1:16" x14ac:dyDescent="0.35">
      <c r="A91" s="15">
        <v>45489</v>
      </c>
      <c r="B91">
        <v>496.34</v>
      </c>
      <c r="C91">
        <v>497.62</v>
      </c>
      <c r="D91">
        <v>498.44</v>
      </c>
      <c r="E91">
        <v>493.15</v>
      </c>
      <c r="F91" t="s">
        <v>56</v>
      </c>
      <c r="G91" s="8">
        <v>4.0000000000000002E-4</v>
      </c>
      <c r="H91" s="16">
        <f t="shared" si="17"/>
        <v>3.8287539888769644E-4</v>
      </c>
      <c r="K91" s="24">
        <v>0.81</v>
      </c>
      <c r="L91">
        <f t="shared" si="16"/>
        <v>1.1763132360661009E-2</v>
      </c>
      <c r="M91" s="9">
        <f t="shared" si="18"/>
        <v>0.90513513051949457</v>
      </c>
      <c r="N91" s="9">
        <f t="shared" si="19"/>
        <v>0.74938156118525845</v>
      </c>
      <c r="O91" s="9">
        <f t="shared" si="20"/>
        <v>0.81000186195547386</v>
      </c>
      <c r="P91" s="25">
        <f t="shared" si="21"/>
        <v>1.8619554738030786E-6</v>
      </c>
    </row>
    <row r="92" spans="1:16" x14ac:dyDescent="0.35">
      <c r="A92" s="15">
        <v>45488</v>
      </c>
      <c r="B92">
        <v>496.15</v>
      </c>
      <c r="C92">
        <v>496.61</v>
      </c>
      <c r="D92">
        <v>501.01</v>
      </c>
      <c r="E92">
        <v>494.09</v>
      </c>
      <c r="F92" t="s">
        <v>104</v>
      </c>
      <c r="G92" s="8">
        <v>2.7000000000000001E-3</v>
      </c>
      <c r="H92" s="16">
        <f t="shared" si="17"/>
        <v>2.6842402869314106E-3</v>
      </c>
      <c r="K92" s="24">
        <v>0.82</v>
      </c>
      <c r="L92">
        <f t="shared" si="16"/>
        <v>1.2054007635608027E-2</v>
      </c>
      <c r="M92" s="9">
        <f t="shared" si="18"/>
        <v>0.91215703021093675</v>
      </c>
      <c r="N92" s="9">
        <f t="shared" si="19"/>
        <v>0.75453224841551081</v>
      </c>
      <c r="O92" s="9">
        <f t="shared" si="20"/>
        <v>0.81588083722873661</v>
      </c>
      <c r="P92" s="25">
        <f t="shared" si="21"/>
        <v>4.1191627712633405E-3</v>
      </c>
    </row>
    <row r="93" spans="1:16" x14ac:dyDescent="0.35">
      <c r="A93" s="15">
        <v>45485</v>
      </c>
      <c r="B93">
        <v>494.82</v>
      </c>
      <c r="C93">
        <v>492.51</v>
      </c>
      <c r="D93">
        <v>499.62</v>
      </c>
      <c r="E93">
        <v>492.04</v>
      </c>
      <c r="F93" t="s">
        <v>105</v>
      </c>
      <c r="G93" s="8">
        <v>5.8999999999999999E-3</v>
      </c>
      <c r="H93" s="16">
        <f t="shared" si="17"/>
        <v>5.8576301260255528E-3</v>
      </c>
      <c r="K93" s="24">
        <v>0.83</v>
      </c>
      <c r="L93">
        <f t="shared" si="16"/>
        <v>1.2634895299018775E-2</v>
      </c>
      <c r="M93" s="9">
        <f t="shared" si="18"/>
        <v>0.92500819493286179</v>
      </c>
      <c r="N93" s="9">
        <f t="shared" si="19"/>
        <v>0.76464580470757482</v>
      </c>
      <c r="O93" s="9">
        <f t="shared" si="20"/>
        <v>0.82705988850186984</v>
      </c>
      <c r="P93" s="25">
        <f t="shared" si="21"/>
        <v>2.9401114981301157E-3</v>
      </c>
    </row>
    <row r="94" spans="1:16" x14ac:dyDescent="0.35">
      <c r="A94" s="15">
        <v>45484</v>
      </c>
      <c r="B94">
        <v>491.93</v>
      </c>
      <c r="C94">
        <v>503.07</v>
      </c>
      <c r="D94">
        <v>503.28</v>
      </c>
      <c r="E94">
        <v>490.73</v>
      </c>
      <c r="F94" t="s">
        <v>106</v>
      </c>
      <c r="G94" s="8">
        <v>-2.1899999999999999E-2</v>
      </c>
      <c r="H94" s="16">
        <f t="shared" si="17"/>
        <v>-2.2174214127512006E-2</v>
      </c>
      <c r="K94" s="24">
        <v>0.84</v>
      </c>
      <c r="L94">
        <f t="shared" si="16"/>
        <v>1.3051696210369007E-2</v>
      </c>
      <c r="M94" s="9">
        <f t="shared" si="18"/>
        <v>0.9333077791178811</v>
      </c>
      <c r="N94" s="9">
        <f t="shared" si="19"/>
        <v>0.77175840866652234</v>
      </c>
      <c r="O94" s="9">
        <f t="shared" si="20"/>
        <v>0.83463447287398118</v>
      </c>
      <c r="P94" s="25">
        <f t="shared" si="21"/>
        <v>5.3655271260187876E-3</v>
      </c>
    </row>
    <row r="95" spans="1:16" x14ac:dyDescent="0.35">
      <c r="A95" s="15">
        <v>45483</v>
      </c>
      <c r="B95">
        <v>502.96</v>
      </c>
      <c r="C95">
        <v>499.71</v>
      </c>
      <c r="D95">
        <v>503.52</v>
      </c>
      <c r="E95">
        <v>498.39</v>
      </c>
      <c r="F95" t="s">
        <v>107</v>
      </c>
      <c r="G95" s="8">
        <v>1.04E-2</v>
      </c>
      <c r="H95" s="16">
        <f t="shared" si="17"/>
        <v>1.0372521124065727E-2</v>
      </c>
      <c r="K95" s="24">
        <v>0.85</v>
      </c>
      <c r="L95">
        <f t="shared" si="16"/>
        <v>1.410852020496607E-2</v>
      </c>
      <c r="M95" s="9">
        <f t="shared" si="18"/>
        <v>0.95117104317319823</v>
      </c>
      <c r="N95" s="9">
        <f t="shared" si="19"/>
        <v>0.78924026994672047</v>
      </c>
      <c r="O95" s="9">
        <f t="shared" si="20"/>
        <v>0.85226477859138328</v>
      </c>
      <c r="P95" s="25">
        <f t="shared" si="21"/>
        <v>2.2647785913832985E-3</v>
      </c>
    </row>
    <row r="96" spans="1:16" x14ac:dyDescent="0.35">
      <c r="A96" s="15">
        <v>45482</v>
      </c>
      <c r="B96">
        <v>497.77</v>
      </c>
      <c r="C96">
        <v>498.87</v>
      </c>
      <c r="D96">
        <v>500</v>
      </c>
      <c r="E96">
        <v>496.24</v>
      </c>
      <c r="F96" t="s">
        <v>108</v>
      </c>
      <c r="G96" s="8">
        <v>8.9999999999999998E-4</v>
      </c>
      <c r="H96" s="16">
        <f t="shared" si="17"/>
        <v>8.6422611924996933E-4</v>
      </c>
      <c r="K96" s="24">
        <v>0.86</v>
      </c>
      <c r="L96">
        <f t="shared" si="16"/>
        <v>1.4862426408950257E-2</v>
      </c>
      <c r="M96" s="9">
        <f t="shared" si="18"/>
        <v>0.9614020247036168</v>
      </c>
      <c r="N96" s="9">
        <f t="shared" si="19"/>
        <v>0.80121664453166253</v>
      </c>
      <c r="O96" s="9">
        <f t="shared" si="20"/>
        <v>0.86356183486355897</v>
      </c>
      <c r="P96" s="25">
        <f t="shared" si="21"/>
        <v>3.561834863558988E-3</v>
      </c>
    </row>
    <row r="97" spans="1:16" x14ac:dyDescent="0.35">
      <c r="A97" s="15">
        <v>45481</v>
      </c>
      <c r="B97">
        <v>497.34</v>
      </c>
      <c r="C97">
        <v>496.53</v>
      </c>
      <c r="D97">
        <v>497.89</v>
      </c>
      <c r="E97">
        <v>495.5</v>
      </c>
      <c r="F97" t="s">
        <v>109</v>
      </c>
      <c r="G97" s="8">
        <v>2.3999999999999998E-3</v>
      </c>
      <c r="H97" s="16">
        <f t="shared" si="17"/>
        <v>2.3754414793510244E-3</v>
      </c>
      <c r="K97" s="24">
        <v>0.87</v>
      </c>
      <c r="L97">
        <f t="shared" si="16"/>
        <v>1.5348980672720192E-2</v>
      </c>
      <c r="M97" s="9">
        <f t="shared" si="18"/>
        <v>0.96702404597073444</v>
      </c>
      <c r="N97" s="9">
        <f t="shared" si="19"/>
        <v>0.80872338055612203</v>
      </c>
      <c r="O97" s="9">
        <f t="shared" si="20"/>
        <v>0.87033502766365134</v>
      </c>
      <c r="P97" s="25">
        <f t="shared" si="21"/>
        <v>3.3502766365134384E-4</v>
      </c>
    </row>
    <row r="98" spans="1:16" x14ac:dyDescent="0.35">
      <c r="A98" s="15">
        <v>45478</v>
      </c>
      <c r="B98">
        <v>496.16</v>
      </c>
      <c r="C98">
        <v>491.89</v>
      </c>
      <c r="D98">
        <v>496.6</v>
      </c>
      <c r="E98">
        <v>491.59</v>
      </c>
      <c r="F98" t="s">
        <v>110</v>
      </c>
      <c r="G98" s="8">
        <v>1.04E-2</v>
      </c>
      <c r="H98" s="16">
        <f t="shared" si="17"/>
        <v>1.0372864480712687E-2</v>
      </c>
      <c r="K98" s="24">
        <v>0.88</v>
      </c>
      <c r="L98">
        <f t="shared" si="16"/>
        <v>1.6451951244583887E-2</v>
      </c>
      <c r="M98" s="9">
        <f t="shared" si="18"/>
        <v>0.97730189058478056</v>
      </c>
      <c r="N98" s="9">
        <f t="shared" si="19"/>
        <v>0.82508561811217385</v>
      </c>
      <c r="O98" s="9">
        <f t="shared" si="20"/>
        <v>0.88432917996987448</v>
      </c>
      <c r="P98" s="25">
        <f t="shared" si="21"/>
        <v>4.3291799698744748E-3</v>
      </c>
    </row>
    <row r="99" spans="1:16" x14ac:dyDescent="0.35">
      <c r="A99" s="15">
        <v>45476</v>
      </c>
      <c r="B99">
        <v>491.04</v>
      </c>
      <c r="C99">
        <v>486.22</v>
      </c>
      <c r="D99">
        <v>491.17</v>
      </c>
      <c r="E99">
        <v>486.22</v>
      </c>
      <c r="F99" t="s">
        <v>111</v>
      </c>
      <c r="G99" s="8">
        <v>8.3000000000000001E-3</v>
      </c>
      <c r="H99" s="16">
        <f t="shared" si="17"/>
        <v>8.3025363939469247E-3</v>
      </c>
      <c r="K99" s="24">
        <v>0.89</v>
      </c>
      <c r="L99">
        <f t="shared" si="16"/>
        <v>1.6941492370825942E-2</v>
      </c>
      <c r="M99" s="9">
        <f t="shared" si="18"/>
        <v>0.98091206272468123</v>
      </c>
      <c r="N99" s="9">
        <f t="shared" si="19"/>
        <v>0.83205435042728981</v>
      </c>
      <c r="O99" s="9">
        <f t="shared" si="20"/>
        <v>0.88999073885168367</v>
      </c>
      <c r="P99" s="25">
        <f t="shared" si="21"/>
        <v>9.2611483163418384E-6</v>
      </c>
    </row>
    <row r="100" spans="1:16" x14ac:dyDescent="0.35">
      <c r="A100" s="15">
        <v>45475</v>
      </c>
      <c r="B100">
        <v>486.98</v>
      </c>
      <c r="C100">
        <v>480.41</v>
      </c>
      <c r="D100">
        <v>487.04</v>
      </c>
      <c r="E100">
        <v>480.28</v>
      </c>
      <c r="F100" t="s">
        <v>112</v>
      </c>
      <c r="G100" s="8">
        <v>1.0500000000000001E-2</v>
      </c>
      <c r="H100" s="16">
        <f t="shared" si="17"/>
        <v>1.0444929306005032E-2</v>
      </c>
      <c r="K100" s="24">
        <v>0.9</v>
      </c>
      <c r="L100">
        <f t="shared" si="16"/>
        <v>1.7660430977034305E-2</v>
      </c>
      <c r="M100" s="9">
        <f t="shared" si="18"/>
        <v>0.98532286312911888</v>
      </c>
      <c r="N100" s="9">
        <f t="shared" si="19"/>
        <v>0.84195990116066588</v>
      </c>
      <c r="O100" s="9">
        <f t="shared" si="20"/>
        <v>0.89775769706983666</v>
      </c>
      <c r="P100" s="25">
        <f t="shared" si="21"/>
        <v>2.2423029301633646E-3</v>
      </c>
    </row>
    <row r="101" spans="1:16" x14ac:dyDescent="0.35">
      <c r="A101" s="15">
        <v>45474</v>
      </c>
      <c r="B101">
        <v>481.92</v>
      </c>
      <c r="C101">
        <v>480.04</v>
      </c>
      <c r="D101">
        <v>482.49</v>
      </c>
      <c r="E101">
        <v>476.26</v>
      </c>
      <c r="F101" t="s">
        <v>113</v>
      </c>
      <c r="G101" s="8">
        <v>5.8999999999999999E-3</v>
      </c>
      <c r="H101" s="16">
        <f t="shared" si="17"/>
        <v>5.8479090310115008E-3</v>
      </c>
      <c r="K101" s="24">
        <v>0.91</v>
      </c>
      <c r="L101">
        <f t="shared" si="16"/>
        <v>1.9091935780681794E-2</v>
      </c>
      <c r="M101" s="9">
        <f t="shared" si="18"/>
        <v>0.99155807750123248</v>
      </c>
      <c r="N101" s="9">
        <f t="shared" si="19"/>
        <v>0.86051799922850358</v>
      </c>
      <c r="O101" s="9">
        <f t="shared" si="20"/>
        <v>0.91151964876886704</v>
      </c>
      <c r="P101" s="25">
        <f t="shared" si="21"/>
        <v>1.5196487688670102E-3</v>
      </c>
    </row>
    <row r="102" spans="1:16" x14ac:dyDescent="0.35">
      <c r="A102" s="15">
        <v>45471</v>
      </c>
      <c r="B102">
        <v>479.11</v>
      </c>
      <c r="C102">
        <v>482.41</v>
      </c>
      <c r="D102">
        <v>487.2</v>
      </c>
      <c r="E102">
        <v>478.46</v>
      </c>
      <c r="F102" t="s">
        <v>114</v>
      </c>
      <c r="G102" s="8">
        <v>-5.1999999999999998E-3</v>
      </c>
      <c r="H102" s="16">
        <f t="shared" si="17"/>
        <v>-5.2044417581787062E-3</v>
      </c>
      <c r="K102" s="24">
        <v>0.92</v>
      </c>
      <c r="L102">
        <f t="shared" si="16"/>
        <v>1.9971097319148211E-2</v>
      </c>
      <c r="M102" s="9">
        <f t="shared" si="18"/>
        <v>0.99410763951009529</v>
      </c>
      <c r="N102" s="9">
        <f t="shared" si="19"/>
        <v>0.87115032743587384</v>
      </c>
      <c r="O102" s="9">
        <f t="shared" si="20"/>
        <v>0.91900611187598136</v>
      </c>
      <c r="P102" s="25">
        <f t="shared" si="21"/>
        <v>9.9388812401868254E-4</v>
      </c>
    </row>
    <row r="103" spans="1:16" x14ac:dyDescent="0.35">
      <c r="A103" s="15">
        <v>45470</v>
      </c>
      <c r="B103">
        <v>481.61</v>
      </c>
      <c r="C103">
        <v>480.12</v>
      </c>
      <c r="D103">
        <v>483.1</v>
      </c>
      <c r="E103">
        <v>479.3</v>
      </c>
      <c r="F103" t="s">
        <v>115</v>
      </c>
      <c r="G103" s="8">
        <v>2.5999999999999999E-3</v>
      </c>
      <c r="H103" s="16">
        <f t="shared" si="17"/>
        <v>2.5780176028011598E-3</v>
      </c>
      <c r="K103" s="24">
        <v>0.93</v>
      </c>
      <c r="L103">
        <f t="shared" si="16"/>
        <v>2.1058889614616355E-2</v>
      </c>
      <c r="M103" s="9">
        <f t="shared" si="18"/>
        <v>0.99630244871181861</v>
      </c>
      <c r="N103" s="9">
        <f t="shared" si="19"/>
        <v>0.88350973533189381</v>
      </c>
      <c r="O103" s="9">
        <f t="shared" si="20"/>
        <v>0.92740939194333816</v>
      </c>
      <c r="P103" s="25">
        <f t="shared" si="21"/>
        <v>2.5906080566618916E-3</v>
      </c>
    </row>
    <row r="104" spans="1:16" x14ac:dyDescent="0.35">
      <c r="A104" s="15">
        <v>45469</v>
      </c>
      <c r="B104">
        <v>480.37</v>
      </c>
      <c r="C104">
        <v>478.55</v>
      </c>
      <c r="D104">
        <v>480.92</v>
      </c>
      <c r="E104">
        <v>478.13</v>
      </c>
      <c r="F104" t="s">
        <v>116</v>
      </c>
      <c r="G104" s="8">
        <v>2.0999999999999999E-3</v>
      </c>
      <c r="H104" s="16">
        <f t="shared" si="17"/>
        <v>2.0630379809957722E-3</v>
      </c>
      <c r="K104" s="24">
        <v>0.94</v>
      </c>
      <c r="L104">
        <f t="shared" si="16"/>
        <v>2.2121100671413828E-2</v>
      </c>
      <c r="M104" s="9">
        <f t="shared" si="18"/>
        <v>0.99770675911019535</v>
      </c>
      <c r="N104" s="9">
        <f t="shared" si="19"/>
        <v>0.89474337024353878</v>
      </c>
      <c r="O104" s="9">
        <f t="shared" si="20"/>
        <v>0.93481738991510854</v>
      </c>
      <c r="P104" s="25">
        <f t="shared" si="21"/>
        <v>5.1826100848914036E-3</v>
      </c>
    </row>
    <row r="105" spans="1:16" x14ac:dyDescent="0.35">
      <c r="A105" s="15">
        <v>45468</v>
      </c>
      <c r="B105">
        <v>479.38</v>
      </c>
      <c r="C105">
        <v>476.07</v>
      </c>
      <c r="D105">
        <v>479.68</v>
      </c>
      <c r="E105">
        <v>475.12</v>
      </c>
      <c r="F105" t="s">
        <v>117</v>
      </c>
      <c r="G105" s="8">
        <v>1.14E-2</v>
      </c>
      <c r="H105" s="16">
        <f t="shared" si="17"/>
        <v>1.1370672366305285E-2</v>
      </c>
      <c r="K105" s="24">
        <v>0.95</v>
      </c>
      <c r="L105">
        <f t="shared" si="16"/>
        <v>2.3235509716724119E-2</v>
      </c>
      <c r="M105" s="9">
        <f t="shared" si="18"/>
        <v>0.99864398953252043</v>
      </c>
      <c r="N105" s="9">
        <f t="shared" si="19"/>
        <v>0.90566358739386366</v>
      </c>
      <c r="O105" s="9">
        <f t="shared" si="20"/>
        <v>0.94185216379358283</v>
      </c>
      <c r="P105" s="25">
        <f t="shared" si="21"/>
        <v>8.147836206417125E-3</v>
      </c>
    </row>
    <row r="106" spans="1:16" x14ac:dyDescent="0.35">
      <c r="A106" s="15">
        <v>45467</v>
      </c>
      <c r="B106">
        <v>473.96</v>
      </c>
      <c r="C106">
        <v>478.18</v>
      </c>
      <c r="D106">
        <v>479.93</v>
      </c>
      <c r="E106">
        <v>473.82</v>
      </c>
      <c r="F106" t="s">
        <v>118</v>
      </c>
      <c r="G106" s="8">
        <v>-1.2999999999999999E-2</v>
      </c>
      <c r="H106" s="16">
        <f t="shared" si="17"/>
        <v>-1.3038103658470617E-2</v>
      </c>
      <c r="K106" s="24">
        <v>0.96</v>
      </c>
      <c r="L106">
        <f t="shared" si="16"/>
        <v>2.5530348893311693E-2</v>
      </c>
      <c r="M106" s="9">
        <f t="shared" si="18"/>
        <v>0.99957522682291555</v>
      </c>
      <c r="N106" s="9">
        <f t="shared" si="19"/>
        <v>0.92547988104382473</v>
      </c>
      <c r="O106" s="9">
        <f t="shared" si="20"/>
        <v>0.9543182708540946</v>
      </c>
      <c r="P106" s="25">
        <f t="shared" si="21"/>
        <v>5.6817291459053676E-3</v>
      </c>
    </row>
    <row r="107" spans="1:16" x14ac:dyDescent="0.35">
      <c r="A107" s="15">
        <v>45464</v>
      </c>
      <c r="B107">
        <v>480.18</v>
      </c>
      <c r="C107">
        <v>481.19</v>
      </c>
      <c r="D107">
        <v>482.54</v>
      </c>
      <c r="E107">
        <v>478.67</v>
      </c>
      <c r="F107" t="s">
        <v>119</v>
      </c>
      <c r="G107" s="8">
        <v>-2.7000000000000001E-3</v>
      </c>
      <c r="H107" s="16">
        <f t="shared" si="17"/>
        <v>-2.6828903941648109E-3</v>
      </c>
      <c r="K107" s="24">
        <v>0.97</v>
      </c>
      <c r="L107">
        <f t="shared" ref="L107:L110" si="22">PERCENTILE(LNRT,K107)</f>
        <v>2.8903242980491607E-2</v>
      </c>
      <c r="M107" s="9">
        <f t="shared" si="18"/>
        <v>0.99993649315682287</v>
      </c>
      <c r="N107" s="9">
        <f t="shared" si="19"/>
        <v>0.94862548932203183</v>
      </c>
      <c r="O107" s="9">
        <f t="shared" si="20"/>
        <v>0.96859606526826791</v>
      </c>
      <c r="P107" s="25">
        <f t="shared" si="21"/>
        <v>1.4039347317320594E-3</v>
      </c>
    </row>
    <row r="108" spans="1:16" x14ac:dyDescent="0.35">
      <c r="A108" s="15">
        <v>45463</v>
      </c>
      <c r="B108">
        <v>481.47</v>
      </c>
      <c r="C108">
        <v>486.42</v>
      </c>
      <c r="D108">
        <v>486.84</v>
      </c>
      <c r="E108">
        <v>479.62</v>
      </c>
      <c r="F108" t="s">
        <v>120</v>
      </c>
      <c r="G108" s="8">
        <v>-7.7000000000000002E-3</v>
      </c>
      <c r="H108" s="16">
        <f t="shared" si="17"/>
        <v>-7.737862914044295E-3</v>
      </c>
      <c r="K108" s="24">
        <v>0.98</v>
      </c>
      <c r="L108">
        <f t="shared" si="22"/>
        <v>3.1747048026756854E-2</v>
      </c>
      <c r="M108" s="9">
        <f t="shared" si="18"/>
        <v>0.99998933136057422</v>
      </c>
      <c r="N108" s="9">
        <f t="shared" si="19"/>
        <v>0.96333757968017275</v>
      </c>
      <c r="O108" s="9">
        <f t="shared" si="20"/>
        <v>0.97760267947928736</v>
      </c>
      <c r="P108" s="25">
        <f t="shared" si="21"/>
        <v>2.3973205207126203E-3</v>
      </c>
    </row>
    <row r="109" spans="1:16" x14ac:dyDescent="0.35">
      <c r="A109" s="15">
        <v>45461</v>
      </c>
      <c r="B109">
        <v>485.21</v>
      </c>
      <c r="C109">
        <v>485.01</v>
      </c>
      <c r="D109">
        <v>485.9</v>
      </c>
      <c r="E109">
        <v>483.43</v>
      </c>
      <c r="F109" t="s">
        <v>121</v>
      </c>
      <c r="G109" s="8">
        <v>2.9999999999999997E-4</v>
      </c>
      <c r="H109" s="16">
        <f t="shared" si="17"/>
        <v>3.0919228914633938E-4</v>
      </c>
      <c r="K109" s="24">
        <v>0.99</v>
      </c>
      <c r="L109">
        <f t="shared" si="22"/>
        <v>3.9164056755434606E-2</v>
      </c>
      <c r="M109" s="9">
        <f t="shared" si="18"/>
        <v>0.99999995384299856</v>
      </c>
      <c r="N109" s="9">
        <f t="shared" si="19"/>
        <v>0.98630253494797526</v>
      </c>
      <c r="O109" s="9">
        <f t="shared" si="20"/>
        <v>0.99163365934365499</v>
      </c>
      <c r="P109" s="25">
        <f t="shared" si="21"/>
        <v>1.6336593436550029E-3</v>
      </c>
    </row>
    <row r="110" spans="1:16" ht="15" thickBot="1" x14ac:dyDescent="0.4">
      <c r="A110" s="15">
        <v>45460</v>
      </c>
      <c r="B110">
        <v>485.06</v>
      </c>
      <c r="C110">
        <v>479.46</v>
      </c>
      <c r="D110">
        <v>486.86</v>
      </c>
      <c r="E110">
        <v>478.14</v>
      </c>
      <c r="F110" t="s">
        <v>122</v>
      </c>
      <c r="G110" s="8">
        <v>1.2200000000000001E-2</v>
      </c>
      <c r="H110" s="16">
        <f t="shared" si="17"/>
        <v>1.217541615609773E-2</v>
      </c>
      <c r="K110" s="26">
        <v>0.999</v>
      </c>
      <c r="L110" s="18">
        <f t="shared" si="22"/>
        <v>7.4155247867725815E-2</v>
      </c>
      <c r="M110" s="27">
        <f t="shared" si="18"/>
        <v>1</v>
      </c>
      <c r="N110" s="27">
        <f t="shared" si="19"/>
        <v>0.99998435567217592</v>
      </c>
      <c r="O110" s="27">
        <f t="shared" si="20"/>
        <v>0.99999044454617159</v>
      </c>
      <c r="P110" s="28">
        <f t="shared" si="21"/>
        <v>9.9044454617158717E-4</v>
      </c>
    </row>
    <row r="111" spans="1:16" x14ac:dyDescent="0.35">
      <c r="A111" s="15">
        <v>45457</v>
      </c>
      <c r="B111">
        <v>479.19</v>
      </c>
      <c r="C111">
        <v>476.52</v>
      </c>
      <c r="D111">
        <v>479.26</v>
      </c>
      <c r="E111">
        <v>476.05</v>
      </c>
      <c r="F111" t="s">
        <v>123</v>
      </c>
      <c r="G111" s="8">
        <v>5.1999999999999998E-3</v>
      </c>
      <c r="H111" s="16">
        <f t="shared" si="17"/>
        <v>5.1678620312515123E-3</v>
      </c>
    </row>
    <row r="112" spans="1:16" x14ac:dyDescent="0.35">
      <c r="A112" s="15">
        <v>45456</v>
      </c>
      <c r="B112">
        <v>476.72</v>
      </c>
      <c r="C112">
        <v>477.72</v>
      </c>
      <c r="D112">
        <v>478.39</v>
      </c>
      <c r="E112">
        <v>474.42</v>
      </c>
      <c r="F112" t="s">
        <v>124</v>
      </c>
      <c r="G112" s="8">
        <v>5.4000000000000003E-3</v>
      </c>
      <c r="H112" s="16">
        <f t="shared" si="17"/>
        <v>5.4055891089870942E-3</v>
      </c>
      <c r="K112" s="3" t="s">
        <v>125</v>
      </c>
      <c r="L112" s="2">
        <f>AVERAGE(L11:L110)</f>
        <v>1.5363561460340488E-3</v>
      </c>
    </row>
    <row r="113" spans="1:12" x14ac:dyDescent="0.35">
      <c r="A113" s="15">
        <v>45455</v>
      </c>
      <c r="B113">
        <v>474.15</v>
      </c>
      <c r="C113">
        <v>471.99</v>
      </c>
      <c r="D113">
        <v>476.5</v>
      </c>
      <c r="E113">
        <v>471.29</v>
      </c>
      <c r="F113" t="s">
        <v>126</v>
      </c>
      <c r="G113" s="8">
        <v>1.3100000000000001E-2</v>
      </c>
      <c r="H113" s="16">
        <f t="shared" si="17"/>
        <v>1.301269728247063E-2</v>
      </c>
      <c r="K113" s="3" t="s">
        <v>127</v>
      </c>
      <c r="L113" s="2">
        <f>STDEV(L11:L110)</f>
        <v>1.5891256377318232E-2</v>
      </c>
    </row>
    <row r="114" spans="1:12" x14ac:dyDescent="0.35">
      <c r="A114" s="15">
        <v>45454</v>
      </c>
      <c r="B114">
        <v>468.02</v>
      </c>
      <c r="C114">
        <v>463.54</v>
      </c>
      <c r="D114">
        <v>468.14</v>
      </c>
      <c r="E114">
        <v>462.03</v>
      </c>
      <c r="F114" t="s">
        <v>128</v>
      </c>
      <c r="G114" s="8">
        <v>6.8999999999999999E-3</v>
      </c>
      <c r="H114" s="16">
        <f t="shared" si="17"/>
        <v>6.8392827025865752E-3</v>
      </c>
      <c r="K114" s="4" t="s">
        <v>129</v>
      </c>
      <c r="L114" s="2">
        <f>SKEW(L11:L110)</f>
        <v>0.63570053577699592</v>
      </c>
    </row>
    <row r="115" spans="1:12" x14ac:dyDescent="0.35">
      <c r="A115" s="15">
        <v>45453</v>
      </c>
      <c r="B115">
        <v>464.83</v>
      </c>
      <c r="C115">
        <v>461.82</v>
      </c>
      <c r="D115">
        <v>465.19</v>
      </c>
      <c r="E115">
        <v>461.53</v>
      </c>
      <c r="F115" t="s">
        <v>130</v>
      </c>
      <c r="G115" s="8">
        <v>4.0000000000000001E-3</v>
      </c>
      <c r="H115" s="16">
        <f t="shared" si="17"/>
        <v>4.0310900790961023E-3</v>
      </c>
      <c r="K115" s="4" t="s">
        <v>131</v>
      </c>
      <c r="L115" s="2">
        <f>KURT(L11:L110)</f>
        <v>4.1516373699062665</v>
      </c>
    </row>
    <row r="116" spans="1:12" x14ac:dyDescent="0.35">
      <c r="A116" s="15">
        <v>45450</v>
      </c>
      <c r="B116">
        <v>462.96</v>
      </c>
      <c r="C116">
        <v>463</v>
      </c>
      <c r="D116">
        <v>465.74</v>
      </c>
      <c r="E116">
        <v>461.84</v>
      </c>
      <c r="F116" t="s">
        <v>132</v>
      </c>
      <c r="G116" s="8">
        <v>-8.9999999999999998E-4</v>
      </c>
      <c r="H116" s="16">
        <f t="shared" si="17"/>
        <v>-8.8521375054920572E-4</v>
      </c>
    </row>
    <row r="117" spans="1:12" x14ac:dyDescent="0.35">
      <c r="A117" s="15">
        <v>45449</v>
      </c>
      <c r="B117">
        <v>463.37</v>
      </c>
      <c r="C117">
        <v>464.22</v>
      </c>
      <c r="D117">
        <v>464.54</v>
      </c>
      <c r="E117">
        <v>462.19</v>
      </c>
      <c r="F117" t="s">
        <v>133</v>
      </c>
      <c r="G117" s="8">
        <v>-2.9999999999999997E-4</v>
      </c>
      <c r="H117" s="16">
        <f t="shared" si="17"/>
        <v>-3.4523681430391825E-4</v>
      </c>
    </row>
    <row r="118" spans="1:12" x14ac:dyDescent="0.35">
      <c r="A118" s="15">
        <v>45448</v>
      </c>
      <c r="B118">
        <v>463.53</v>
      </c>
      <c r="C118">
        <v>457.98</v>
      </c>
      <c r="D118">
        <v>463.61</v>
      </c>
      <c r="E118">
        <v>454.41</v>
      </c>
      <c r="F118" t="s">
        <v>134</v>
      </c>
      <c r="G118" s="8">
        <v>2.0199999999999999E-2</v>
      </c>
      <c r="H118" s="16">
        <f t="shared" si="17"/>
        <v>1.9959263729746008E-2</v>
      </c>
    </row>
    <row r="119" spans="1:12" x14ac:dyDescent="0.35">
      <c r="A119" s="15">
        <v>45447</v>
      </c>
      <c r="B119">
        <v>454.37</v>
      </c>
      <c r="C119">
        <v>452.87</v>
      </c>
      <c r="D119">
        <v>455.58</v>
      </c>
      <c r="E119">
        <v>451.13</v>
      </c>
      <c r="F119" t="s">
        <v>135</v>
      </c>
      <c r="G119" s="8">
        <v>2.7000000000000001E-3</v>
      </c>
      <c r="H119" s="16">
        <f t="shared" si="17"/>
        <v>2.7327840698721968E-3</v>
      </c>
    </row>
    <row r="120" spans="1:12" x14ac:dyDescent="0.35">
      <c r="A120" s="15">
        <v>45446</v>
      </c>
      <c r="B120">
        <v>453.13</v>
      </c>
      <c r="C120">
        <v>454.57</v>
      </c>
      <c r="D120">
        <v>455.58</v>
      </c>
      <c r="E120">
        <v>447.9</v>
      </c>
      <c r="F120" t="s">
        <v>136</v>
      </c>
      <c r="G120" s="8">
        <v>5.4000000000000003E-3</v>
      </c>
      <c r="H120" s="16">
        <f t="shared" si="17"/>
        <v>5.3549428723496037E-3</v>
      </c>
    </row>
    <row r="121" spans="1:12" x14ac:dyDescent="0.35">
      <c r="A121" s="15">
        <v>45443</v>
      </c>
      <c r="B121">
        <v>450.71</v>
      </c>
      <c r="C121">
        <v>451.78</v>
      </c>
      <c r="D121">
        <v>452.48</v>
      </c>
      <c r="E121">
        <v>443.05</v>
      </c>
      <c r="F121" t="s">
        <v>137</v>
      </c>
      <c r="G121" s="8">
        <v>-1.9E-3</v>
      </c>
      <c r="H121" s="16">
        <f t="shared" si="17"/>
        <v>-1.8619915383390603E-3</v>
      </c>
    </row>
    <row r="122" spans="1:12" x14ac:dyDescent="0.35">
      <c r="A122" s="15">
        <v>45442</v>
      </c>
      <c r="B122">
        <v>451.55</v>
      </c>
      <c r="C122">
        <v>455.5</v>
      </c>
      <c r="D122">
        <v>455.64</v>
      </c>
      <c r="E122">
        <v>450.21</v>
      </c>
      <c r="F122" t="s">
        <v>138</v>
      </c>
      <c r="G122" s="8">
        <v>-1.0699999999999999E-2</v>
      </c>
      <c r="H122" s="16">
        <f t="shared" si="17"/>
        <v>-1.0771147869671087E-2</v>
      </c>
    </row>
    <row r="123" spans="1:12" x14ac:dyDescent="0.35">
      <c r="A123" s="15">
        <v>45441</v>
      </c>
      <c r="B123">
        <v>456.44</v>
      </c>
      <c r="C123">
        <v>455.48</v>
      </c>
      <c r="D123">
        <v>458.24</v>
      </c>
      <c r="E123">
        <v>455.34</v>
      </c>
      <c r="F123" t="s">
        <v>139</v>
      </c>
      <c r="G123" s="8">
        <v>-7.0000000000000001E-3</v>
      </c>
      <c r="H123" s="16">
        <f t="shared" si="17"/>
        <v>-7.0733386645005251E-3</v>
      </c>
    </row>
    <row r="124" spans="1:12" x14ac:dyDescent="0.35">
      <c r="A124" s="15">
        <v>45440</v>
      </c>
      <c r="B124">
        <v>459.68</v>
      </c>
      <c r="C124">
        <v>459.18</v>
      </c>
      <c r="D124">
        <v>459.74</v>
      </c>
      <c r="E124">
        <v>456.69</v>
      </c>
      <c r="F124" t="s">
        <v>115</v>
      </c>
      <c r="G124" s="8">
        <v>3.8E-3</v>
      </c>
      <c r="H124" s="16">
        <f t="shared" si="17"/>
        <v>3.7705873819828964E-3</v>
      </c>
    </row>
    <row r="125" spans="1:12" x14ac:dyDescent="0.35">
      <c r="A125" s="15">
        <v>45436</v>
      </c>
      <c r="B125">
        <v>457.95</v>
      </c>
      <c r="C125">
        <v>455.29</v>
      </c>
      <c r="D125">
        <v>459.23</v>
      </c>
      <c r="E125">
        <v>453.57</v>
      </c>
      <c r="F125" t="s">
        <v>140</v>
      </c>
      <c r="G125" s="8">
        <v>9.4999999999999998E-3</v>
      </c>
      <c r="H125" s="16">
        <f t="shared" si="17"/>
        <v>9.4119890507630283E-3</v>
      </c>
    </row>
    <row r="126" spans="1:12" x14ac:dyDescent="0.35">
      <c r="A126" s="15">
        <v>45435</v>
      </c>
      <c r="B126">
        <v>453.66</v>
      </c>
      <c r="C126">
        <v>460.55</v>
      </c>
      <c r="D126">
        <v>460.58</v>
      </c>
      <c r="E126">
        <v>451.85</v>
      </c>
      <c r="F126" t="s">
        <v>141</v>
      </c>
      <c r="G126" s="8">
        <v>-4.4999999999999997E-3</v>
      </c>
      <c r="H126" s="16">
        <f t="shared" si="17"/>
        <v>-4.5086234924070108E-3</v>
      </c>
    </row>
    <row r="127" spans="1:12" x14ac:dyDescent="0.35">
      <c r="A127" s="15">
        <v>45434</v>
      </c>
      <c r="B127">
        <v>455.71</v>
      </c>
      <c r="C127">
        <v>456.06</v>
      </c>
      <c r="D127">
        <v>456.82</v>
      </c>
      <c r="E127">
        <v>453.08</v>
      </c>
      <c r="F127" t="s">
        <v>142</v>
      </c>
      <c r="G127" s="8">
        <v>-2.0000000000000001E-4</v>
      </c>
      <c r="H127" s="16">
        <f t="shared" si="17"/>
        <v>-1.9747452094330141E-4</v>
      </c>
    </row>
    <row r="128" spans="1:12" x14ac:dyDescent="0.35">
      <c r="A128" s="15">
        <v>45433</v>
      </c>
      <c r="B128">
        <v>455.8</v>
      </c>
      <c r="C128">
        <v>453.04</v>
      </c>
      <c r="D128">
        <v>455.99</v>
      </c>
      <c r="E128">
        <v>452.84</v>
      </c>
      <c r="F128" t="s">
        <v>143</v>
      </c>
      <c r="G128" s="8">
        <v>2E-3</v>
      </c>
      <c r="H128" s="16">
        <f t="shared" si="17"/>
        <v>1.9545196238703539E-3</v>
      </c>
    </row>
    <row r="129" spans="1:8" x14ac:dyDescent="0.35">
      <c r="A129" s="15">
        <v>45432</v>
      </c>
      <c r="B129">
        <v>454.91</v>
      </c>
      <c r="C129">
        <v>451.98</v>
      </c>
      <c r="D129">
        <v>455.58</v>
      </c>
      <c r="E129">
        <v>451.79</v>
      </c>
      <c r="F129" t="s">
        <v>144</v>
      </c>
      <c r="G129" s="8">
        <v>7.0000000000000001E-3</v>
      </c>
      <c r="H129" s="16">
        <f t="shared" si="17"/>
        <v>6.9485318231323123E-3</v>
      </c>
    </row>
    <row r="130" spans="1:8" x14ac:dyDescent="0.35">
      <c r="A130" s="15">
        <v>45429</v>
      </c>
      <c r="B130">
        <v>451.76</v>
      </c>
      <c r="C130">
        <v>452.11</v>
      </c>
      <c r="D130">
        <v>452.72</v>
      </c>
      <c r="E130">
        <v>449.54</v>
      </c>
      <c r="F130" t="s">
        <v>145</v>
      </c>
      <c r="G130" s="8">
        <v>-5.0000000000000001E-4</v>
      </c>
      <c r="H130" s="16">
        <f t="shared" si="17"/>
        <v>-4.8686570107716221E-4</v>
      </c>
    </row>
    <row r="131" spans="1:8" x14ac:dyDescent="0.35">
      <c r="A131" s="15">
        <v>45428</v>
      </c>
      <c r="B131">
        <v>451.98</v>
      </c>
      <c r="C131">
        <v>452.71</v>
      </c>
      <c r="D131">
        <v>454.69</v>
      </c>
      <c r="E131">
        <v>451.81</v>
      </c>
      <c r="F131" t="s">
        <v>42</v>
      </c>
      <c r="G131" s="8">
        <v>-2E-3</v>
      </c>
      <c r="H131" s="16">
        <f t="shared" si="17"/>
        <v>-2.0334194965098131E-3</v>
      </c>
    </row>
    <row r="132" spans="1:8" x14ac:dyDescent="0.35">
      <c r="A132" s="15">
        <v>45427</v>
      </c>
      <c r="B132">
        <v>452.9</v>
      </c>
      <c r="C132">
        <v>448.43</v>
      </c>
      <c r="D132">
        <v>453.15</v>
      </c>
      <c r="E132">
        <v>446.9</v>
      </c>
      <c r="F132" t="s">
        <v>146</v>
      </c>
      <c r="G132" s="8">
        <v>1.5599999999999999E-2</v>
      </c>
      <c r="H132" s="16">
        <f t="shared" si="17"/>
        <v>1.5509361532795434E-2</v>
      </c>
    </row>
    <row r="133" spans="1:8" x14ac:dyDescent="0.35">
      <c r="A133" s="15">
        <v>45426</v>
      </c>
      <c r="B133">
        <v>445.93</v>
      </c>
      <c r="C133">
        <v>442.65</v>
      </c>
      <c r="D133">
        <v>446.46</v>
      </c>
      <c r="E133">
        <v>442.46</v>
      </c>
      <c r="F133" t="s">
        <v>147</v>
      </c>
      <c r="G133" s="8">
        <v>6.4000000000000003E-3</v>
      </c>
      <c r="H133" s="16">
        <f t="shared" si="17"/>
        <v>6.4116483806404903E-3</v>
      </c>
    </row>
    <row r="134" spans="1:8" x14ac:dyDescent="0.35">
      <c r="A134" s="15">
        <v>45425</v>
      </c>
      <c r="B134">
        <v>443.08</v>
      </c>
      <c r="C134">
        <v>443.99</v>
      </c>
      <c r="D134">
        <v>444.09</v>
      </c>
      <c r="E134">
        <v>441.65</v>
      </c>
      <c r="F134" t="s">
        <v>148</v>
      </c>
      <c r="G134" s="8">
        <v>2.3E-3</v>
      </c>
      <c r="H134" s="16">
        <f t="shared" si="17"/>
        <v>2.3047211774360034E-3</v>
      </c>
    </row>
    <row r="135" spans="1:8" x14ac:dyDescent="0.35">
      <c r="A135" s="15">
        <v>45422</v>
      </c>
      <c r="B135">
        <v>442.06</v>
      </c>
      <c r="C135">
        <v>442.54</v>
      </c>
      <c r="D135">
        <v>444.31</v>
      </c>
      <c r="E135">
        <v>440.5</v>
      </c>
      <c r="F135" t="s">
        <v>149</v>
      </c>
      <c r="G135" s="8">
        <v>2.3999999999999998E-3</v>
      </c>
      <c r="H135" s="16">
        <f t="shared" si="17"/>
        <v>2.3553935788742961E-3</v>
      </c>
    </row>
    <row r="136" spans="1:8" x14ac:dyDescent="0.35">
      <c r="A136" s="15">
        <v>45421</v>
      </c>
      <c r="B136">
        <v>441.02</v>
      </c>
      <c r="C136">
        <v>440.33</v>
      </c>
      <c r="D136">
        <v>441.6</v>
      </c>
      <c r="E136">
        <v>438.46</v>
      </c>
      <c r="F136" t="s">
        <v>150</v>
      </c>
      <c r="G136" s="8">
        <v>2.2000000000000001E-3</v>
      </c>
      <c r="H136" s="16">
        <f t="shared" si="17"/>
        <v>2.179144640426831E-3</v>
      </c>
    </row>
    <row r="137" spans="1:8" x14ac:dyDescent="0.35">
      <c r="A137" s="15">
        <v>45420</v>
      </c>
      <c r="B137">
        <v>440.06</v>
      </c>
      <c r="C137">
        <v>437.67</v>
      </c>
      <c r="D137">
        <v>441.48</v>
      </c>
      <c r="E137">
        <v>437.55</v>
      </c>
      <c r="F137" t="s">
        <v>113</v>
      </c>
      <c r="G137" s="8">
        <v>-5.9999999999999995E-4</v>
      </c>
      <c r="H137" s="16">
        <f t="shared" si="17"/>
        <v>-5.9065405292916151E-4</v>
      </c>
    </row>
    <row r="138" spans="1:8" x14ac:dyDescent="0.35">
      <c r="A138" s="15">
        <v>45419</v>
      </c>
      <c r="B138">
        <v>440.32</v>
      </c>
      <c r="C138">
        <v>440.7</v>
      </c>
      <c r="D138">
        <v>441.97</v>
      </c>
      <c r="E138">
        <v>439.58</v>
      </c>
      <c r="F138" t="s">
        <v>151</v>
      </c>
      <c r="G138" s="8">
        <v>2.0000000000000001E-4</v>
      </c>
      <c r="H138" s="16">
        <f t="shared" si="17"/>
        <v>1.5898792860857114E-4</v>
      </c>
    </row>
    <row r="139" spans="1:8" x14ac:dyDescent="0.35">
      <c r="A139" s="15">
        <v>45418</v>
      </c>
      <c r="B139">
        <v>440.25</v>
      </c>
      <c r="C139">
        <v>437.3</v>
      </c>
      <c r="D139">
        <v>440.34</v>
      </c>
      <c r="E139">
        <v>436.52</v>
      </c>
      <c r="F139" t="s">
        <v>152</v>
      </c>
      <c r="G139" s="8">
        <v>1.0999999999999999E-2</v>
      </c>
      <c r="H139" s="16">
        <f t="shared" si="17"/>
        <v>1.0893876363336196E-2</v>
      </c>
    </row>
    <row r="140" spans="1:8" x14ac:dyDescent="0.35">
      <c r="A140" s="15">
        <v>45415</v>
      </c>
      <c r="B140">
        <v>435.48</v>
      </c>
      <c r="C140">
        <v>434.44</v>
      </c>
      <c r="D140">
        <v>436.48</v>
      </c>
      <c r="E140">
        <v>432.62</v>
      </c>
      <c r="F140" t="s">
        <v>153</v>
      </c>
      <c r="G140" s="8">
        <v>2.01E-2</v>
      </c>
      <c r="H140" s="16">
        <f t="shared" ref="H140:H203" si="23">LN(B140/B141)</f>
        <v>1.9899077249063018E-2</v>
      </c>
    </row>
    <row r="141" spans="1:8" x14ac:dyDescent="0.35">
      <c r="A141" s="15">
        <v>45414</v>
      </c>
      <c r="B141">
        <v>426.9</v>
      </c>
      <c r="C141">
        <v>425.3</v>
      </c>
      <c r="D141">
        <v>427.81</v>
      </c>
      <c r="E141">
        <v>420.63</v>
      </c>
      <c r="F141" t="s">
        <v>154</v>
      </c>
      <c r="G141" s="8">
        <v>1.2800000000000001E-2</v>
      </c>
      <c r="H141" s="16">
        <f t="shared" si="23"/>
        <v>1.2682567862885996E-2</v>
      </c>
    </row>
    <row r="142" spans="1:8" x14ac:dyDescent="0.35">
      <c r="A142" s="15">
        <v>45413</v>
      </c>
      <c r="B142">
        <v>421.52</v>
      </c>
      <c r="C142">
        <v>423.15</v>
      </c>
      <c r="D142">
        <v>430.14</v>
      </c>
      <c r="E142">
        <v>420.66</v>
      </c>
      <c r="F142" t="s">
        <v>155</v>
      </c>
      <c r="G142" s="8">
        <v>-7.1999999999999998E-3</v>
      </c>
      <c r="H142" s="16">
        <f t="shared" si="23"/>
        <v>-7.256771512826843E-3</v>
      </c>
    </row>
    <row r="143" spans="1:8" x14ac:dyDescent="0.35">
      <c r="A143" s="15">
        <v>45412</v>
      </c>
      <c r="B143">
        <v>424.59</v>
      </c>
      <c r="C143">
        <v>431.15</v>
      </c>
      <c r="D143">
        <v>432.56</v>
      </c>
      <c r="E143">
        <v>424.51</v>
      </c>
      <c r="F143" t="s">
        <v>156</v>
      </c>
      <c r="G143" s="8">
        <v>-1.89E-2</v>
      </c>
      <c r="H143" s="16">
        <f t="shared" si="23"/>
        <v>-1.9036196642461461E-2</v>
      </c>
    </row>
    <row r="144" spans="1:8" x14ac:dyDescent="0.35">
      <c r="A144" s="15">
        <v>45411</v>
      </c>
      <c r="B144">
        <v>432.75</v>
      </c>
      <c r="C144">
        <v>433.13</v>
      </c>
      <c r="D144">
        <v>433.76</v>
      </c>
      <c r="E144">
        <v>429.98</v>
      </c>
      <c r="F144" t="s">
        <v>157</v>
      </c>
      <c r="G144" s="8">
        <v>4.1000000000000003E-3</v>
      </c>
      <c r="H144" s="16">
        <f t="shared" si="23"/>
        <v>4.0521039525708291E-3</v>
      </c>
    </row>
    <row r="145" spans="1:8" x14ac:dyDescent="0.35">
      <c r="A145" s="15">
        <v>45408</v>
      </c>
      <c r="B145">
        <v>431</v>
      </c>
      <c r="C145">
        <v>427.62</v>
      </c>
      <c r="D145">
        <v>432.55</v>
      </c>
      <c r="E145">
        <v>426.92</v>
      </c>
      <c r="F145" t="s">
        <v>158</v>
      </c>
      <c r="G145" s="8">
        <v>1.54E-2</v>
      </c>
      <c r="H145" s="16">
        <f t="shared" si="23"/>
        <v>1.5313876919770916E-2</v>
      </c>
    </row>
    <row r="146" spans="1:8" x14ac:dyDescent="0.35">
      <c r="A146" s="15">
        <v>45407</v>
      </c>
      <c r="B146">
        <v>424.45</v>
      </c>
      <c r="C146">
        <v>419.24</v>
      </c>
      <c r="D146">
        <v>425.32</v>
      </c>
      <c r="E146">
        <v>418.14</v>
      </c>
      <c r="F146" t="s">
        <v>159</v>
      </c>
      <c r="G146" s="8">
        <v>-4.7999999999999996E-3</v>
      </c>
      <c r="H146" s="16">
        <f t="shared" si="23"/>
        <v>-4.8416001317394628E-3</v>
      </c>
    </row>
    <row r="147" spans="1:8" x14ac:dyDescent="0.35">
      <c r="A147" s="15">
        <v>45406</v>
      </c>
      <c r="B147">
        <v>426.51</v>
      </c>
      <c r="C147">
        <v>428.2</v>
      </c>
      <c r="D147">
        <v>429.73</v>
      </c>
      <c r="E147">
        <v>424.2</v>
      </c>
      <c r="F147" t="s">
        <v>160</v>
      </c>
      <c r="G147" s="8">
        <v>3.3999999999999998E-3</v>
      </c>
      <c r="H147" s="16">
        <f t="shared" si="23"/>
        <v>3.3819520714711768E-3</v>
      </c>
    </row>
    <row r="148" spans="1:8" x14ac:dyDescent="0.35">
      <c r="A148" s="15">
        <v>45405</v>
      </c>
      <c r="B148">
        <v>425.07</v>
      </c>
      <c r="C148">
        <v>420.77</v>
      </c>
      <c r="D148">
        <v>426.28</v>
      </c>
      <c r="E148">
        <v>418.87</v>
      </c>
      <c r="F148" t="s">
        <v>161</v>
      </c>
      <c r="G148" s="8">
        <v>1.49E-2</v>
      </c>
      <c r="H148" s="16">
        <f t="shared" si="23"/>
        <v>1.4812627896238892E-2</v>
      </c>
    </row>
    <row r="149" spans="1:8" x14ac:dyDescent="0.35">
      <c r="A149" s="15">
        <v>45404</v>
      </c>
      <c r="B149">
        <v>418.82</v>
      </c>
      <c r="C149">
        <v>417.31</v>
      </c>
      <c r="D149">
        <v>421.18</v>
      </c>
      <c r="E149">
        <v>413.94</v>
      </c>
      <c r="F149" t="s">
        <v>162</v>
      </c>
      <c r="G149" s="8">
        <v>1.01E-2</v>
      </c>
      <c r="H149" s="16">
        <f t="shared" si="23"/>
        <v>1.0006442450793502E-2</v>
      </c>
    </row>
    <row r="150" spans="1:8" x14ac:dyDescent="0.35">
      <c r="A150" s="15">
        <v>45401</v>
      </c>
      <c r="B150">
        <v>414.65</v>
      </c>
      <c r="C150">
        <v>422.22</v>
      </c>
      <c r="D150">
        <v>422.75</v>
      </c>
      <c r="E150">
        <v>413.07</v>
      </c>
      <c r="F150" t="s">
        <v>163</v>
      </c>
      <c r="G150" s="8">
        <v>-2.07E-2</v>
      </c>
      <c r="H150" s="16">
        <f t="shared" si="23"/>
        <v>-2.0906185852466178E-2</v>
      </c>
    </row>
    <row r="151" spans="1:8" x14ac:dyDescent="0.35">
      <c r="A151" s="15">
        <v>45400</v>
      </c>
      <c r="B151">
        <v>423.41</v>
      </c>
      <c r="C151">
        <v>426.49</v>
      </c>
      <c r="D151">
        <v>428.24</v>
      </c>
      <c r="E151">
        <v>422.83</v>
      </c>
      <c r="F151" t="s">
        <v>164</v>
      </c>
      <c r="G151" s="8">
        <v>-5.7000000000000002E-3</v>
      </c>
      <c r="H151" s="16">
        <f t="shared" si="23"/>
        <v>-5.7227121148229372E-3</v>
      </c>
    </row>
    <row r="152" spans="1:8" x14ac:dyDescent="0.35">
      <c r="A152" s="15">
        <v>45399</v>
      </c>
      <c r="B152">
        <v>425.84</v>
      </c>
      <c r="C152">
        <v>433.1</v>
      </c>
      <c r="D152">
        <v>433.12</v>
      </c>
      <c r="E152">
        <v>424.9</v>
      </c>
      <c r="F152" t="s">
        <v>165</v>
      </c>
      <c r="G152" s="8">
        <v>-1.2200000000000001E-2</v>
      </c>
      <c r="H152" s="16">
        <f t="shared" si="23"/>
        <v>-1.2276392888587099E-2</v>
      </c>
    </row>
    <row r="153" spans="1:8" x14ac:dyDescent="0.35">
      <c r="A153" s="15">
        <v>45398</v>
      </c>
      <c r="B153">
        <v>431.1</v>
      </c>
      <c r="C153">
        <v>430.9</v>
      </c>
      <c r="D153">
        <v>433.76</v>
      </c>
      <c r="E153">
        <v>429.7</v>
      </c>
      <c r="F153" t="s">
        <v>166</v>
      </c>
      <c r="G153" s="8">
        <v>1E-4</v>
      </c>
      <c r="H153" s="16">
        <f t="shared" si="23"/>
        <v>9.2790201421288581E-5</v>
      </c>
    </row>
    <row r="154" spans="1:8" x14ac:dyDescent="0.35">
      <c r="A154" s="15">
        <v>45397</v>
      </c>
      <c r="B154">
        <v>431.06</v>
      </c>
      <c r="C154">
        <v>442.06</v>
      </c>
      <c r="D154">
        <v>442.15</v>
      </c>
      <c r="E154">
        <v>430.21</v>
      </c>
      <c r="F154" t="s">
        <v>167</v>
      </c>
      <c r="G154" s="8">
        <v>-1.6500000000000001E-2</v>
      </c>
      <c r="H154" s="16">
        <f t="shared" si="23"/>
        <v>-1.658786726086476E-2</v>
      </c>
    </row>
    <row r="155" spans="1:8" x14ac:dyDescent="0.35">
      <c r="A155" s="15">
        <v>45394</v>
      </c>
      <c r="B155">
        <v>438.27</v>
      </c>
      <c r="C155">
        <v>441.1</v>
      </c>
      <c r="D155">
        <v>442.24</v>
      </c>
      <c r="E155">
        <v>436.88</v>
      </c>
      <c r="F155" t="s">
        <v>168</v>
      </c>
      <c r="G155" s="8">
        <v>-1.5900000000000001E-2</v>
      </c>
      <c r="H155" s="16">
        <f t="shared" si="23"/>
        <v>-1.6070238555923148E-2</v>
      </c>
    </row>
    <row r="156" spans="1:8" x14ac:dyDescent="0.35">
      <c r="A156" s="15">
        <v>45393</v>
      </c>
      <c r="B156">
        <v>445.37</v>
      </c>
      <c r="C156">
        <v>440.26</v>
      </c>
      <c r="D156">
        <v>446.33</v>
      </c>
      <c r="E156">
        <v>437.96</v>
      </c>
      <c r="F156" t="s">
        <v>169</v>
      </c>
      <c r="G156" s="8">
        <v>1.6E-2</v>
      </c>
      <c r="H156" s="16">
        <f t="shared" si="23"/>
        <v>1.5842094733068128E-2</v>
      </c>
    </row>
    <row r="157" spans="1:8" x14ac:dyDescent="0.35">
      <c r="A157" s="15">
        <v>45392</v>
      </c>
      <c r="B157">
        <v>438.37</v>
      </c>
      <c r="C157">
        <v>437</v>
      </c>
      <c r="D157">
        <v>439.24</v>
      </c>
      <c r="E157">
        <v>436.28</v>
      </c>
      <c r="F157" t="s">
        <v>170</v>
      </c>
      <c r="G157" s="8">
        <v>-8.6999999999999994E-3</v>
      </c>
      <c r="H157" s="16">
        <f t="shared" si="23"/>
        <v>-8.7668060919092496E-3</v>
      </c>
    </row>
    <row r="158" spans="1:8" x14ac:dyDescent="0.35">
      <c r="A158" s="15">
        <v>45391</v>
      </c>
      <c r="B158">
        <v>442.23</v>
      </c>
      <c r="C158">
        <v>442.96</v>
      </c>
      <c r="D158">
        <v>443.24</v>
      </c>
      <c r="E158">
        <v>437.44</v>
      </c>
      <c r="F158" t="s">
        <v>171</v>
      </c>
      <c r="G158" s="8">
        <v>3.7000000000000002E-3</v>
      </c>
      <c r="H158" s="16">
        <f t="shared" si="23"/>
        <v>3.6926743590538114E-3</v>
      </c>
    </row>
    <row r="159" spans="1:8" x14ac:dyDescent="0.35">
      <c r="A159" s="15">
        <v>45390</v>
      </c>
      <c r="B159">
        <v>440.6</v>
      </c>
      <c r="C159">
        <v>441.41</v>
      </c>
      <c r="D159">
        <v>442.5</v>
      </c>
      <c r="E159">
        <v>439.2</v>
      </c>
      <c r="F159" t="s">
        <v>172</v>
      </c>
      <c r="G159" s="8">
        <v>2.9999999999999997E-4</v>
      </c>
      <c r="H159" s="16">
        <f t="shared" si="23"/>
        <v>2.9509573800808481E-4</v>
      </c>
    </row>
    <row r="160" spans="1:8" x14ac:dyDescent="0.35">
      <c r="A160" s="15">
        <v>45387</v>
      </c>
      <c r="B160">
        <v>440.47</v>
      </c>
      <c r="C160">
        <v>436.78</v>
      </c>
      <c r="D160">
        <v>443.17</v>
      </c>
      <c r="E160">
        <v>435.96</v>
      </c>
      <c r="F160" t="s">
        <v>173</v>
      </c>
      <c r="G160" s="8">
        <v>1.18E-2</v>
      </c>
      <c r="H160" s="16">
        <f t="shared" si="23"/>
        <v>1.1715003643543814E-2</v>
      </c>
    </row>
    <row r="161" spans="1:8" x14ac:dyDescent="0.35">
      <c r="A161" s="15">
        <v>45386</v>
      </c>
      <c r="B161">
        <v>435.34</v>
      </c>
      <c r="C161">
        <v>446.33</v>
      </c>
      <c r="D161">
        <v>446.95</v>
      </c>
      <c r="E161">
        <v>435.11</v>
      </c>
      <c r="F161" t="s">
        <v>174</v>
      </c>
      <c r="G161" s="8">
        <v>-1.5299999999999999E-2</v>
      </c>
      <c r="H161" s="16">
        <f t="shared" si="23"/>
        <v>-1.5408765845506631E-2</v>
      </c>
    </row>
    <row r="162" spans="1:8" x14ac:dyDescent="0.35">
      <c r="A162" s="15">
        <v>45385</v>
      </c>
      <c r="B162">
        <v>442.1</v>
      </c>
      <c r="C162">
        <v>438.96</v>
      </c>
      <c r="D162">
        <v>444</v>
      </c>
      <c r="E162">
        <v>438.95</v>
      </c>
      <c r="F162" t="s">
        <v>175</v>
      </c>
      <c r="G162" s="8">
        <v>2.2000000000000001E-3</v>
      </c>
      <c r="H162" s="16">
        <f t="shared" si="23"/>
        <v>2.2418233820408703E-3</v>
      </c>
    </row>
    <row r="163" spans="1:8" x14ac:dyDescent="0.35">
      <c r="A163" s="15">
        <v>45384</v>
      </c>
      <c r="B163">
        <v>441.11</v>
      </c>
      <c r="C163">
        <v>440.08</v>
      </c>
      <c r="D163">
        <v>441.43</v>
      </c>
      <c r="E163">
        <v>438.03</v>
      </c>
      <c r="F163" t="s">
        <v>176</v>
      </c>
      <c r="G163" s="8">
        <v>-8.6E-3</v>
      </c>
      <c r="H163" s="16">
        <f t="shared" si="23"/>
        <v>-8.6676388527145327E-3</v>
      </c>
    </row>
    <row r="164" spans="1:8" x14ac:dyDescent="0.35">
      <c r="A164" s="15">
        <v>45383</v>
      </c>
      <c r="B164">
        <v>444.95</v>
      </c>
      <c r="C164">
        <v>444.97</v>
      </c>
      <c r="D164">
        <v>447.53</v>
      </c>
      <c r="E164">
        <v>443.02</v>
      </c>
      <c r="F164" t="s">
        <v>177</v>
      </c>
      <c r="G164" s="8">
        <v>2.0999999999999999E-3</v>
      </c>
      <c r="H164" s="16">
        <f t="shared" si="23"/>
        <v>2.1148316017522411E-3</v>
      </c>
    </row>
    <row r="165" spans="1:8" x14ac:dyDescent="0.35">
      <c r="A165" s="15">
        <v>45379</v>
      </c>
      <c r="B165">
        <v>444.01</v>
      </c>
      <c r="C165">
        <v>444.78</v>
      </c>
      <c r="D165">
        <v>445.64</v>
      </c>
      <c r="E165">
        <v>443.65</v>
      </c>
      <c r="F165" t="s">
        <v>178</v>
      </c>
      <c r="G165" s="8">
        <v>-1.8E-3</v>
      </c>
      <c r="H165" s="16">
        <f t="shared" si="23"/>
        <v>-1.8451020040369439E-3</v>
      </c>
    </row>
    <row r="166" spans="1:8" x14ac:dyDescent="0.35">
      <c r="A166" s="15">
        <v>45378</v>
      </c>
      <c r="B166">
        <v>444.83</v>
      </c>
      <c r="C166">
        <v>446.44</v>
      </c>
      <c r="D166">
        <v>446.54</v>
      </c>
      <c r="E166">
        <v>441.93</v>
      </c>
      <c r="F166" t="s">
        <v>179</v>
      </c>
      <c r="G166" s="8">
        <v>3.3999999999999998E-3</v>
      </c>
      <c r="H166" s="16">
        <f t="shared" si="23"/>
        <v>3.400329797703632E-3</v>
      </c>
    </row>
    <row r="167" spans="1:8" x14ac:dyDescent="0.35">
      <c r="A167" s="15">
        <v>45377</v>
      </c>
      <c r="B167">
        <v>443.32</v>
      </c>
      <c r="C167">
        <v>446.3</v>
      </c>
      <c r="D167">
        <v>447.23</v>
      </c>
      <c r="E167">
        <v>443.09</v>
      </c>
      <c r="F167" t="s">
        <v>180</v>
      </c>
      <c r="G167" s="8">
        <v>-3.2000000000000002E-3</v>
      </c>
      <c r="H167" s="16">
        <f t="shared" si="23"/>
        <v>-3.2429539275961611E-3</v>
      </c>
    </row>
    <row r="168" spans="1:8" x14ac:dyDescent="0.35">
      <c r="A168" s="15">
        <v>45376</v>
      </c>
      <c r="B168">
        <v>444.76</v>
      </c>
      <c r="C168">
        <v>443.55</v>
      </c>
      <c r="D168">
        <v>446.26</v>
      </c>
      <c r="E168">
        <v>442.54</v>
      </c>
      <c r="F168" t="s">
        <v>181</v>
      </c>
      <c r="G168" s="8">
        <v>-3.5999999999999999E-3</v>
      </c>
      <c r="H168" s="16">
        <f t="shared" si="23"/>
        <v>-3.6357963609907318E-3</v>
      </c>
    </row>
    <row r="169" spans="1:8" x14ac:dyDescent="0.35">
      <c r="A169" s="15">
        <v>45373</v>
      </c>
      <c r="B169">
        <v>446.38</v>
      </c>
      <c r="C169">
        <v>445.35</v>
      </c>
      <c r="D169">
        <v>447.49</v>
      </c>
      <c r="E169">
        <v>444.49</v>
      </c>
      <c r="F169" t="s">
        <v>182</v>
      </c>
      <c r="G169" s="8">
        <v>1.1000000000000001E-3</v>
      </c>
      <c r="H169" s="16">
        <f t="shared" si="23"/>
        <v>1.143177485102368E-3</v>
      </c>
    </row>
    <row r="170" spans="1:8" x14ac:dyDescent="0.35">
      <c r="A170" s="15">
        <v>45372</v>
      </c>
      <c r="B170">
        <v>445.87</v>
      </c>
      <c r="C170">
        <v>448.88</v>
      </c>
      <c r="D170">
        <v>449.34</v>
      </c>
      <c r="E170">
        <v>445.67</v>
      </c>
      <c r="F170" t="s">
        <v>36</v>
      </c>
      <c r="G170" s="8">
        <v>4.7000000000000002E-3</v>
      </c>
      <c r="H170" s="16">
        <f t="shared" si="23"/>
        <v>4.7210195144170514E-3</v>
      </c>
    </row>
    <row r="171" spans="1:8" x14ac:dyDescent="0.35">
      <c r="A171" s="15">
        <v>45371</v>
      </c>
      <c r="B171">
        <v>443.77</v>
      </c>
      <c r="C171">
        <v>439.78</v>
      </c>
      <c r="D171">
        <v>444.11</v>
      </c>
      <c r="E171">
        <v>438.06</v>
      </c>
      <c r="F171" t="s">
        <v>183</v>
      </c>
      <c r="G171" s="8">
        <v>1.1900000000000001E-2</v>
      </c>
      <c r="H171" s="16">
        <f t="shared" si="23"/>
        <v>1.1786976004885482E-2</v>
      </c>
    </row>
    <row r="172" spans="1:8" x14ac:dyDescent="0.35">
      <c r="A172" s="15">
        <v>45370</v>
      </c>
      <c r="B172">
        <v>438.57</v>
      </c>
      <c r="C172">
        <v>435.45</v>
      </c>
      <c r="D172">
        <v>438.98</v>
      </c>
      <c r="E172">
        <v>433.33</v>
      </c>
      <c r="F172" t="s">
        <v>184</v>
      </c>
      <c r="G172" s="8">
        <v>2.5000000000000001E-3</v>
      </c>
      <c r="H172" s="16">
        <f t="shared" si="23"/>
        <v>2.4884437246092054E-3</v>
      </c>
    </row>
    <row r="173" spans="1:8" x14ac:dyDescent="0.35">
      <c r="A173" s="15">
        <v>45369</v>
      </c>
      <c r="B173">
        <v>437.48</v>
      </c>
      <c r="C173">
        <v>438.73</v>
      </c>
      <c r="D173">
        <v>441.04</v>
      </c>
      <c r="E173">
        <v>437.24</v>
      </c>
      <c r="F173" t="s">
        <v>185</v>
      </c>
      <c r="G173" s="8">
        <v>8.2000000000000007E-3</v>
      </c>
      <c r="H173" s="16">
        <f t="shared" si="23"/>
        <v>8.1708051550489855E-3</v>
      </c>
    </row>
    <row r="174" spans="1:8" x14ac:dyDescent="0.35">
      <c r="A174" s="15">
        <v>45366</v>
      </c>
      <c r="B174">
        <v>433.92</v>
      </c>
      <c r="C174">
        <v>436.07</v>
      </c>
      <c r="D174">
        <v>438.87</v>
      </c>
      <c r="E174">
        <v>432.74</v>
      </c>
      <c r="F174" t="s">
        <v>186</v>
      </c>
      <c r="G174" s="8">
        <v>-1.1900000000000001E-2</v>
      </c>
      <c r="H174" s="16">
        <f t="shared" si="23"/>
        <v>-1.1958083529214633E-2</v>
      </c>
    </row>
    <row r="175" spans="1:8" x14ac:dyDescent="0.35">
      <c r="A175" s="15">
        <v>45365</v>
      </c>
      <c r="B175">
        <v>439.14</v>
      </c>
      <c r="C175">
        <v>441.5</v>
      </c>
      <c r="D175">
        <v>442.03</v>
      </c>
      <c r="E175">
        <v>436.39</v>
      </c>
      <c r="F175" t="s">
        <v>187</v>
      </c>
      <c r="G175" s="8">
        <v>-2.5000000000000001E-3</v>
      </c>
      <c r="H175" s="16">
        <f t="shared" si="23"/>
        <v>-2.5244785351247767E-3</v>
      </c>
    </row>
    <row r="176" spans="1:8" x14ac:dyDescent="0.35">
      <c r="A176" s="15">
        <v>45364</v>
      </c>
      <c r="B176">
        <v>440.25</v>
      </c>
      <c r="C176">
        <v>442.65</v>
      </c>
      <c r="D176">
        <v>442.67</v>
      </c>
      <c r="E176">
        <v>439.12</v>
      </c>
      <c r="F176" t="s">
        <v>188</v>
      </c>
      <c r="G176" s="8">
        <v>-7.7000000000000002E-3</v>
      </c>
      <c r="H176" s="16">
        <f t="shared" si="23"/>
        <v>-7.7157559417725102E-3</v>
      </c>
    </row>
    <row r="177" spans="1:8" x14ac:dyDescent="0.35">
      <c r="A177" s="15">
        <v>45363</v>
      </c>
      <c r="B177">
        <v>443.66</v>
      </c>
      <c r="C177">
        <v>439.73</v>
      </c>
      <c r="D177">
        <v>444.02</v>
      </c>
      <c r="E177">
        <v>436.46</v>
      </c>
      <c r="F177" t="s">
        <v>189</v>
      </c>
      <c r="G177" s="8">
        <v>1.43E-2</v>
      </c>
      <c r="H177" s="16">
        <f t="shared" si="23"/>
        <v>1.42332577053099E-2</v>
      </c>
    </row>
    <row r="178" spans="1:8" x14ac:dyDescent="0.35">
      <c r="A178" s="15">
        <v>45362</v>
      </c>
      <c r="B178">
        <v>437.39</v>
      </c>
      <c r="C178">
        <v>437.51</v>
      </c>
      <c r="D178">
        <v>438.66</v>
      </c>
      <c r="E178">
        <v>435.44</v>
      </c>
      <c r="F178" t="s">
        <v>190</v>
      </c>
      <c r="G178" s="8">
        <v>-3.7000000000000002E-3</v>
      </c>
      <c r="H178" s="16">
        <f t="shared" si="23"/>
        <v>-3.7197245112154031E-3</v>
      </c>
    </row>
    <row r="179" spans="1:8" x14ac:dyDescent="0.35">
      <c r="A179" s="15">
        <v>45359</v>
      </c>
      <c r="B179">
        <v>439.02</v>
      </c>
      <c r="C179">
        <v>445.81</v>
      </c>
      <c r="D179">
        <v>448.64</v>
      </c>
      <c r="E179">
        <v>438.34</v>
      </c>
      <c r="F179" t="s">
        <v>191</v>
      </c>
      <c r="G179" s="8">
        <v>-1.44E-2</v>
      </c>
      <c r="H179" s="16">
        <f t="shared" si="23"/>
        <v>-1.4540037042659165E-2</v>
      </c>
    </row>
    <row r="180" spans="1:8" x14ac:dyDescent="0.35">
      <c r="A180" s="15">
        <v>45358</v>
      </c>
      <c r="B180">
        <v>445.45</v>
      </c>
      <c r="C180">
        <v>442.42</v>
      </c>
      <c r="D180">
        <v>446.72</v>
      </c>
      <c r="E180">
        <v>440.86</v>
      </c>
      <c r="F180" t="s">
        <v>192</v>
      </c>
      <c r="G180" s="8">
        <v>1.52E-2</v>
      </c>
      <c r="H180" s="16">
        <f t="shared" si="23"/>
        <v>1.5064068450966979E-2</v>
      </c>
    </row>
    <row r="181" spans="1:8" x14ac:dyDescent="0.35">
      <c r="A181" s="15">
        <v>45357</v>
      </c>
      <c r="B181">
        <v>438.79</v>
      </c>
      <c r="C181">
        <v>440.32</v>
      </c>
      <c r="D181">
        <v>441.99</v>
      </c>
      <c r="E181">
        <v>436.89</v>
      </c>
      <c r="F181" t="s">
        <v>193</v>
      </c>
      <c r="G181" s="8">
        <v>6.3E-3</v>
      </c>
      <c r="H181" s="16">
        <f t="shared" si="23"/>
        <v>6.2640230426911966E-3</v>
      </c>
    </row>
    <row r="182" spans="1:8" x14ac:dyDescent="0.35">
      <c r="A182" s="15">
        <v>45356</v>
      </c>
      <c r="B182">
        <v>436.05</v>
      </c>
      <c r="C182">
        <v>440.94</v>
      </c>
      <c r="D182">
        <v>440.95</v>
      </c>
      <c r="E182">
        <v>433.65</v>
      </c>
      <c r="F182" t="s">
        <v>194</v>
      </c>
      <c r="G182" s="8">
        <v>-1.7899999999999999E-2</v>
      </c>
      <c r="H182" s="16">
        <f t="shared" si="23"/>
        <v>-1.8112690789777501E-2</v>
      </c>
    </row>
    <row r="183" spans="1:8" x14ac:dyDescent="0.35">
      <c r="A183" s="15">
        <v>45355</v>
      </c>
      <c r="B183">
        <v>444.02</v>
      </c>
      <c r="C183">
        <v>445.61</v>
      </c>
      <c r="D183">
        <v>446.04</v>
      </c>
      <c r="E183">
        <v>443.77</v>
      </c>
      <c r="F183" t="s">
        <v>195</v>
      </c>
      <c r="G183" s="8">
        <v>-3.5999999999999999E-3</v>
      </c>
      <c r="H183" s="16">
        <f t="shared" si="23"/>
        <v>-3.5745235501976184E-3</v>
      </c>
    </row>
    <row r="184" spans="1:8" x14ac:dyDescent="0.35">
      <c r="A184" s="15">
        <v>45352</v>
      </c>
      <c r="B184">
        <v>445.61</v>
      </c>
      <c r="C184">
        <v>439.9</v>
      </c>
      <c r="D184">
        <v>446.58</v>
      </c>
      <c r="E184">
        <v>439.84</v>
      </c>
      <c r="F184" t="s">
        <v>196</v>
      </c>
      <c r="G184" s="8">
        <v>1.5100000000000001E-2</v>
      </c>
      <c r="H184" s="16">
        <f t="shared" si="23"/>
        <v>1.4944716937798459E-2</v>
      </c>
    </row>
    <row r="185" spans="1:8" x14ac:dyDescent="0.35">
      <c r="A185" s="15">
        <v>45351</v>
      </c>
      <c r="B185">
        <v>439</v>
      </c>
      <c r="C185">
        <v>438.23</v>
      </c>
      <c r="D185">
        <v>440.09</v>
      </c>
      <c r="E185">
        <v>435.02</v>
      </c>
      <c r="F185" t="s">
        <v>197</v>
      </c>
      <c r="G185" s="8">
        <v>8.6E-3</v>
      </c>
      <c r="H185" s="16">
        <f t="shared" si="23"/>
        <v>8.5328848794679977E-3</v>
      </c>
    </row>
    <row r="186" spans="1:8" x14ac:dyDescent="0.35">
      <c r="A186" s="15">
        <v>45350</v>
      </c>
      <c r="B186">
        <v>435.27</v>
      </c>
      <c r="C186">
        <v>435.43</v>
      </c>
      <c r="D186">
        <v>436.67</v>
      </c>
      <c r="E186">
        <v>434.3</v>
      </c>
      <c r="F186" t="s">
        <v>198</v>
      </c>
      <c r="G186" s="8">
        <v>-5.3E-3</v>
      </c>
      <c r="H186" s="16">
        <f t="shared" si="23"/>
        <v>-5.3387229120680649E-3</v>
      </c>
    </row>
    <row r="187" spans="1:8" x14ac:dyDescent="0.35">
      <c r="A187" s="15">
        <v>45349</v>
      </c>
      <c r="B187">
        <v>437.6</v>
      </c>
      <c r="C187">
        <v>437.67</v>
      </c>
      <c r="D187">
        <v>437.99</v>
      </c>
      <c r="E187">
        <v>435.02</v>
      </c>
      <c r="F187" t="s">
        <v>199</v>
      </c>
      <c r="G187" s="8">
        <v>2.3999999999999998E-3</v>
      </c>
      <c r="H187" s="16">
        <f t="shared" si="23"/>
        <v>2.4023348509547918E-3</v>
      </c>
    </row>
    <row r="188" spans="1:8" x14ac:dyDescent="0.35">
      <c r="A188" s="15">
        <v>45348</v>
      </c>
      <c r="B188">
        <v>436.55</v>
      </c>
      <c r="C188">
        <v>437.6</v>
      </c>
      <c r="D188">
        <v>438.6</v>
      </c>
      <c r="E188">
        <v>436.36</v>
      </c>
      <c r="F188" t="s">
        <v>200</v>
      </c>
      <c r="G188" s="8">
        <v>-5.0000000000000001E-4</v>
      </c>
      <c r="H188" s="16">
        <f t="shared" si="23"/>
        <v>-5.26719579809345E-4</v>
      </c>
    </row>
    <row r="189" spans="1:8" x14ac:dyDescent="0.35">
      <c r="A189" s="15">
        <v>45345</v>
      </c>
      <c r="B189">
        <v>436.78</v>
      </c>
      <c r="C189">
        <v>439.65</v>
      </c>
      <c r="D189">
        <v>440.59</v>
      </c>
      <c r="E189">
        <v>435.79</v>
      </c>
      <c r="F189" t="s">
        <v>201</v>
      </c>
      <c r="G189" s="8">
        <v>-2.8999999999999998E-3</v>
      </c>
      <c r="H189" s="16">
        <f t="shared" si="23"/>
        <v>-2.94907912198587E-3</v>
      </c>
    </row>
    <row r="190" spans="1:8" x14ac:dyDescent="0.35">
      <c r="A190" s="15">
        <v>45344</v>
      </c>
      <c r="B190">
        <v>438.07</v>
      </c>
      <c r="C190">
        <v>434.49</v>
      </c>
      <c r="D190">
        <v>439.12</v>
      </c>
      <c r="E190">
        <v>433.71</v>
      </c>
      <c r="F190" t="s">
        <v>202</v>
      </c>
      <c r="G190" s="8">
        <v>2.93E-2</v>
      </c>
      <c r="H190" s="16">
        <f t="shared" si="23"/>
        <v>2.885528096660793E-2</v>
      </c>
    </row>
    <row r="191" spans="1:8" x14ac:dyDescent="0.35">
      <c r="A191" s="15">
        <v>45343</v>
      </c>
      <c r="B191">
        <v>425.61</v>
      </c>
      <c r="C191">
        <v>424.55</v>
      </c>
      <c r="D191">
        <v>425.7</v>
      </c>
      <c r="E191">
        <v>421.63</v>
      </c>
      <c r="F191" t="s">
        <v>203</v>
      </c>
      <c r="G191" s="8">
        <v>-4.0000000000000001E-3</v>
      </c>
      <c r="H191" s="16">
        <f t="shared" si="23"/>
        <v>-4.009713085682794E-3</v>
      </c>
    </row>
    <row r="192" spans="1:8" x14ac:dyDescent="0.35">
      <c r="A192" s="15">
        <v>45342</v>
      </c>
      <c r="B192">
        <v>427.32</v>
      </c>
      <c r="C192">
        <v>428.55</v>
      </c>
      <c r="D192">
        <v>430.08</v>
      </c>
      <c r="E192">
        <v>423.5</v>
      </c>
      <c r="F192" t="s">
        <v>204</v>
      </c>
      <c r="G192" s="8">
        <v>-7.4999999999999997E-3</v>
      </c>
      <c r="H192" s="16">
        <f t="shared" si="23"/>
        <v>-7.5767651979035244E-3</v>
      </c>
    </row>
    <row r="193" spans="1:8" x14ac:dyDescent="0.35">
      <c r="A193" s="15">
        <v>45338</v>
      </c>
      <c r="B193">
        <v>430.57</v>
      </c>
      <c r="C193">
        <v>434.89</v>
      </c>
      <c r="D193">
        <v>434.99</v>
      </c>
      <c r="E193">
        <v>429.85</v>
      </c>
      <c r="F193" t="s">
        <v>205</v>
      </c>
      <c r="G193" s="8">
        <v>-9.1000000000000004E-3</v>
      </c>
      <c r="H193" s="16">
        <f t="shared" si="23"/>
        <v>-9.1090471247402341E-3</v>
      </c>
    </row>
    <row r="194" spans="1:8" x14ac:dyDescent="0.35">
      <c r="A194" s="15">
        <v>45337</v>
      </c>
      <c r="B194">
        <v>434.51</v>
      </c>
      <c r="C194">
        <v>433.92</v>
      </c>
      <c r="D194">
        <v>434.98</v>
      </c>
      <c r="E194">
        <v>431.33</v>
      </c>
      <c r="F194" t="s">
        <v>206</v>
      </c>
      <c r="G194" s="8">
        <v>3.0000000000000001E-3</v>
      </c>
      <c r="H194" s="16">
        <f t="shared" si="23"/>
        <v>2.9732772874981766E-3</v>
      </c>
    </row>
    <row r="195" spans="1:8" x14ac:dyDescent="0.35">
      <c r="A195" s="15">
        <v>45336</v>
      </c>
      <c r="B195">
        <v>433.22</v>
      </c>
      <c r="C195">
        <v>431.26</v>
      </c>
      <c r="D195">
        <v>433.65</v>
      </c>
      <c r="E195">
        <v>428.88</v>
      </c>
      <c r="F195" t="s">
        <v>207</v>
      </c>
      <c r="G195" s="8">
        <v>1.09E-2</v>
      </c>
      <c r="H195" s="16">
        <f t="shared" si="23"/>
        <v>1.0838264767940257E-2</v>
      </c>
    </row>
    <row r="196" spans="1:8" x14ac:dyDescent="0.35">
      <c r="A196" s="15">
        <v>45335</v>
      </c>
      <c r="B196">
        <v>428.55</v>
      </c>
      <c r="C196">
        <v>427.28</v>
      </c>
      <c r="D196">
        <v>431.27</v>
      </c>
      <c r="E196">
        <v>425.33</v>
      </c>
      <c r="F196" t="s">
        <v>208</v>
      </c>
      <c r="G196" s="8">
        <v>-1.5599999999999999E-2</v>
      </c>
      <c r="H196" s="16">
        <f t="shared" si="23"/>
        <v>-1.5719917641799235E-2</v>
      </c>
    </row>
    <row r="197" spans="1:8" x14ac:dyDescent="0.35">
      <c r="A197" s="15">
        <v>45334</v>
      </c>
      <c r="B197">
        <v>435.34</v>
      </c>
      <c r="C197">
        <v>436.94</v>
      </c>
      <c r="D197">
        <v>439.14</v>
      </c>
      <c r="E197">
        <v>434.65</v>
      </c>
      <c r="F197" t="s">
        <v>209</v>
      </c>
      <c r="G197" s="8">
        <v>-3.8999999999999998E-3</v>
      </c>
      <c r="H197" s="16">
        <f t="shared" si="23"/>
        <v>-3.9202700398059424E-3</v>
      </c>
    </row>
    <row r="198" spans="1:8" x14ac:dyDescent="0.35">
      <c r="A198" s="15">
        <v>45331</v>
      </c>
      <c r="B198">
        <v>437.05</v>
      </c>
      <c r="C198">
        <v>433.94</v>
      </c>
      <c r="D198">
        <v>437.85</v>
      </c>
      <c r="E198">
        <v>433.14</v>
      </c>
      <c r="F198" t="s">
        <v>210</v>
      </c>
      <c r="G198" s="8">
        <v>9.7999999999999997E-3</v>
      </c>
      <c r="H198" s="16">
        <f t="shared" si="23"/>
        <v>9.794983121601623E-3</v>
      </c>
    </row>
    <row r="199" spans="1:8" x14ac:dyDescent="0.35">
      <c r="A199" s="15">
        <v>45330</v>
      </c>
      <c r="B199">
        <v>432.79</v>
      </c>
      <c r="C199">
        <v>432.11</v>
      </c>
      <c r="D199">
        <v>433.56</v>
      </c>
      <c r="E199">
        <v>431.42</v>
      </c>
      <c r="F199" t="s">
        <v>211</v>
      </c>
      <c r="G199" s="8">
        <v>1.9E-3</v>
      </c>
      <c r="H199" s="16">
        <f t="shared" si="23"/>
        <v>1.8501820768555589E-3</v>
      </c>
    </row>
    <row r="200" spans="1:8" x14ac:dyDescent="0.35">
      <c r="A200" s="15">
        <v>45329</v>
      </c>
      <c r="B200">
        <v>431.99</v>
      </c>
      <c r="C200">
        <v>430.41</v>
      </c>
      <c r="D200">
        <v>432.83</v>
      </c>
      <c r="E200">
        <v>429.09</v>
      </c>
      <c r="F200" t="s">
        <v>212</v>
      </c>
      <c r="G200" s="8">
        <v>1.03E-2</v>
      </c>
      <c r="H200" s="16">
        <f t="shared" si="23"/>
        <v>1.0237647292990362E-2</v>
      </c>
    </row>
    <row r="201" spans="1:8" x14ac:dyDescent="0.35">
      <c r="A201" s="15">
        <v>45328</v>
      </c>
      <c r="B201">
        <v>427.59</v>
      </c>
      <c r="C201">
        <v>429.61</v>
      </c>
      <c r="D201">
        <v>430.22</v>
      </c>
      <c r="E201">
        <v>425.22</v>
      </c>
      <c r="F201" t="s">
        <v>213</v>
      </c>
      <c r="G201" s="8">
        <v>-2E-3</v>
      </c>
      <c r="H201" s="16">
        <f t="shared" si="23"/>
        <v>-2.0092525800785312E-3</v>
      </c>
    </row>
    <row r="202" spans="1:8" x14ac:dyDescent="0.35">
      <c r="A202" s="15">
        <v>45327</v>
      </c>
      <c r="B202">
        <v>428.45</v>
      </c>
      <c r="C202">
        <v>429.07</v>
      </c>
      <c r="D202">
        <v>429.61</v>
      </c>
      <c r="E202">
        <v>425</v>
      </c>
      <c r="F202" t="s">
        <v>214</v>
      </c>
      <c r="G202" s="8">
        <v>-1.2999999999999999E-3</v>
      </c>
      <c r="H202" s="16">
        <f t="shared" si="23"/>
        <v>-1.3061835645248657E-3</v>
      </c>
    </row>
    <row r="203" spans="1:8" x14ac:dyDescent="0.35">
      <c r="A203" s="15">
        <v>45324</v>
      </c>
      <c r="B203">
        <v>429.01</v>
      </c>
      <c r="C203">
        <v>423.8</v>
      </c>
      <c r="D203">
        <v>430.24</v>
      </c>
      <c r="E203">
        <v>422.79</v>
      </c>
      <c r="F203" t="s">
        <v>215</v>
      </c>
      <c r="G203" s="8">
        <v>1.6899999999999998E-2</v>
      </c>
      <c r="H203" s="16">
        <f t="shared" si="23"/>
        <v>1.6759315271239236E-2</v>
      </c>
    </row>
    <row r="204" spans="1:8" x14ac:dyDescent="0.35">
      <c r="A204" s="15">
        <v>45323</v>
      </c>
      <c r="B204">
        <v>421.88</v>
      </c>
      <c r="C204">
        <v>418.79</v>
      </c>
      <c r="D204">
        <v>422.38</v>
      </c>
      <c r="E204">
        <v>417.81</v>
      </c>
      <c r="F204" t="s">
        <v>216</v>
      </c>
      <c r="G204" s="8">
        <v>1.18E-2</v>
      </c>
      <c r="H204" s="16">
        <f t="shared" ref="H204:H267" si="24">LN(B204/B205)</f>
        <v>1.1706636643636947E-2</v>
      </c>
    </row>
    <row r="205" spans="1:8" x14ac:dyDescent="0.35">
      <c r="A205" s="15">
        <v>45322</v>
      </c>
      <c r="B205">
        <v>416.97</v>
      </c>
      <c r="C205">
        <v>420.85</v>
      </c>
      <c r="D205">
        <v>422.87</v>
      </c>
      <c r="E205">
        <v>416.79</v>
      </c>
      <c r="F205" t="s">
        <v>217</v>
      </c>
      <c r="G205" s="8">
        <v>-1.9599999999999999E-2</v>
      </c>
      <c r="H205" s="16">
        <f t="shared" si="24"/>
        <v>-1.9780525494811477E-2</v>
      </c>
    </row>
    <row r="206" spans="1:8" x14ac:dyDescent="0.35">
      <c r="A206" s="15">
        <v>45321</v>
      </c>
      <c r="B206">
        <v>425.3</v>
      </c>
      <c r="C206">
        <v>427.1</v>
      </c>
      <c r="D206">
        <v>427.68</v>
      </c>
      <c r="E206">
        <v>424.38</v>
      </c>
      <c r="F206" t="s">
        <v>218</v>
      </c>
      <c r="G206" s="8">
        <v>-6.7000000000000002E-3</v>
      </c>
      <c r="H206" s="16">
        <f t="shared" si="24"/>
        <v>-6.6787992126131554E-3</v>
      </c>
    </row>
    <row r="207" spans="1:8" x14ac:dyDescent="0.35">
      <c r="A207" s="15">
        <v>45320</v>
      </c>
      <c r="B207">
        <v>428.15</v>
      </c>
      <c r="C207">
        <v>424.27</v>
      </c>
      <c r="D207">
        <v>428.35</v>
      </c>
      <c r="E207">
        <v>423.61</v>
      </c>
      <c r="F207" t="s">
        <v>219</v>
      </c>
      <c r="G207" s="8">
        <v>1.0200000000000001E-2</v>
      </c>
      <c r="H207" s="16">
        <f t="shared" si="24"/>
        <v>1.018835988051842E-2</v>
      </c>
    </row>
    <row r="208" spans="1:8" x14ac:dyDescent="0.35">
      <c r="A208" s="15">
        <v>45317</v>
      </c>
      <c r="B208">
        <v>423.81</v>
      </c>
      <c r="C208">
        <v>424.44</v>
      </c>
      <c r="D208">
        <v>426.21</v>
      </c>
      <c r="E208">
        <v>423.15</v>
      </c>
      <c r="F208" t="s">
        <v>220</v>
      </c>
      <c r="G208" s="8">
        <v>-6.0000000000000001E-3</v>
      </c>
      <c r="H208" s="16">
        <f t="shared" si="24"/>
        <v>-5.9753635963760848E-3</v>
      </c>
    </row>
    <row r="209" spans="1:8" x14ac:dyDescent="0.35">
      <c r="A209" s="15">
        <v>45316</v>
      </c>
      <c r="B209">
        <v>426.35</v>
      </c>
      <c r="C209">
        <v>428.36</v>
      </c>
      <c r="D209">
        <v>429.04</v>
      </c>
      <c r="E209">
        <v>423.98</v>
      </c>
      <c r="F209" t="s">
        <v>221</v>
      </c>
      <c r="G209" s="8">
        <v>1.1999999999999999E-3</v>
      </c>
      <c r="H209" s="16">
        <f t="shared" si="24"/>
        <v>1.2203995975958168E-3</v>
      </c>
    </row>
    <row r="210" spans="1:8" x14ac:dyDescent="0.35">
      <c r="A210" s="15">
        <v>45315</v>
      </c>
      <c r="B210">
        <v>425.83</v>
      </c>
      <c r="C210">
        <v>427.44</v>
      </c>
      <c r="D210">
        <v>429.85</v>
      </c>
      <c r="E210">
        <v>425.33</v>
      </c>
      <c r="F210" t="s">
        <v>222</v>
      </c>
      <c r="G210" s="8">
        <v>5.4999999999999997E-3</v>
      </c>
      <c r="H210" s="16">
        <f t="shared" si="24"/>
        <v>5.5339181152836737E-3</v>
      </c>
    </row>
    <row r="211" spans="1:8" x14ac:dyDescent="0.35">
      <c r="A211" s="15">
        <v>45314</v>
      </c>
      <c r="B211">
        <v>423.48</v>
      </c>
      <c r="C211">
        <v>422.43</v>
      </c>
      <c r="D211">
        <v>423.7</v>
      </c>
      <c r="E211">
        <v>420.57</v>
      </c>
      <c r="F211" t="s">
        <v>136</v>
      </c>
      <c r="G211" s="8">
        <v>4.1000000000000003E-3</v>
      </c>
      <c r="H211" s="16">
        <f t="shared" si="24"/>
        <v>4.1409886317440147E-3</v>
      </c>
    </row>
    <row r="212" spans="1:8" x14ac:dyDescent="0.35">
      <c r="A212" s="15">
        <v>45313</v>
      </c>
      <c r="B212">
        <v>421.73</v>
      </c>
      <c r="C212">
        <v>423.41</v>
      </c>
      <c r="D212">
        <v>424.73</v>
      </c>
      <c r="E212">
        <v>421.12</v>
      </c>
      <c r="F212" t="s">
        <v>223</v>
      </c>
      <c r="G212" s="8">
        <v>1.2999999999999999E-3</v>
      </c>
      <c r="H212" s="16">
        <f t="shared" si="24"/>
        <v>1.3050030918026697E-3</v>
      </c>
    </row>
    <row r="213" spans="1:8" x14ac:dyDescent="0.35">
      <c r="A213" s="15">
        <v>45310</v>
      </c>
      <c r="B213">
        <v>421.18</v>
      </c>
      <c r="C213">
        <v>415.22</v>
      </c>
      <c r="D213">
        <v>421.34</v>
      </c>
      <c r="E213">
        <v>414.63</v>
      </c>
      <c r="F213" t="s">
        <v>224</v>
      </c>
      <c r="G213" s="8">
        <v>1.9800000000000002E-2</v>
      </c>
      <c r="H213" s="16">
        <f t="shared" si="24"/>
        <v>1.9636916158801337E-2</v>
      </c>
    </row>
    <row r="214" spans="1:8" x14ac:dyDescent="0.35">
      <c r="A214" s="15">
        <v>45309</v>
      </c>
      <c r="B214">
        <v>412.99</v>
      </c>
      <c r="C214">
        <v>410.52</v>
      </c>
      <c r="D214">
        <v>413.58</v>
      </c>
      <c r="E214">
        <v>409.16</v>
      </c>
      <c r="F214" t="s">
        <v>225</v>
      </c>
      <c r="G214" s="8">
        <v>1.4200000000000001E-2</v>
      </c>
      <c r="H214" s="16">
        <f t="shared" si="24"/>
        <v>1.4094356701281853E-2</v>
      </c>
    </row>
    <row r="215" spans="1:8" x14ac:dyDescent="0.35">
      <c r="A215" s="15">
        <v>45308</v>
      </c>
      <c r="B215">
        <v>407.21</v>
      </c>
      <c r="C215">
        <v>406.17</v>
      </c>
      <c r="D215">
        <v>407.58</v>
      </c>
      <c r="E215">
        <v>402.92</v>
      </c>
      <c r="F215" t="s">
        <v>226</v>
      </c>
      <c r="G215" s="8">
        <v>-5.5999999999999999E-3</v>
      </c>
      <c r="H215" s="16">
        <f t="shared" si="24"/>
        <v>-5.6567192577785157E-3</v>
      </c>
    </row>
    <row r="216" spans="1:8" x14ac:dyDescent="0.35">
      <c r="A216" s="15">
        <v>45307</v>
      </c>
      <c r="B216">
        <v>409.52</v>
      </c>
      <c r="C216">
        <v>408.31</v>
      </c>
      <c r="D216">
        <v>411.12</v>
      </c>
      <c r="E216">
        <v>406.83</v>
      </c>
      <c r="F216" t="s">
        <v>227</v>
      </c>
      <c r="G216" s="8">
        <v>-1E-4</v>
      </c>
      <c r="H216" s="16">
        <f t="shared" si="24"/>
        <v>-9.7670557288267892E-5</v>
      </c>
    </row>
    <row r="217" spans="1:8" x14ac:dyDescent="0.35">
      <c r="A217" s="15">
        <v>45303</v>
      </c>
      <c r="B217">
        <v>409.56</v>
      </c>
      <c r="C217">
        <v>410.4</v>
      </c>
      <c r="D217">
        <v>411.25</v>
      </c>
      <c r="E217">
        <v>408.15</v>
      </c>
      <c r="F217" t="s">
        <v>228</v>
      </c>
      <c r="G217" s="8">
        <v>5.0000000000000001E-4</v>
      </c>
      <c r="H217" s="16">
        <f t="shared" si="24"/>
        <v>5.1287688415883165E-4</v>
      </c>
    </row>
    <row r="218" spans="1:8" x14ac:dyDescent="0.35">
      <c r="A218" s="15">
        <v>45302</v>
      </c>
      <c r="B218">
        <v>409.35</v>
      </c>
      <c r="C218">
        <v>409.79</v>
      </c>
      <c r="D218">
        <v>411.2</v>
      </c>
      <c r="E218">
        <v>404.24</v>
      </c>
      <c r="F218" t="s">
        <v>229</v>
      </c>
      <c r="G218" s="8">
        <v>2.0999999999999999E-3</v>
      </c>
      <c r="H218" s="16">
        <f t="shared" si="24"/>
        <v>2.0786215223997204E-3</v>
      </c>
    </row>
    <row r="219" spans="1:8" x14ac:dyDescent="0.35">
      <c r="A219" s="15">
        <v>45301</v>
      </c>
      <c r="B219">
        <v>408.5</v>
      </c>
      <c r="C219">
        <v>406.07</v>
      </c>
      <c r="D219">
        <v>409.52</v>
      </c>
      <c r="E219">
        <v>405.17</v>
      </c>
      <c r="F219" t="s">
        <v>230</v>
      </c>
      <c r="G219" s="8">
        <v>6.7999999999999996E-3</v>
      </c>
      <c r="H219" s="16">
        <f t="shared" si="24"/>
        <v>6.7547079053569183E-3</v>
      </c>
    </row>
    <row r="220" spans="1:8" x14ac:dyDescent="0.35">
      <c r="A220" s="15">
        <v>45300</v>
      </c>
      <c r="B220">
        <v>405.75</v>
      </c>
      <c r="C220">
        <v>401.91</v>
      </c>
      <c r="D220">
        <v>406.69</v>
      </c>
      <c r="E220">
        <v>401.71</v>
      </c>
      <c r="F220" t="s">
        <v>231</v>
      </c>
      <c r="G220" s="8">
        <v>2E-3</v>
      </c>
      <c r="H220" s="16">
        <f t="shared" si="24"/>
        <v>1.9736036997017956E-3</v>
      </c>
    </row>
    <row r="221" spans="1:8" x14ac:dyDescent="0.35">
      <c r="A221" s="15">
        <v>45299</v>
      </c>
      <c r="B221">
        <v>404.95</v>
      </c>
      <c r="C221">
        <v>397.99</v>
      </c>
      <c r="D221">
        <v>405.24</v>
      </c>
      <c r="E221">
        <v>397.84</v>
      </c>
      <c r="F221" t="s">
        <v>232</v>
      </c>
      <c r="G221" s="8">
        <v>2.07E-2</v>
      </c>
      <c r="H221" s="16">
        <f t="shared" si="24"/>
        <v>2.0457243288480351E-2</v>
      </c>
    </row>
    <row r="222" spans="1:8" x14ac:dyDescent="0.35">
      <c r="A222" s="15">
        <v>45296</v>
      </c>
      <c r="B222">
        <v>396.75</v>
      </c>
      <c r="C222">
        <v>396.45</v>
      </c>
      <c r="D222">
        <v>399.56</v>
      </c>
      <c r="E222">
        <v>395.34</v>
      </c>
      <c r="F222" t="s">
        <v>233</v>
      </c>
      <c r="G222" s="8">
        <v>1.1999999999999999E-3</v>
      </c>
      <c r="H222" s="16">
        <f t="shared" si="24"/>
        <v>1.1853273016890788E-3</v>
      </c>
    </row>
    <row r="223" spans="1:8" x14ac:dyDescent="0.35">
      <c r="A223" s="15">
        <v>45295</v>
      </c>
      <c r="B223">
        <v>396.28</v>
      </c>
      <c r="C223">
        <v>396.44</v>
      </c>
      <c r="D223">
        <v>399.59</v>
      </c>
      <c r="E223">
        <v>396.06</v>
      </c>
      <c r="F223" t="s">
        <v>119</v>
      </c>
      <c r="G223" s="8">
        <v>-5.1000000000000004E-3</v>
      </c>
      <c r="H223" s="16">
        <f t="shared" si="24"/>
        <v>-5.1597753568214258E-3</v>
      </c>
    </row>
    <row r="224" spans="1:8" x14ac:dyDescent="0.35">
      <c r="A224" s="15">
        <v>45294</v>
      </c>
      <c r="B224">
        <v>398.33</v>
      </c>
      <c r="C224">
        <v>399.93</v>
      </c>
      <c r="D224">
        <v>401</v>
      </c>
      <c r="E224">
        <v>397.89</v>
      </c>
      <c r="F224" t="s">
        <v>234</v>
      </c>
      <c r="G224" s="8">
        <v>-1.06E-2</v>
      </c>
      <c r="H224" s="16">
        <f t="shared" si="24"/>
        <v>-1.0637866886129584E-2</v>
      </c>
    </row>
    <row r="225" spans="1:8" x14ac:dyDescent="0.35">
      <c r="A225" s="15">
        <v>45293</v>
      </c>
      <c r="B225">
        <v>402.59</v>
      </c>
      <c r="C225">
        <v>405.84</v>
      </c>
      <c r="D225">
        <v>406.09</v>
      </c>
      <c r="E225">
        <v>400.24</v>
      </c>
      <c r="F225" t="s">
        <v>235</v>
      </c>
      <c r="G225" s="8">
        <v>-1.6899999999999998E-2</v>
      </c>
      <c r="H225" s="16">
        <f t="shared" si="24"/>
        <v>-1.7067067801547306E-2</v>
      </c>
    </row>
    <row r="226" spans="1:8" x14ac:dyDescent="0.35">
      <c r="A226" s="15">
        <v>45289</v>
      </c>
      <c r="B226">
        <v>409.52</v>
      </c>
      <c r="C226">
        <v>411.28</v>
      </c>
      <c r="D226">
        <v>411.64</v>
      </c>
      <c r="E226">
        <v>407.58</v>
      </c>
      <c r="F226" t="s">
        <v>236</v>
      </c>
      <c r="G226" s="8">
        <v>-4.3E-3</v>
      </c>
      <c r="H226" s="16">
        <f t="shared" si="24"/>
        <v>-4.3371330870506288E-3</v>
      </c>
    </row>
    <row r="227" spans="1:8" x14ac:dyDescent="0.35">
      <c r="A227" s="15">
        <v>45288</v>
      </c>
      <c r="B227">
        <v>411.3</v>
      </c>
      <c r="C227">
        <v>412.67</v>
      </c>
      <c r="D227">
        <v>412.92</v>
      </c>
      <c r="E227">
        <v>410.94</v>
      </c>
      <c r="F227" t="s">
        <v>237</v>
      </c>
      <c r="G227" s="8">
        <v>-5.0000000000000001E-4</v>
      </c>
      <c r="H227" s="16">
        <f t="shared" si="24"/>
        <v>-4.8614488074611968E-4</v>
      </c>
    </row>
    <row r="228" spans="1:8" x14ac:dyDescent="0.35">
      <c r="A228" s="15">
        <v>45287</v>
      </c>
      <c r="B228">
        <v>411.5</v>
      </c>
      <c r="C228">
        <v>410.95</v>
      </c>
      <c r="D228">
        <v>411.79</v>
      </c>
      <c r="E228">
        <v>410.08</v>
      </c>
      <c r="F228" t="s">
        <v>238</v>
      </c>
      <c r="G228" s="8">
        <v>2E-3</v>
      </c>
      <c r="H228" s="16">
        <f t="shared" si="24"/>
        <v>2.0433985897717818E-3</v>
      </c>
    </row>
    <row r="229" spans="1:8" x14ac:dyDescent="0.35">
      <c r="A229" s="15">
        <v>45286</v>
      </c>
      <c r="B229">
        <v>410.66</v>
      </c>
      <c r="C229">
        <v>409.04</v>
      </c>
      <c r="D229">
        <v>411.34</v>
      </c>
      <c r="E229">
        <v>408.94</v>
      </c>
      <c r="F229" t="s">
        <v>239</v>
      </c>
      <c r="G229" s="8">
        <v>6.1000000000000004E-3</v>
      </c>
      <c r="H229" s="16">
        <f t="shared" si="24"/>
        <v>6.0818672379746325E-3</v>
      </c>
    </row>
    <row r="230" spans="1:8" x14ac:dyDescent="0.35">
      <c r="A230" s="15">
        <v>45282</v>
      </c>
      <c r="B230">
        <v>408.17</v>
      </c>
      <c r="C230">
        <v>408.79</v>
      </c>
      <c r="D230">
        <v>409.75</v>
      </c>
      <c r="E230">
        <v>406.27</v>
      </c>
      <c r="F230" t="s">
        <v>240</v>
      </c>
      <c r="G230" s="8">
        <v>1.5E-3</v>
      </c>
      <c r="H230" s="16">
        <f t="shared" si="24"/>
        <v>1.4955931832934392E-3</v>
      </c>
    </row>
    <row r="231" spans="1:8" x14ac:dyDescent="0.35">
      <c r="A231" s="15">
        <v>45281</v>
      </c>
      <c r="B231">
        <v>407.56</v>
      </c>
      <c r="C231">
        <v>406.85</v>
      </c>
      <c r="D231">
        <v>407.93</v>
      </c>
      <c r="E231">
        <v>404.26</v>
      </c>
      <c r="F231" t="s">
        <v>241</v>
      </c>
      <c r="G231" s="8">
        <v>1.1599999999999999E-2</v>
      </c>
      <c r="H231" s="16">
        <f t="shared" si="24"/>
        <v>1.1574231844890997E-2</v>
      </c>
    </row>
    <row r="232" spans="1:8" x14ac:dyDescent="0.35">
      <c r="A232" s="15">
        <v>45280</v>
      </c>
      <c r="B232">
        <v>402.87</v>
      </c>
      <c r="C232">
        <v>408.14</v>
      </c>
      <c r="D232">
        <v>410.25</v>
      </c>
      <c r="E232">
        <v>402.69</v>
      </c>
      <c r="F232" t="s">
        <v>242</v>
      </c>
      <c r="G232" s="8">
        <v>-1.49E-2</v>
      </c>
      <c r="H232" s="16">
        <f t="shared" si="24"/>
        <v>-1.4978969919789472E-2</v>
      </c>
    </row>
    <row r="233" spans="1:8" x14ac:dyDescent="0.35">
      <c r="A233" s="15">
        <v>45279</v>
      </c>
      <c r="B233">
        <v>408.95</v>
      </c>
      <c r="C233">
        <v>407.33</v>
      </c>
      <c r="D233">
        <v>409.07</v>
      </c>
      <c r="E233">
        <v>407.13</v>
      </c>
      <c r="F233" t="s">
        <v>243</v>
      </c>
      <c r="G233" s="8">
        <v>5.1000000000000004E-3</v>
      </c>
      <c r="H233" s="16">
        <f t="shared" si="24"/>
        <v>5.0991750801394446E-3</v>
      </c>
    </row>
    <row r="234" spans="1:8" x14ac:dyDescent="0.35">
      <c r="A234" s="15">
        <v>45278</v>
      </c>
      <c r="B234">
        <v>406.87</v>
      </c>
      <c r="C234">
        <v>404.72</v>
      </c>
      <c r="D234">
        <v>407.78</v>
      </c>
      <c r="E234">
        <v>404.39</v>
      </c>
      <c r="F234" t="s">
        <v>244</v>
      </c>
      <c r="G234" s="8">
        <v>4.3E-3</v>
      </c>
      <c r="H234" s="16">
        <f t="shared" si="24"/>
        <v>4.2857208454991956E-3</v>
      </c>
    </row>
    <row r="235" spans="1:8" x14ac:dyDescent="0.35">
      <c r="A235" s="15">
        <v>45275</v>
      </c>
      <c r="B235">
        <v>405.13</v>
      </c>
      <c r="C235">
        <v>403.97</v>
      </c>
      <c r="D235">
        <v>406.33</v>
      </c>
      <c r="E235">
        <v>403.36</v>
      </c>
      <c r="F235" t="s">
        <v>245</v>
      </c>
      <c r="G235" s="8">
        <v>4.7999999999999996E-3</v>
      </c>
      <c r="H235" s="16">
        <f t="shared" si="24"/>
        <v>4.824890903066965E-3</v>
      </c>
    </row>
    <row r="236" spans="1:8" x14ac:dyDescent="0.35">
      <c r="A236" s="15">
        <v>45274</v>
      </c>
      <c r="B236">
        <v>403.18</v>
      </c>
      <c r="C236">
        <v>404.77</v>
      </c>
      <c r="D236">
        <v>406.09</v>
      </c>
      <c r="E236">
        <v>400.13</v>
      </c>
      <c r="F236" t="s">
        <v>246</v>
      </c>
      <c r="G236" s="8">
        <v>-8.9999999999999998E-4</v>
      </c>
      <c r="H236" s="16">
        <f t="shared" si="24"/>
        <v>-8.677220363222651E-4</v>
      </c>
    </row>
    <row r="237" spans="1:8" x14ac:dyDescent="0.35">
      <c r="A237" s="15">
        <v>45273</v>
      </c>
      <c r="B237">
        <v>403.53</v>
      </c>
      <c r="C237">
        <v>399.41</v>
      </c>
      <c r="D237">
        <v>404.15</v>
      </c>
      <c r="E237">
        <v>398.63</v>
      </c>
      <c r="F237" t="s">
        <v>247</v>
      </c>
      <c r="G237" s="8">
        <v>1.2699999999999999E-2</v>
      </c>
      <c r="H237" s="16">
        <f t="shared" si="24"/>
        <v>1.2643717607922581E-2</v>
      </c>
    </row>
    <row r="238" spans="1:8" x14ac:dyDescent="0.35">
      <c r="A238" s="15">
        <v>45272</v>
      </c>
      <c r="B238">
        <v>398.46</v>
      </c>
      <c r="C238">
        <v>395.35</v>
      </c>
      <c r="D238">
        <v>398.58</v>
      </c>
      <c r="E238">
        <v>394.2</v>
      </c>
      <c r="F238" t="s">
        <v>248</v>
      </c>
      <c r="G238" s="8">
        <v>8.0000000000000002E-3</v>
      </c>
      <c r="H238" s="16">
        <f t="shared" si="24"/>
        <v>7.9368495554066054E-3</v>
      </c>
    </row>
    <row r="239" spans="1:8" x14ac:dyDescent="0.35">
      <c r="A239" s="15">
        <v>45271</v>
      </c>
      <c r="B239">
        <v>395.31</v>
      </c>
      <c r="C239">
        <v>391.53</v>
      </c>
      <c r="D239">
        <v>395.58</v>
      </c>
      <c r="E239">
        <v>391.32</v>
      </c>
      <c r="F239" t="s">
        <v>249</v>
      </c>
      <c r="G239" s="8">
        <v>8.5000000000000006E-3</v>
      </c>
      <c r="H239" s="16">
        <f t="shared" si="24"/>
        <v>8.5104734576528767E-3</v>
      </c>
    </row>
    <row r="240" spans="1:8" x14ac:dyDescent="0.35">
      <c r="A240" s="15">
        <v>45268</v>
      </c>
      <c r="B240">
        <v>391.96</v>
      </c>
      <c r="C240">
        <v>388.47</v>
      </c>
      <c r="D240">
        <v>392.41</v>
      </c>
      <c r="E240">
        <v>388.28</v>
      </c>
      <c r="F240" t="s">
        <v>250</v>
      </c>
      <c r="G240" s="8">
        <v>4.4999999999999997E-3</v>
      </c>
      <c r="H240" s="16">
        <f t="shared" si="24"/>
        <v>4.4234848845925876E-3</v>
      </c>
    </row>
    <row r="241" spans="1:8" x14ac:dyDescent="0.35">
      <c r="A241" s="15">
        <v>45267</v>
      </c>
      <c r="B241">
        <v>390.23</v>
      </c>
      <c r="C241">
        <v>387.87</v>
      </c>
      <c r="D241">
        <v>391.06</v>
      </c>
      <c r="E241">
        <v>386.76</v>
      </c>
      <c r="F241" t="s">
        <v>251</v>
      </c>
      <c r="G241" s="8">
        <v>1.4E-2</v>
      </c>
      <c r="H241" s="16">
        <f t="shared" si="24"/>
        <v>1.3882660902698633E-2</v>
      </c>
    </row>
    <row r="242" spans="1:8" x14ac:dyDescent="0.35">
      <c r="A242" s="15">
        <v>45266</v>
      </c>
      <c r="B242">
        <v>384.85</v>
      </c>
      <c r="C242">
        <v>390.07</v>
      </c>
      <c r="D242">
        <v>390.17</v>
      </c>
      <c r="E242">
        <v>384.5</v>
      </c>
      <c r="F242" t="s">
        <v>252</v>
      </c>
      <c r="G242" s="8">
        <v>-5.7999999999999996E-3</v>
      </c>
      <c r="H242" s="16">
        <f t="shared" si="24"/>
        <v>-5.8035761515378356E-3</v>
      </c>
    </row>
    <row r="243" spans="1:8" x14ac:dyDescent="0.35">
      <c r="A243" s="15">
        <v>45265</v>
      </c>
      <c r="B243">
        <v>387.09</v>
      </c>
      <c r="C243">
        <v>384.19</v>
      </c>
      <c r="D243">
        <v>388.3</v>
      </c>
      <c r="E243">
        <v>384.01</v>
      </c>
      <c r="F243" t="s">
        <v>253</v>
      </c>
      <c r="G243" s="8">
        <v>2.5000000000000001E-3</v>
      </c>
      <c r="H243" s="16">
        <f t="shared" si="24"/>
        <v>2.5090221514499794E-3</v>
      </c>
    </row>
    <row r="244" spans="1:8" x14ac:dyDescent="0.35">
      <c r="A244" s="15">
        <v>45264</v>
      </c>
      <c r="B244">
        <v>386.12</v>
      </c>
      <c r="C244">
        <v>385.89</v>
      </c>
      <c r="D244">
        <v>386.39</v>
      </c>
      <c r="E244">
        <v>382.46</v>
      </c>
      <c r="F244" t="s">
        <v>254</v>
      </c>
      <c r="G244" s="8">
        <v>-9.2999999999999992E-3</v>
      </c>
      <c r="H244" s="16">
        <f t="shared" si="24"/>
        <v>-9.3316481555740325E-3</v>
      </c>
    </row>
    <row r="245" spans="1:8" x14ac:dyDescent="0.35">
      <c r="A245" s="15">
        <v>45261</v>
      </c>
      <c r="B245">
        <v>389.74</v>
      </c>
      <c r="C245">
        <v>387.55</v>
      </c>
      <c r="D245">
        <v>390.33</v>
      </c>
      <c r="E245">
        <v>385.87</v>
      </c>
      <c r="F245" t="s">
        <v>255</v>
      </c>
      <c r="G245" s="8">
        <v>2.8999999999999998E-3</v>
      </c>
      <c r="H245" s="16">
        <f t="shared" si="24"/>
        <v>2.852115966564072E-3</v>
      </c>
    </row>
    <row r="246" spans="1:8" x14ac:dyDescent="0.35">
      <c r="A246" s="15">
        <v>45260</v>
      </c>
      <c r="B246">
        <v>388.63</v>
      </c>
      <c r="C246">
        <v>389.88</v>
      </c>
      <c r="D246">
        <v>390.35</v>
      </c>
      <c r="E246">
        <v>385.62</v>
      </c>
      <c r="F246" t="s">
        <v>256</v>
      </c>
      <c r="G246" s="8">
        <v>-2.5000000000000001E-3</v>
      </c>
      <c r="H246" s="16">
        <f t="shared" si="24"/>
        <v>-2.5185046206842557E-3</v>
      </c>
    </row>
    <row r="247" spans="1:8" x14ac:dyDescent="0.35">
      <c r="A247" s="15">
        <v>45259</v>
      </c>
      <c r="B247">
        <v>389.61</v>
      </c>
      <c r="C247">
        <v>392.48</v>
      </c>
      <c r="D247">
        <v>393.93</v>
      </c>
      <c r="E247">
        <v>389.26</v>
      </c>
      <c r="F247" t="s">
        <v>257</v>
      </c>
      <c r="G247" s="8">
        <v>-1E-3</v>
      </c>
      <c r="H247" s="16">
        <f t="shared" si="24"/>
        <v>-9.7485897920572464E-4</v>
      </c>
    </row>
    <row r="248" spans="1:8" x14ac:dyDescent="0.35">
      <c r="A248" s="15">
        <v>45258</v>
      </c>
      <c r="B248">
        <v>389.99</v>
      </c>
      <c r="C248">
        <v>388.21</v>
      </c>
      <c r="D248">
        <v>390.57</v>
      </c>
      <c r="E248">
        <v>387.85</v>
      </c>
      <c r="F248" t="s">
        <v>258</v>
      </c>
      <c r="G248" s="8">
        <v>2.5999999999999999E-3</v>
      </c>
      <c r="H248" s="16">
        <f t="shared" si="24"/>
        <v>2.6188779474537894E-3</v>
      </c>
    </row>
    <row r="249" spans="1:8" x14ac:dyDescent="0.35">
      <c r="A249" s="15">
        <v>45257</v>
      </c>
      <c r="B249">
        <v>388.97</v>
      </c>
      <c r="C249">
        <v>388.81</v>
      </c>
      <c r="D249">
        <v>390.94</v>
      </c>
      <c r="E249">
        <v>388.08</v>
      </c>
      <c r="F249" t="s">
        <v>180</v>
      </c>
      <c r="G249" s="8">
        <v>-8.9999999999999998E-4</v>
      </c>
      <c r="H249" s="16">
        <f t="shared" si="24"/>
        <v>-8.7372159538814541E-4</v>
      </c>
    </row>
    <row r="250" spans="1:8" x14ac:dyDescent="0.35">
      <c r="A250" s="15">
        <v>45254</v>
      </c>
      <c r="B250">
        <v>389.31</v>
      </c>
      <c r="C250">
        <v>389.45</v>
      </c>
      <c r="D250">
        <v>390.05</v>
      </c>
      <c r="E250">
        <v>388.3</v>
      </c>
      <c r="F250" t="s">
        <v>259</v>
      </c>
      <c r="G250" s="8">
        <v>-1.4E-3</v>
      </c>
      <c r="H250" s="16">
        <f t="shared" si="24"/>
        <v>-1.411758900750109E-3</v>
      </c>
    </row>
    <row r="251" spans="1:8" x14ac:dyDescent="0.35">
      <c r="A251" s="15">
        <v>45252</v>
      </c>
      <c r="B251">
        <v>389.86</v>
      </c>
      <c r="C251">
        <v>390.36</v>
      </c>
      <c r="D251">
        <v>392.86</v>
      </c>
      <c r="E251">
        <v>388.84</v>
      </c>
      <c r="F251" t="s">
        <v>260</v>
      </c>
      <c r="G251" s="8">
        <v>4.1000000000000003E-3</v>
      </c>
      <c r="H251" s="16">
        <f t="shared" si="24"/>
        <v>4.0867264157044003E-3</v>
      </c>
    </row>
    <row r="252" spans="1:8" x14ac:dyDescent="0.35">
      <c r="A252" s="15">
        <v>45251</v>
      </c>
      <c r="B252">
        <v>388.27</v>
      </c>
      <c r="C252">
        <v>388.81</v>
      </c>
      <c r="D252">
        <v>389.03</v>
      </c>
      <c r="E252">
        <v>386.5</v>
      </c>
      <c r="F252" t="s">
        <v>261</v>
      </c>
      <c r="G252" s="8">
        <v>-5.7999999999999996E-3</v>
      </c>
      <c r="H252" s="16">
        <f t="shared" si="24"/>
        <v>-5.8038170104555342E-3</v>
      </c>
    </row>
    <row r="253" spans="1:8" x14ac:dyDescent="0.35">
      <c r="A253" s="15">
        <v>45250</v>
      </c>
      <c r="B253">
        <v>390.53</v>
      </c>
      <c r="C253">
        <v>385.85</v>
      </c>
      <c r="D253">
        <v>391.2</v>
      </c>
      <c r="E253">
        <v>385.85</v>
      </c>
      <c r="F253" t="s">
        <v>262</v>
      </c>
      <c r="G253" s="8">
        <v>1.2200000000000001E-2</v>
      </c>
      <c r="H253" s="16">
        <f t="shared" si="24"/>
        <v>1.2082015152033807E-2</v>
      </c>
    </row>
    <row r="254" spans="1:8" x14ac:dyDescent="0.35">
      <c r="A254" s="15">
        <v>45247</v>
      </c>
      <c r="B254">
        <v>385.84</v>
      </c>
      <c r="C254">
        <v>385.01</v>
      </c>
      <c r="D254">
        <v>386.87</v>
      </c>
      <c r="E254">
        <v>384.09</v>
      </c>
      <c r="F254" t="s">
        <v>263</v>
      </c>
      <c r="G254" s="8">
        <v>2.0000000000000001E-4</v>
      </c>
      <c r="H254" s="16">
        <f t="shared" si="24"/>
        <v>2.3328451744608381E-4</v>
      </c>
    </row>
    <row r="255" spans="1:8" x14ac:dyDescent="0.35">
      <c r="A255" s="15">
        <v>45246</v>
      </c>
      <c r="B255">
        <v>385.75</v>
      </c>
      <c r="C255">
        <v>384.64</v>
      </c>
      <c r="D255">
        <v>385.99</v>
      </c>
      <c r="E255">
        <v>383.36</v>
      </c>
      <c r="F255" t="s">
        <v>264</v>
      </c>
      <c r="G255" s="8">
        <v>8.9999999999999998E-4</v>
      </c>
      <c r="H255" s="16">
        <f t="shared" si="24"/>
        <v>8.5584247349561348E-4</v>
      </c>
    </row>
    <row r="256" spans="1:8" x14ac:dyDescent="0.35">
      <c r="A256" s="15">
        <v>45245</v>
      </c>
      <c r="B256">
        <v>385.42</v>
      </c>
      <c r="C256">
        <v>387.05</v>
      </c>
      <c r="D256">
        <v>387.55</v>
      </c>
      <c r="E256">
        <v>384.03</v>
      </c>
      <c r="F256" t="s">
        <v>265</v>
      </c>
      <c r="G256" s="8">
        <v>8.0000000000000004E-4</v>
      </c>
      <c r="H256" s="16">
        <f t="shared" si="24"/>
        <v>7.5270913942546234E-4</v>
      </c>
    </row>
    <row r="257" spans="1:8" x14ac:dyDescent="0.35">
      <c r="A257" s="15">
        <v>45244</v>
      </c>
      <c r="B257">
        <v>385.13</v>
      </c>
      <c r="C257">
        <v>383.51</v>
      </c>
      <c r="D257">
        <v>386.06</v>
      </c>
      <c r="E257">
        <v>382.98</v>
      </c>
      <c r="F257" t="s">
        <v>266</v>
      </c>
      <c r="G257" s="8">
        <v>2.1499999999999998E-2</v>
      </c>
      <c r="H257" s="16">
        <f t="shared" si="24"/>
        <v>2.1309227335186191E-2</v>
      </c>
    </row>
    <row r="258" spans="1:8" x14ac:dyDescent="0.35">
      <c r="A258" s="15">
        <v>45243</v>
      </c>
      <c r="B258">
        <v>377.01</v>
      </c>
      <c r="C258">
        <v>376.59</v>
      </c>
      <c r="D258">
        <v>378.08</v>
      </c>
      <c r="E258">
        <v>375.04</v>
      </c>
      <c r="F258" t="s">
        <v>267</v>
      </c>
      <c r="G258" s="8">
        <v>-3.0999999999999999E-3</v>
      </c>
      <c r="H258" s="16">
        <f t="shared" si="24"/>
        <v>-3.1250025431352776E-3</v>
      </c>
    </row>
    <row r="259" spans="1:8" x14ac:dyDescent="0.35">
      <c r="A259" s="15">
        <v>45240</v>
      </c>
      <c r="B259">
        <v>378.19</v>
      </c>
      <c r="C259">
        <v>371.62</v>
      </c>
      <c r="D259">
        <v>378.34</v>
      </c>
      <c r="E259">
        <v>371.09</v>
      </c>
      <c r="F259" t="s">
        <v>268</v>
      </c>
      <c r="G259" s="8">
        <v>2.2499999999999999E-2</v>
      </c>
      <c r="H259" s="16">
        <f t="shared" si="24"/>
        <v>2.2218086128860295E-2</v>
      </c>
    </row>
    <row r="260" spans="1:8" x14ac:dyDescent="0.35">
      <c r="A260" s="15">
        <v>45239</v>
      </c>
      <c r="B260">
        <v>369.88</v>
      </c>
      <c r="C260">
        <v>373.44</v>
      </c>
      <c r="D260">
        <v>374.6</v>
      </c>
      <c r="E260">
        <v>369.38</v>
      </c>
      <c r="F260" t="s">
        <v>269</v>
      </c>
      <c r="G260" s="8">
        <v>-7.7000000000000002E-3</v>
      </c>
      <c r="H260" s="16">
        <f t="shared" si="24"/>
        <v>-7.7024969430811744E-3</v>
      </c>
    </row>
    <row r="261" spans="1:8" x14ac:dyDescent="0.35">
      <c r="A261" s="15">
        <v>45238</v>
      </c>
      <c r="B261">
        <v>372.74</v>
      </c>
      <c r="C261">
        <v>372.88</v>
      </c>
      <c r="D261">
        <v>373.59</v>
      </c>
      <c r="E261">
        <v>370.43</v>
      </c>
      <c r="F261" t="s">
        <v>270</v>
      </c>
      <c r="G261" s="8">
        <v>5.9999999999999995E-4</v>
      </c>
      <c r="H261" s="16">
        <f t="shared" si="24"/>
        <v>6.4408783290474246E-4</v>
      </c>
    </row>
    <row r="262" spans="1:8" x14ac:dyDescent="0.35">
      <c r="A262" s="15">
        <v>45237</v>
      </c>
      <c r="B262">
        <v>372.5</v>
      </c>
      <c r="C262">
        <v>370.08</v>
      </c>
      <c r="D262">
        <v>373.38</v>
      </c>
      <c r="E262">
        <v>368.85</v>
      </c>
      <c r="F262" t="s">
        <v>271</v>
      </c>
      <c r="G262" s="8">
        <v>9.4999999999999998E-3</v>
      </c>
      <c r="H262" s="16">
        <f t="shared" si="24"/>
        <v>9.3861947058780128E-3</v>
      </c>
    </row>
    <row r="263" spans="1:8" x14ac:dyDescent="0.35">
      <c r="A263" s="15">
        <v>45236</v>
      </c>
      <c r="B263">
        <v>369.02</v>
      </c>
      <c r="C263">
        <v>368.3</v>
      </c>
      <c r="D263">
        <v>369.59</v>
      </c>
      <c r="E263">
        <v>366.72</v>
      </c>
      <c r="F263" t="s">
        <v>272</v>
      </c>
      <c r="G263" s="8">
        <v>4.1000000000000003E-3</v>
      </c>
      <c r="H263" s="16">
        <f t="shared" si="24"/>
        <v>4.073104172948286E-3</v>
      </c>
    </row>
    <row r="264" spans="1:8" x14ac:dyDescent="0.35">
      <c r="A264" s="15">
        <v>45233</v>
      </c>
      <c r="B264">
        <v>367.52</v>
      </c>
      <c r="C264">
        <v>364.56</v>
      </c>
      <c r="D264">
        <v>368.83</v>
      </c>
      <c r="E264">
        <v>364.33</v>
      </c>
      <c r="F264" t="s">
        <v>273</v>
      </c>
      <c r="G264" s="8">
        <v>1.17E-2</v>
      </c>
      <c r="H264" s="16">
        <f t="shared" si="24"/>
        <v>1.1686436490395736E-2</v>
      </c>
    </row>
    <row r="265" spans="1:8" x14ac:dyDescent="0.35">
      <c r="A265" s="15">
        <v>45232</v>
      </c>
      <c r="B265">
        <v>363.25</v>
      </c>
      <c r="C265">
        <v>361.35</v>
      </c>
      <c r="D265">
        <v>363.49</v>
      </c>
      <c r="E265">
        <v>360.11</v>
      </c>
      <c r="F265" t="s">
        <v>274</v>
      </c>
      <c r="G265" s="8">
        <v>1.8200000000000001E-2</v>
      </c>
      <c r="H265" s="16">
        <f t="shared" si="24"/>
        <v>1.799998599700852E-2</v>
      </c>
    </row>
    <row r="266" spans="1:8" x14ac:dyDescent="0.35">
      <c r="A266" s="15">
        <v>45231</v>
      </c>
      <c r="B266">
        <v>356.77</v>
      </c>
      <c r="C266">
        <v>351.54</v>
      </c>
      <c r="D266">
        <v>357.34</v>
      </c>
      <c r="E266">
        <v>351.44</v>
      </c>
      <c r="F266" t="s">
        <v>275</v>
      </c>
      <c r="G266" s="8">
        <v>1.7399999999999999E-2</v>
      </c>
      <c r="H266" s="16">
        <f t="shared" si="24"/>
        <v>1.7188674113566577E-2</v>
      </c>
    </row>
    <row r="267" spans="1:8" x14ac:dyDescent="0.35">
      <c r="A267" s="15">
        <v>45230</v>
      </c>
      <c r="B267">
        <v>350.69</v>
      </c>
      <c r="C267">
        <v>349.05</v>
      </c>
      <c r="D267">
        <v>351.07</v>
      </c>
      <c r="E267">
        <v>346.44</v>
      </c>
      <c r="F267" t="s">
        <v>276</v>
      </c>
      <c r="G267" s="8">
        <v>4.7999999999999996E-3</v>
      </c>
      <c r="H267" s="16">
        <f t="shared" si="24"/>
        <v>4.7734151890922831E-3</v>
      </c>
    </row>
    <row r="268" spans="1:8" x14ac:dyDescent="0.35">
      <c r="A268" s="15">
        <v>45229</v>
      </c>
      <c r="B268">
        <v>349.02</v>
      </c>
      <c r="C268">
        <v>347.65</v>
      </c>
      <c r="D268">
        <v>350.36</v>
      </c>
      <c r="E268">
        <v>346.27</v>
      </c>
      <c r="F268" t="s">
        <v>189</v>
      </c>
      <c r="G268" s="8">
        <v>1.1299999999999999E-2</v>
      </c>
      <c r="H268" s="16">
        <f t="shared" ref="H268:H331" si="25">LN(B268/B269)</f>
        <v>1.120806950082215E-2</v>
      </c>
    </row>
    <row r="269" spans="1:8" x14ac:dyDescent="0.35">
      <c r="A269" s="15">
        <v>45226</v>
      </c>
      <c r="B269">
        <v>345.13</v>
      </c>
      <c r="C269">
        <v>346.25</v>
      </c>
      <c r="D269">
        <v>348.66</v>
      </c>
      <c r="E269">
        <v>343.9</v>
      </c>
      <c r="F269" t="s">
        <v>277</v>
      </c>
      <c r="G269" s="8">
        <v>4.7999999999999996E-3</v>
      </c>
      <c r="H269" s="16">
        <f t="shared" si="25"/>
        <v>4.7922718456189809E-3</v>
      </c>
    </row>
    <row r="270" spans="1:8" x14ac:dyDescent="0.35">
      <c r="A270" s="15">
        <v>45225</v>
      </c>
      <c r="B270">
        <v>343.48</v>
      </c>
      <c r="C270">
        <v>348.94</v>
      </c>
      <c r="D270">
        <v>349.89</v>
      </c>
      <c r="E270">
        <v>342.17</v>
      </c>
      <c r="F270" t="s">
        <v>278</v>
      </c>
      <c r="G270" s="8">
        <v>-1.9099999999999999E-2</v>
      </c>
      <c r="H270" s="16">
        <f t="shared" si="25"/>
        <v>-1.9261307078355962E-2</v>
      </c>
    </row>
    <row r="271" spans="1:8" x14ac:dyDescent="0.35">
      <c r="A271" s="15">
        <v>45224</v>
      </c>
      <c r="B271">
        <v>350.16</v>
      </c>
      <c r="C271">
        <v>356.51</v>
      </c>
      <c r="D271">
        <v>356.69</v>
      </c>
      <c r="E271">
        <v>349.57</v>
      </c>
      <c r="F271" t="s">
        <v>279</v>
      </c>
      <c r="G271" s="8">
        <v>-2.4500000000000001E-2</v>
      </c>
      <c r="H271" s="16">
        <f t="shared" si="25"/>
        <v>-2.4765050718490455E-2</v>
      </c>
    </row>
    <row r="272" spans="1:8" x14ac:dyDescent="0.35">
      <c r="A272" s="15">
        <v>45223</v>
      </c>
      <c r="B272">
        <v>358.94</v>
      </c>
      <c r="C272">
        <v>357.32</v>
      </c>
      <c r="D272">
        <v>359.72</v>
      </c>
      <c r="E272">
        <v>355.6</v>
      </c>
      <c r="F272" t="s">
        <v>280</v>
      </c>
      <c r="G272" s="8">
        <v>9.7000000000000003E-3</v>
      </c>
      <c r="H272" s="16">
        <f t="shared" si="25"/>
        <v>9.686254730855914E-3</v>
      </c>
    </row>
    <row r="273" spans="1:8" x14ac:dyDescent="0.35">
      <c r="A273" s="15">
        <v>45222</v>
      </c>
      <c r="B273">
        <v>355.48</v>
      </c>
      <c r="C273">
        <v>353.07</v>
      </c>
      <c r="D273">
        <v>359.07</v>
      </c>
      <c r="E273">
        <v>350.94</v>
      </c>
      <c r="F273" t="s">
        <v>281</v>
      </c>
      <c r="G273" s="8">
        <v>3.0000000000000001E-3</v>
      </c>
      <c r="H273" s="16">
        <f t="shared" si="25"/>
        <v>3.0145538331433994E-3</v>
      </c>
    </row>
    <row r="274" spans="1:8" x14ac:dyDescent="0.35">
      <c r="A274" s="15">
        <v>45219</v>
      </c>
      <c r="B274">
        <v>354.41</v>
      </c>
      <c r="C274">
        <v>359.27</v>
      </c>
      <c r="D274">
        <v>359.85</v>
      </c>
      <c r="E274">
        <v>354.18</v>
      </c>
      <c r="F274" t="s">
        <v>282</v>
      </c>
      <c r="G274" s="8">
        <v>-1.49E-2</v>
      </c>
      <c r="H274" s="16">
        <f t="shared" si="25"/>
        <v>-1.50382984974088E-2</v>
      </c>
    </row>
    <row r="275" spans="1:8" x14ac:dyDescent="0.35">
      <c r="A275" s="15">
        <v>45218</v>
      </c>
      <c r="B275">
        <v>359.78</v>
      </c>
      <c r="C275">
        <v>364.62</v>
      </c>
      <c r="D275">
        <v>365.83</v>
      </c>
      <c r="E275">
        <v>358.97</v>
      </c>
      <c r="F275" t="s">
        <v>283</v>
      </c>
      <c r="G275" s="8">
        <v>-9.4000000000000004E-3</v>
      </c>
      <c r="H275" s="16">
        <f t="shared" si="25"/>
        <v>-9.4058455971108238E-3</v>
      </c>
    </row>
    <row r="276" spans="1:8" x14ac:dyDescent="0.35">
      <c r="A276" s="15">
        <v>45217</v>
      </c>
      <c r="B276">
        <v>363.18</v>
      </c>
      <c r="C276">
        <v>365.48</v>
      </c>
      <c r="D276">
        <v>367.72</v>
      </c>
      <c r="E276">
        <v>361.83</v>
      </c>
      <c r="F276" t="s">
        <v>284</v>
      </c>
      <c r="G276" s="8">
        <v>-1.3100000000000001E-2</v>
      </c>
      <c r="H276" s="16">
        <f t="shared" si="25"/>
        <v>-1.3211532581119369E-2</v>
      </c>
    </row>
    <row r="277" spans="1:8" x14ac:dyDescent="0.35">
      <c r="A277" s="15">
        <v>45216</v>
      </c>
      <c r="B277">
        <v>368.01</v>
      </c>
      <c r="C277">
        <v>365.62</v>
      </c>
      <c r="D277">
        <v>369.73</v>
      </c>
      <c r="E277">
        <v>363.47</v>
      </c>
      <c r="F277" t="s">
        <v>285</v>
      </c>
      <c r="G277" s="8">
        <v>-3.3E-3</v>
      </c>
      <c r="H277" s="16">
        <f t="shared" si="25"/>
        <v>-3.282560629653152E-3</v>
      </c>
    </row>
    <row r="278" spans="1:8" x14ac:dyDescent="0.35">
      <c r="A278" s="15">
        <v>45215</v>
      </c>
      <c r="B278">
        <v>369.22</v>
      </c>
      <c r="C278">
        <v>366.43</v>
      </c>
      <c r="D278">
        <v>370.29</v>
      </c>
      <c r="E278">
        <v>366.28</v>
      </c>
      <c r="F278" t="s">
        <v>286</v>
      </c>
      <c r="G278" s="8">
        <v>1.1299999999999999E-2</v>
      </c>
      <c r="H278" s="16">
        <f t="shared" si="25"/>
        <v>1.1248773812169741E-2</v>
      </c>
    </row>
    <row r="279" spans="1:8" x14ac:dyDescent="0.35">
      <c r="A279" s="15">
        <v>45212</v>
      </c>
      <c r="B279">
        <v>365.09</v>
      </c>
      <c r="C279">
        <v>370.38</v>
      </c>
      <c r="D279">
        <v>370.97</v>
      </c>
      <c r="E279">
        <v>363.67</v>
      </c>
      <c r="F279" t="s">
        <v>287</v>
      </c>
      <c r="G279" s="8">
        <v>-1.26E-2</v>
      </c>
      <c r="H279" s="16">
        <f t="shared" si="25"/>
        <v>-1.2656157394045714E-2</v>
      </c>
    </row>
    <row r="280" spans="1:8" x14ac:dyDescent="0.35">
      <c r="A280" s="15">
        <v>45211</v>
      </c>
      <c r="B280">
        <v>369.74</v>
      </c>
      <c r="C280">
        <v>371.53</v>
      </c>
      <c r="D280">
        <v>373.54</v>
      </c>
      <c r="E280">
        <v>367.31</v>
      </c>
      <c r="F280" t="s">
        <v>251</v>
      </c>
      <c r="G280" s="8">
        <v>-3.5000000000000001E-3</v>
      </c>
      <c r="H280" s="16">
        <f t="shared" si="25"/>
        <v>-3.4828659476298803E-3</v>
      </c>
    </row>
    <row r="281" spans="1:8" x14ac:dyDescent="0.35">
      <c r="A281" s="15">
        <v>45210</v>
      </c>
      <c r="B281">
        <v>371.03</v>
      </c>
      <c r="C281">
        <v>369.75</v>
      </c>
      <c r="D281">
        <v>371.22</v>
      </c>
      <c r="E281">
        <v>368</v>
      </c>
      <c r="F281" t="s">
        <v>288</v>
      </c>
      <c r="G281" s="8">
        <v>7.1000000000000004E-3</v>
      </c>
      <c r="H281" s="16">
        <f t="shared" si="25"/>
        <v>7.1136174907775662E-3</v>
      </c>
    </row>
    <row r="282" spans="1:8" x14ac:dyDescent="0.35">
      <c r="A282" s="15">
        <v>45209</v>
      </c>
      <c r="B282">
        <v>368.4</v>
      </c>
      <c r="C282">
        <v>366.71</v>
      </c>
      <c r="D282">
        <v>371.09</v>
      </c>
      <c r="E282">
        <v>366.2</v>
      </c>
      <c r="F282" t="s">
        <v>289</v>
      </c>
      <c r="G282" s="8">
        <v>5.4999999999999997E-3</v>
      </c>
      <c r="H282" s="16">
        <f t="shared" si="25"/>
        <v>5.5255526625983655E-3</v>
      </c>
    </row>
    <row r="283" spans="1:8" x14ac:dyDescent="0.35">
      <c r="A283" s="15">
        <v>45208</v>
      </c>
      <c r="B283">
        <v>366.37</v>
      </c>
      <c r="C283">
        <v>362.11</v>
      </c>
      <c r="D283">
        <v>366.92</v>
      </c>
      <c r="E283">
        <v>360.59</v>
      </c>
      <c r="F283" t="s">
        <v>290</v>
      </c>
      <c r="G283" s="8">
        <v>5.1000000000000004E-3</v>
      </c>
      <c r="H283" s="16">
        <f t="shared" si="25"/>
        <v>5.089765803919251E-3</v>
      </c>
    </row>
    <row r="284" spans="1:8" x14ac:dyDescent="0.35">
      <c r="A284" s="15">
        <v>45205</v>
      </c>
      <c r="B284">
        <v>364.51</v>
      </c>
      <c r="C284">
        <v>355.46</v>
      </c>
      <c r="D284">
        <v>365.72</v>
      </c>
      <c r="E284">
        <v>354.66</v>
      </c>
      <c r="F284" t="s">
        <v>291</v>
      </c>
      <c r="G284" s="8">
        <v>1.6799999999999999E-2</v>
      </c>
      <c r="H284" s="16">
        <f t="shared" si="25"/>
        <v>1.6625325874959043E-2</v>
      </c>
    </row>
    <row r="285" spans="1:8" x14ac:dyDescent="0.35">
      <c r="A285" s="15">
        <v>45204</v>
      </c>
      <c r="B285">
        <v>358.5</v>
      </c>
      <c r="C285">
        <v>359.55</v>
      </c>
      <c r="D285">
        <v>359.96</v>
      </c>
      <c r="E285">
        <v>354.95</v>
      </c>
      <c r="F285" t="s">
        <v>292</v>
      </c>
      <c r="G285" s="8">
        <v>-2.8999999999999998E-3</v>
      </c>
      <c r="H285" s="16">
        <f t="shared" si="25"/>
        <v>-2.9524016655234674E-3</v>
      </c>
    </row>
    <row r="286" spans="1:8" x14ac:dyDescent="0.35">
      <c r="A286" s="15">
        <v>45203</v>
      </c>
      <c r="B286">
        <v>359.56</v>
      </c>
      <c r="C286">
        <v>355.58</v>
      </c>
      <c r="D286">
        <v>360.42</v>
      </c>
      <c r="E286">
        <v>355.11</v>
      </c>
      <c r="F286" t="s">
        <v>293</v>
      </c>
      <c r="G286" s="8">
        <v>1.3599999999999999E-2</v>
      </c>
      <c r="H286" s="16">
        <f t="shared" si="25"/>
        <v>1.3524124985126873E-2</v>
      </c>
    </row>
    <row r="287" spans="1:8" x14ac:dyDescent="0.35">
      <c r="A287" s="15">
        <v>45202</v>
      </c>
      <c r="B287">
        <v>354.73</v>
      </c>
      <c r="C287">
        <v>358.59</v>
      </c>
      <c r="D287">
        <v>360.82</v>
      </c>
      <c r="E287">
        <v>353.09</v>
      </c>
      <c r="F287" t="s">
        <v>294</v>
      </c>
      <c r="G287" s="8">
        <v>-1.7500000000000002E-2</v>
      </c>
      <c r="H287" s="16">
        <f t="shared" si="25"/>
        <v>-1.7714908632680607E-2</v>
      </c>
    </row>
    <row r="288" spans="1:8" x14ac:dyDescent="0.35">
      <c r="A288" s="15">
        <v>45201</v>
      </c>
      <c r="B288">
        <v>361.07</v>
      </c>
      <c r="C288">
        <v>358.35</v>
      </c>
      <c r="D288">
        <v>362.49</v>
      </c>
      <c r="E288">
        <v>357.73</v>
      </c>
      <c r="F288" t="s">
        <v>295</v>
      </c>
      <c r="G288" s="8">
        <v>8.3000000000000001E-3</v>
      </c>
      <c r="H288" s="16">
        <f t="shared" si="25"/>
        <v>8.3154202291918933E-3</v>
      </c>
    </row>
    <row r="289" spans="1:8" x14ac:dyDescent="0.35">
      <c r="A289" s="15">
        <v>45198</v>
      </c>
      <c r="B289">
        <v>358.08</v>
      </c>
      <c r="C289">
        <v>361.35</v>
      </c>
      <c r="D289">
        <v>362.76</v>
      </c>
      <c r="E289">
        <v>356.83</v>
      </c>
      <c r="F289" t="s">
        <v>296</v>
      </c>
      <c r="G289" s="8">
        <v>6.9999999999999999E-4</v>
      </c>
      <c r="H289" s="16">
        <f t="shared" si="25"/>
        <v>7.2635846188372536E-4</v>
      </c>
    </row>
    <row r="290" spans="1:8" x14ac:dyDescent="0.35">
      <c r="A290" s="15">
        <v>45197</v>
      </c>
      <c r="B290">
        <v>357.82</v>
      </c>
      <c r="C290">
        <v>353.92</v>
      </c>
      <c r="D290">
        <v>359.98</v>
      </c>
      <c r="E290">
        <v>353.05</v>
      </c>
      <c r="F290" t="s">
        <v>297</v>
      </c>
      <c r="G290" s="8">
        <v>8.3999999999999995E-3</v>
      </c>
      <c r="H290" s="16">
        <f t="shared" si="25"/>
        <v>8.3349016906846297E-3</v>
      </c>
    </row>
    <row r="291" spans="1:8" x14ac:dyDescent="0.35">
      <c r="A291" s="15">
        <v>45196</v>
      </c>
      <c r="B291">
        <v>354.85</v>
      </c>
      <c r="C291">
        <v>355.19</v>
      </c>
      <c r="D291">
        <v>356.79</v>
      </c>
      <c r="E291">
        <v>351.18</v>
      </c>
      <c r="F291" t="s">
        <v>298</v>
      </c>
      <c r="G291" s="8">
        <v>2.3E-3</v>
      </c>
      <c r="H291" s="16">
        <f t="shared" si="25"/>
        <v>2.3417562579815887E-3</v>
      </c>
    </row>
    <row r="292" spans="1:8" x14ac:dyDescent="0.35">
      <c r="A292" s="15">
        <v>45195</v>
      </c>
      <c r="B292">
        <v>354.02</v>
      </c>
      <c r="C292">
        <v>356.8</v>
      </c>
      <c r="D292">
        <v>357.35</v>
      </c>
      <c r="E292">
        <v>353.02</v>
      </c>
      <c r="F292" t="s">
        <v>168</v>
      </c>
      <c r="G292" s="8">
        <v>-1.4999999999999999E-2</v>
      </c>
      <c r="H292" s="16">
        <f t="shared" si="25"/>
        <v>-1.5138212390865784E-2</v>
      </c>
    </row>
    <row r="293" spans="1:8" x14ac:dyDescent="0.35">
      <c r="A293" s="15">
        <v>45194</v>
      </c>
      <c r="B293">
        <v>359.42</v>
      </c>
      <c r="C293">
        <v>356.74</v>
      </c>
      <c r="D293">
        <v>359.51</v>
      </c>
      <c r="E293">
        <v>355.74</v>
      </c>
      <c r="F293" t="s">
        <v>299</v>
      </c>
      <c r="G293" s="8">
        <v>4.7000000000000002E-3</v>
      </c>
      <c r="H293" s="16">
        <f t="shared" si="25"/>
        <v>4.7410636258955734E-3</v>
      </c>
    </row>
    <row r="294" spans="1:8" x14ac:dyDescent="0.35">
      <c r="A294" s="15">
        <v>45191</v>
      </c>
      <c r="B294">
        <v>357.72</v>
      </c>
      <c r="C294">
        <v>359.44</v>
      </c>
      <c r="D294">
        <v>361.61</v>
      </c>
      <c r="E294">
        <v>357.4</v>
      </c>
      <c r="F294" t="s">
        <v>300</v>
      </c>
      <c r="G294" s="8">
        <v>1E-4</v>
      </c>
      <c r="H294" s="16">
        <f t="shared" si="25"/>
        <v>1.3978389432728867E-4</v>
      </c>
    </row>
    <row r="295" spans="1:8" x14ac:dyDescent="0.35">
      <c r="A295" s="15">
        <v>45190</v>
      </c>
      <c r="B295">
        <v>357.67</v>
      </c>
      <c r="C295">
        <v>360.61</v>
      </c>
      <c r="D295">
        <v>361.41</v>
      </c>
      <c r="E295">
        <v>357.5</v>
      </c>
      <c r="F295" t="s">
        <v>301</v>
      </c>
      <c r="G295" s="8">
        <v>-1.83E-2</v>
      </c>
      <c r="H295" s="16">
        <f t="shared" si="25"/>
        <v>-1.8504170532638184E-2</v>
      </c>
    </row>
    <row r="296" spans="1:8" x14ac:dyDescent="0.35">
      <c r="A296" s="15">
        <v>45189</v>
      </c>
      <c r="B296">
        <v>364.35</v>
      </c>
      <c r="C296">
        <v>370.76</v>
      </c>
      <c r="D296">
        <v>371.12</v>
      </c>
      <c r="E296">
        <v>364.27</v>
      </c>
      <c r="F296" t="s">
        <v>302</v>
      </c>
      <c r="G296" s="8">
        <v>-1.44E-2</v>
      </c>
      <c r="H296" s="16">
        <f t="shared" si="25"/>
        <v>-1.452282244571973E-2</v>
      </c>
    </row>
    <row r="297" spans="1:8" x14ac:dyDescent="0.35">
      <c r="A297" s="15">
        <v>45188</v>
      </c>
      <c r="B297">
        <v>369.68</v>
      </c>
      <c r="C297">
        <v>369.13</v>
      </c>
      <c r="D297">
        <v>370.49</v>
      </c>
      <c r="E297">
        <v>366.61</v>
      </c>
      <c r="F297" t="s">
        <v>303</v>
      </c>
      <c r="G297" s="8">
        <v>-2.0999999999999999E-3</v>
      </c>
      <c r="H297" s="16">
        <f t="shared" si="25"/>
        <v>-2.1347032358298725E-3</v>
      </c>
    </row>
    <row r="298" spans="1:8" x14ac:dyDescent="0.35">
      <c r="A298" s="15">
        <v>45187</v>
      </c>
      <c r="B298">
        <v>370.47</v>
      </c>
      <c r="C298">
        <v>369.13</v>
      </c>
      <c r="D298">
        <v>371.59</v>
      </c>
      <c r="E298">
        <v>368.84</v>
      </c>
      <c r="F298" t="s">
        <v>304</v>
      </c>
      <c r="G298" s="8">
        <v>-4.0000000000000002E-4</v>
      </c>
      <c r="H298" s="16">
        <f t="shared" si="25"/>
        <v>-4.0480913802194848E-4</v>
      </c>
    </row>
    <row r="299" spans="1:8" x14ac:dyDescent="0.35">
      <c r="A299" s="15">
        <v>45184</v>
      </c>
      <c r="B299">
        <v>370.62</v>
      </c>
      <c r="C299">
        <v>375.71</v>
      </c>
      <c r="D299">
        <v>376.12</v>
      </c>
      <c r="E299">
        <v>369.67</v>
      </c>
      <c r="F299" t="s">
        <v>305</v>
      </c>
      <c r="G299" s="8">
        <v>-1.7100000000000001E-2</v>
      </c>
      <c r="H299" s="16">
        <f t="shared" si="25"/>
        <v>-1.7253567668993022E-2</v>
      </c>
    </row>
    <row r="300" spans="1:8" x14ac:dyDescent="0.35">
      <c r="A300" s="15">
        <v>45183</v>
      </c>
      <c r="B300">
        <v>377.07</v>
      </c>
      <c r="C300">
        <v>375.79</v>
      </c>
      <c r="D300">
        <v>378.07</v>
      </c>
      <c r="E300">
        <v>373.69</v>
      </c>
      <c r="F300" t="s">
        <v>306</v>
      </c>
      <c r="G300" s="8">
        <v>8.2000000000000007E-3</v>
      </c>
      <c r="H300" s="16">
        <f t="shared" si="25"/>
        <v>8.1483115798626181E-3</v>
      </c>
    </row>
    <row r="301" spans="1:8" x14ac:dyDescent="0.35">
      <c r="A301" s="15">
        <v>45182</v>
      </c>
      <c r="B301">
        <v>374.01</v>
      </c>
      <c r="C301">
        <v>372.83</v>
      </c>
      <c r="D301">
        <v>375.64</v>
      </c>
      <c r="E301">
        <v>371.68</v>
      </c>
      <c r="F301" t="s">
        <v>307</v>
      </c>
      <c r="G301" s="8">
        <v>3.8E-3</v>
      </c>
      <c r="H301" s="16">
        <f t="shared" si="25"/>
        <v>3.8039156502980608E-3</v>
      </c>
    </row>
    <row r="302" spans="1:8" x14ac:dyDescent="0.35">
      <c r="A302" s="15">
        <v>45181</v>
      </c>
      <c r="B302">
        <v>372.59</v>
      </c>
      <c r="C302">
        <v>375.07</v>
      </c>
      <c r="D302">
        <v>376.75</v>
      </c>
      <c r="E302">
        <v>372.3</v>
      </c>
      <c r="F302" t="s">
        <v>308</v>
      </c>
      <c r="G302" s="8">
        <v>-1.11E-2</v>
      </c>
      <c r="H302" s="16">
        <f t="shared" si="25"/>
        <v>-1.1156302323449696E-2</v>
      </c>
    </row>
    <row r="303" spans="1:8" x14ac:dyDescent="0.35">
      <c r="A303" s="15">
        <v>45180</v>
      </c>
      <c r="B303">
        <v>376.77</v>
      </c>
      <c r="C303">
        <v>375.46</v>
      </c>
      <c r="D303">
        <v>377.29</v>
      </c>
      <c r="E303">
        <v>373.46</v>
      </c>
      <c r="F303" t="s">
        <v>309</v>
      </c>
      <c r="G303" s="8">
        <v>1.18E-2</v>
      </c>
      <c r="H303" s="16">
        <f t="shared" si="25"/>
        <v>1.1720083430238802E-2</v>
      </c>
    </row>
    <row r="304" spans="1:8" x14ac:dyDescent="0.35">
      <c r="A304" s="15">
        <v>45177</v>
      </c>
      <c r="B304">
        <v>372.38</v>
      </c>
      <c r="C304">
        <v>371.81</v>
      </c>
      <c r="D304">
        <v>374.65</v>
      </c>
      <c r="E304">
        <v>371.4</v>
      </c>
      <c r="F304" t="s">
        <v>213</v>
      </c>
      <c r="G304" s="8">
        <v>1.4E-3</v>
      </c>
      <c r="H304" s="16">
        <f t="shared" si="25"/>
        <v>1.397398915989526E-3</v>
      </c>
    </row>
    <row r="305" spans="1:8" x14ac:dyDescent="0.35">
      <c r="A305" s="15">
        <v>45176</v>
      </c>
      <c r="B305">
        <v>371.86</v>
      </c>
      <c r="C305">
        <v>370.02</v>
      </c>
      <c r="D305">
        <v>372.65</v>
      </c>
      <c r="E305">
        <v>368.96</v>
      </c>
      <c r="F305" t="s">
        <v>310</v>
      </c>
      <c r="G305" s="8">
        <v>-7.1999999999999998E-3</v>
      </c>
      <c r="H305" s="16">
        <f t="shared" si="25"/>
        <v>-7.181166980445736E-3</v>
      </c>
    </row>
    <row r="306" spans="1:8" x14ac:dyDescent="0.35">
      <c r="A306" s="15">
        <v>45175</v>
      </c>
      <c r="B306">
        <v>374.54</v>
      </c>
      <c r="C306">
        <v>377.08</v>
      </c>
      <c r="D306">
        <v>377.43</v>
      </c>
      <c r="E306">
        <v>372.5</v>
      </c>
      <c r="F306" t="s">
        <v>184</v>
      </c>
      <c r="G306" s="8">
        <v>-8.8000000000000005E-3</v>
      </c>
      <c r="H306" s="16">
        <f t="shared" si="25"/>
        <v>-8.8516147908654016E-3</v>
      </c>
    </row>
    <row r="307" spans="1:8" x14ac:dyDescent="0.35">
      <c r="A307" s="15">
        <v>45174</v>
      </c>
      <c r="B307">
        <v>377.87</v>
      </c>
      <c r="C307">
        <v>376.57</v>
      </c>
      <c r="D307">
        <v>379.11</v>
      </c>
      <c r="E307">
        <v>375.63</v>
      </c>
      <c r="F307" t="s">
        <v>311</v>
      </c>
      <c r="G307" s="8">
        <v>1.2999999999999999E-3</v>
      </c>
      <c r="H307" s="16">
        <f t="shared" si="25"/>
        <v>1.2710856251526505E-3</v>
      </c>
    </row>
    <row r="308" spans="1:8" x14ac:dyDescent="0.35">
      <c r="A308" s="15">
        <v>45170</v>
      </c>
      <c r="B308">
        <v>377.39</v>
      </c>
      <c r="C308">
        <v>380.2</v>
      </c>
      <c r="D308">
        <v>380.63</v>
      </c>
      <c r="E308">
        <v>375.88</v>
      </c>
      <c r="F308" t="s">
        <v>312</v>
      </c>
      <c r="G308" s="8">
        <v>-1.1000000000000001E-3</v>
      </c>
      <c r="H308" s="16">
        <f t="shared" si="25"/>
        <v>-1.0593501877896108E-3</v>
      </c>
    </row>
    <row r="309" spans="1:8" x14ac:dyDescent="0.35">
      <c r="A309" s="15">
        <v>45169</v>
      </c>
      <c r="B309">
        <v>377.79</v>
      </c>
      <c r="C309">
        <v>376.74</v>
      </c>
      <c r="D309">
        <v>379.52</v>
      </c>
      <c r="E309">
        <v>376.67</v>
      </c>
      <c r="F309" t="s">
        <v>313</v>
      </c>
      <c r="G309" s="8">
        <v>3.0000000000000001E-3</v>
      </c>
      <c r="H309" s="16">
        <f t="shared" si="25"/>
        <v>2.9955619192636716E-3</v>
      </c>
    </row>
    <row r="310" spans="1:8" x14ac:dyDescent="0.35">
      <c r="A310" s="15">
        <v>45168</v>
      </c>
      <c r="B310">
        <v>376.66</v>
      </c>
      <c r="C310">
        <v>374.68</v>
      </c>
      <c r="D310">
        <v>377.25</v>
      </c>
      <c r="E310">
        <v>373.66</v>
      </c>
      <c r="F310" t="s">
        <v>314</v>
      </c>
      <c r="G310" s="8">
        <v>5.5999999999999999E-3</v>
      </c>
      <c r="H310" s="16">
        <f t="shared" si="25"/>
        <v>5.5642223880746416E-3</v>
      </c>
    </row>
    <row r="311" spans="1:8" x14ac:dyDescent="0.35">
      <c r="A311" s="15">
        <v>45167</v>
      </c>
      <c r="B311">
        <v>374.57</v>
      </c>
      <c r="C311">
        <v>366.37</v>
      </c>
      <c r="D311">
        <v>374.93</v>
      </c>
      <c r="E311">
        <v>366.04</v>
      </c>
      <c r="F311" t="s">
        <v>315</v>
      </c>
      <c r="G311" s="8">
        <v>2.18E-2</v>
      </c>
      <c r="H311" s="16">
        <f t="shared" si="25"/>
        <v>2.1589202381985882E-2</v>
      </c>
    </row>
    <row r="312" spans="1:8" x14ac:dyDescent="0.35">
      <c r="A312" s="15">
        <v>45166</v>
      </c>
      <c r="B312">
        <v>366.57</v>
      </c>
      <c r="C312">
        <v>366.8</v>
      </c>
      <c r="D312">
        <v>367.52</v>
      </c>
      <c r="E312">
        <v>364.06</v>
      </c>
      <c r="F312" t="s">
        <v>316</v>
      </c>
      <c r="G312" s="8">
        <v>7.4999999999999997E-3</v>
      </c>
      <c r="H312" s="16">
        <f t="shared" si="25"/>
        <v>7.5027734206972972E-3</v>
      </c>
    </row>
    <row r="313" spans="1:8" x14ac:dyDescent="0.35">
      <c r="A313" s="15">
        <v>45163</v>
      </c>
      <c r="B313">
        <v>363.83</v>
      </c>
      <c r="C313">
        <v>361.88</v>
      </c>
      <c r="D313">
        <v>365.55</v>
      </c>
      <c r="E313">
        <v>358.39</v>
      </c>
      <c r="F313" t="s">
        <v>317</v>
      </c>
      <c r="G313" s="8">
        <v>7.7999999999999996E-3</v>
      </c>
      <c r="H313" s="16">
        <f t="shared" si="25"/>
        <v>7.7256682027085338E-3</v>
      </c>
    </row>
    <row r="314" spans="1:8" x14ac:dyDescent="0.35">
      <c r="A314" s="15">
        <v>45162</v>
      </c>
      <c r="B314">
        <v>361.03</v>
      </c>
      <c r="C314">
        <v>372.44</v>
      </c>
      <c r="D314">
        <v>372.54</v>
      </c>
      <c r="E314">
        <v>360.82</v>
      </c>
      <c r="F314" t="s">
        <v>318</v>
      </c>
      <c r="G314" s="8">
        <v>-2.1399999999999999E-2</v>
      </c>
      <c r="H314" s="16">
        <f t="shared" si="25"/>
        <v>-2.1618760994383427E-2</v>
      </c>
    </row>
    <row r="315" spans="1:8" x14ac:dyDescent="0.35">
      <c r="A315" s="15">
        <v>45161</v>
      </c>
      <c r="B315">
        <v>368.92</v>
      </c>
      <c r="C315">
        <v>364.39</v>
      </c>
      <c r="D315">
        <v>370.03</v>
      </c>
      <c r="E315">
        <v>364.17</v>
      </c>
      <c r="F315" t="s">
        <v>319</v>
      </c>
      <c r="G315" s="8">
        <v>1.5800000000000002E-2</v>
      </c>
      <c r="H315" s="16">
        <f t="shared" si="25"/>
        <v>1.5653705059068625E-2</v>
      </c>
    </row>
    <row r="316" spans="1:8" x14ac:dyDescent="0.35">
      <c r="A316" s="15">
        <v>45160</v>
      </c>
      <c r="B316">
        <v>363.19</v>
      </c>
      <c r="C316">
        <v>366.36</v>
      </c>
      <c r="D316">
        <v>366.37</v>
      </c>
      <c r="E316">
        <v>362.49</v>
      </c>
      <c r="F316" t="s">
        <v>320</v>
      </c>
      <c r="G316" s="8">
        <v>-1.4E-3</v>
      </c>
      <c r="H316" s="16">
        <f t="shared" si="25"/>
        <v>-1.4307334948500607E-3</v>
      </c>
    </row>
    <row r="317" spans="1:8" x14ac:dyDescent="0.35">
      <c r="A317" s="15">
        <v>45159</v>
      </c>
      <c r="B317">
        <v>363.71</v>
      </c>
      <c r="C317">
        <v>359.43</v>
      </c>
      <c r="D317">
        <v>364.4</v>
      </c>
      <c r="E317">
        <v>358.96</v>
      </c>
      <c r="F317" t="s">
        <v>321</v>
      </c>
      <c r="G317" s="8">
        <v>1.61E-2</v>
      </c>
      <c r="H317" s="16">
        <f t="shared" si="25"/>
        <v>1.5991472214037305E-2</v>
      </c>
    </row>
    <row r="318" spans="1:8" x14ac:dyDescent="0.35">
      <c r="A318" s="15">
        <v>45156</v>
      </c>
      <c r="B318">
        <v>357.94</v>
      </c>
      <c r="C318">
        <v>355.07</v>
      </c>
      <c r="D318">
        <v>359.22</v>
      </c>
      <c r="E318">
        <v>354.52</v>
      </c>
      <c r="F318" t="s">
        <v>322</v>
      </c>
      <c r="G318" s="8">
        <v>-1.2999999999999999E-3</v>
      </c>
      <c r="H318" s="16">
        <f t="shared" si="25"/>
        <v>-1.2564043365367887E-3</v>
      </c>
    </row>
    <row r="319" spans="1:8" x14ac:dyDescent="0.35">
      <c r="A319" s="15">
        <v>45155</v>
      </c>
      <c r="B319">
        <v>358.39</v>
      </c>
      <c r="C319">
        <v>363.77</v>
      </c>
      <c r="D319">
        <v>364.12</v>
      </c>
      <c r="E319">
        <v>357.97</v>
      </c>
      <c r="F319" t="s">
        <v>323</v>
      </c>
      <c r="G319" s="8">
        <v>-1.09E-2</v>
      </c>
      <c r="H319" s="16">
        <f t="shared" si="25"/>
        <v>-1.0988816629491416E-2</v>
      </c>
    </row>
    <row r="320" spans="1:8" x14ac:dyDescent="0.35">
      <c r="A320" s="15">
        <v>45154</v>
      </c>
      <c r="B320">
        <v>362.35</v>
      </c>
      <c r="C320">
        <v>365.68</v>
      </c>
      <c r="D320">
        <v>367.24</v>
      </c>
      <c r="E320">
        <v>362.25</v>
      </c>
      <c r="F320" t="s">
        <v>324</v>
      </c>
      <c r="G320" s="8">
        <v>-1.06E-2</v>
      </c>
      <c r="H320" s="16">
        <f t="shared" si="25"/>
        <v>-1.0650955776409976E-2</v>
      </c>
    </row>
    <row r="321" spans="1:8" x14ac:dyDescent="0.35">
      <c r="A321" s="15">
        <v>45153</v>
      </c>
      <c r="B321">
        <v>366.23</v>
      </c>
      <c r="C321">
        <v>369.17</v>
      </c>
      <c r="D321">
        <v>369.97</v>
      </c>
      <c r="E321">
        <v>365.55</v>
      </c>
      <c r="F321" t="s">
        <v>325</v>
      </c>
      <c r="G321" s="8">
        <v>-1.06E-2</v>
      </c>
      <c r="H321" s="16">
        <f t="shared" si="25"/>
        <v>-1.0673793267043813E-2</v>
      </c>
    </row>
    <row r="322" spans="1:8" x14ac:dyDescent="0.35">
      <c r="A322" s="15">
        <v>45152</v>
      </c>
      <c r="B322">
        <v>370.16</v>
      </c>
      <c r="C322">
        <v>365.24</v>
      </c>
      <c r="D322">
        <v>370.28</v>
      </c>
      <c r="E322">
        <v>364.51</v>
      </c>
      <c r="F322" t="s">
        <v>326</v>
      </c>
      <c r="G322" s="8">
        <v>1.12E-2</v>
      </c>
      <c r="H322" s="16">
        <f t="shared" si="25"/>
        <v>1.1165408506092416E-2</v>
      </c>
    </row>
    <row r="323" spans="1:8" x14ac:dyDescent="0.35">
      <c r="A323" s="15">
        <v>45149</v>
      </c>
      <c r="B323">
        <v>366.05</v>
      </c>
      <c r="C323">
        <v>365.8</v>
      </c>
      <c r="D323">
        <v>367.81</v>
      </c>
      <c r="E323">
        <v>364.5</v>
      </c>
      <c r="F323" t="s">
        <v>327</v>
      </c>
      <c r="G323" s="8">
        <v>-6.4000000000000003E-3</v>
      </c>
      <c r="H323" s="16">
        <f t="shared" si="25"/>
        <v>-6.3993682885000423E-3</v>
      </c>
    </row>
    <row r="324" spans="1:8" x14ac:dyDescent="0.35">
      <c r="A324" s="15">
        <v>45148</v>
      </c>
      <c r="B324">
        <v>368.4</v>
      </c>
      <c r="C324">
        <v>370.78</v>
      </c>
      <c r="D324">
        <v>374.16</v>
      </c>
      <c r="E324">
        <v>366.84</v>
      </c>
      <c r="F324" t="s">
        <v>328</v>
      </c>
      <c r="G324" s="8">
        <v>1.8E-3</v>
      </c>
      <c r="H324" s="16">
        <f t="shared" si="25"/>
        <v>1.8475253855977998E-3</v>
      </c>
    </row>
    <row r="325" spans="1:8" x14ac:dyDescent="0.35">
      <c r="A325" s="15">
        <v>45147</v>
      </c>
      <c r="B325">
        <v>367.72</v>
      </c>
      <c r="C325">
        <v>372.09</v>
      </c>
      <c r="D325">
        <v>372.25</v>
      </c>
      <c r="E325">
        <v>366.95</v>
      </c>
      <c r="F325" t="s">
        <v>329</v>
      </c>
      <c r="G325" s="8">
        <v>-1.0999999999999999E-2</v>
      </c>
      <c r="H325" s="16">
        <f t="shared" si="25"/>
        <v>-1.1034296291789756E-2</v>
      </c>
    </row>
    <row r="326" spans="1:8" x14ac:dyDescent="0.35">
      <c r="A326" s="15">
        <v>45146</v>
      </c>
      <c r="B326">
        <v>371.8</v>
      </c>
      <c r="C326">
        <v>372.44</v>
      </c>
      <c r="D326">
        <v>372.46</v>
      </c>
      <c r="E326">
        <v>368.63</v>
      </c>
      <c r="F326" t="s">
        <v>330</v>
      </c>
      <c r="G326" s="8">
        <v>-8.5000000000000006E-3</v>
      </c>
      <c r="H326" s="16">
        <f t="shared" si="25"/>
        <v>-8.543283660838669E-3</v>
      </c>
    </row>
    <row r="327" spans="1:8" x14ac:dyDescent="0.35">
      <c r="A327" s="15">
        <v>45145</v>
      </c>
      <c r="B327">
        <v>374.99</v>
      </c>
      <c r="C327">
        <v>373.68</v>
      </c>
      <c r="D327">
        <v>375.09</v>
      </c>
      <c r="E327">
        <v>371.32</v>
      </c>
      <c r="F327" t="s">
        <v>331</v>
      </c>
      <c r="G327" s="8">
        <v>8.5000000000000006E-3</v>
      </c>
      <c r="H327" s="16">
        <f t="shared" si="25"/>
        <v>8.4357047246906309E-3</v>
      </c>
    </row>
    <row r="328" spans="1:8" x14ac:dyDescent="0.35">
      <c r="A328" s="15">
        <v>45142</v>
      </c>
      <c r="B328">
        <v>371.84</v>
      </c>
      <c r="C328">
        <v>375.55</v>
      </c>
      <c r="D328">
        <v>377.9</v>
      </c>
      <c r="E328">
        <v>371.33</v>
      </c>
      <c r="F328" t="s">
        <v>332</v>
      </c>
      <c r="G328" s="8">
        <v>-4.7000000000000002E-3</v>
      </c>
      <c r="H328" s="16">
        <f t="shared" si="25"/>
        <v>-4.6952851776750843E-3</v>
      </c>
    </row>
    <row r="329" spans="1:8" x14ac:dyDescent="0.35">
      <c r="A329" s="15">
        <v>45141</v>
      </c>
      <c r="B329">
        <v>373.59</v>
      </c>
      <c r="C329">
        <v>371.74</v>
      </c>
      <c r="D329">
        <v>375.75</v>
      </c>
      <c r="E329">
        <v>371.57</v>
      </c>
      <c r="F329" t="s">
        <v>333</v>
      </c>
      <c r="G329" s="8">
        <v>-1.6000000000000001E-3</v>
      </c>
      <c r="H329" s="16">
        <f t="shared" si="25"/>
        <v>-1.6047504045607315E-3</v>
      </c>
    </row>
    <row r="330" spans="1:8" x14ac:dyDescent="0.35">
      <c r="A330" s="15">
        <v>45140</v>
      </c>
      <c r="B330">
        <v>374.19</v>
      </c>
      <c r="C330">
        <v>379.06</v>
      </c>
      <c r="D330">
        <v>379.06</v>
      </c>
      <c r="E330">
        <v>372.93</v>
      </c>
      <c r="F330" t="s">
        <v>334</v>
      </c>
      <c r="G330" s="8">
        <v>-2.1899999999999999E-2</v>
      </c>
      <c r="H330" s="16">
        <f t="shared" si="25"/>
        <v>-2.2200229901190617E-2</v>
      </c>
    </row>
    <row r="331" spans="1:8" x14ac:dyDescent="0.35">
      <c r="A331" s="15">
        <v>45139</v>
      </c>
      <c r="B331">
        <v>382.59</v>
      </c>
      <c r="C331">
        <v>382.11</v>
      </c>
      <c r="D331">
        <v>383.36</v>
      </c>
      <c r="E331">
        <v>380.49</v>
      </c>
      <c r="F331" t="s">
        <v>335</v>
      </c>
      <c r="G331" s="8">
        <v>-2.3E-3</v>
      </c>
      <c r="H331" s="16">
        <f t="shared" si="25"/>
        <v>-2.3235485018778209E-3</v>
      </c>
    </row>
    <row r="332" spans="1:8" x14ac:dyDescent="0.35">
      <c r="A332" s="15">
        <v>45138</v>
      </c>
      <c r="B332">
        <v>383.48</v>
      </c>
      <c r="C332">
        <v>383.59</v>
      </c>
      <c r="D332">
        <v>384.68</v>
      </c>
      <c r="E332">
        <v>382.14</v>
      </c>
      <c r="F332" t="s">
        <v>336</v>
      </c>
      <c r="G332" s="8">
        <v>5.0000000000000001E-4</v>
      </c>
      <c r="H332" s="16">
        <f t="shared" ref="H332:H395" si="26">LN(B332/B333)</f>
        <v>5.2167563392928969E-4</v>
      </c>
    </row>
    <row r="333" spans="1:8" x14ac:dyDescent="0.35">
      <c r="A333" s="15">
        <v>45135</v>
      </c>
      <c r="B333">
        <v>383.28</v>
      </c>
      <c r="C333">
        <v>380.54</v>
      </c>
      <c r="D333">
        <v>384.32</v>
      </c>
      <c r="E333">
        <v>380.02</v>
      </c>
      <c r="F333" t="s">
        <v>337</v>
      </c>
      <c r="G333" s="8">
        <v>1.8200000000000001E-2</v>
      </c>
      <c r="H333" s="16">
        <f t="shared" si="26"/>
        <v>1.8060251312448664E-2</v>
      </c>
    </row>
    <row r="334" spans="1:8" x14ac:dyDescent="0.35">
      <c r="A334" s="15">
        <v>45134</v>
      </c>
      <c r="B334">
        <v>376.42</v>
      </c>
      <c r="C334">
        <v>382.87</v>
      </c>
      <c r="D334">
        <v>384.51</v>
      </c>
      <c r="E334">
        <v>375.11</v>
      </c>
      <c r="F334" t="s">
        <v>338</v>
      </c>
      <c r="G334" s="8">
        <v>-2.3999999999999998E-3</v>
      </c>
      <c r="H334" s="16">
        <f t="shared" si="26"/>
        <v>-2.3880925192344554E-3</v>
      </c>
    </row>
    <row r="335" spans="1:8" x14ac:dyDescent="0.35">
      <c r="A335" s="15">
        <v>45133</v>
      </c>
      <c r="B335">
        <v>377.32</v>
      </c>
      <c r="C335">
        <v>377.52</v>
      </c>
      <c r="D335">
        <v>379.04</v>
      </c>
      <c r="E335">
        <v>374.98</v>
      </c>
      <c r="F335" t="s">
        <v>280</v>
      </c>
      <c r="G335" s="8">
        <v>-3.3E-3</v>
      </c>
      <c r="H335" s="16">
        <f t="shared" si="26"/>
        <v>-3.3337773964210054E-3</v>
      </c>
    </row>
    <row r="336" spans="1:8" x14ac:dyDescent="0.35">
      <c r="A336" s="15">
        <v>45132</v>
      </c>
      <c r="B336">
        <v>378.58</v>
      </c>
      <c r="C336">
        <v>376.75</v>
      </c>
      <c r="D336">
        <v>380.27</v>
      </c>
      <c r="E336">
        <v>376.73</v>
      </c>
      <c r="F336" t="s">
        <v>339</v>
      </c>
      <c r="G336" s="8">
        <v>6.7999999999999996E-3</v>
      </c>
      <c r="H336" s="16">
        <f t="shared" si="26"/>
        <v>6.7584837369685678E-3</v>
      </c>
    </row>
    <row r="337" spans="1:8" x14ac:dyDescent="0.35">
      <c r="A337" s="15">
        <v>45131</v>
      </c>
      <c r="B337">
        <v>376.03</v>
      </c>
      <c r="C337">
        <v>376.42</v>
      </c>
      <c r="D337">
        <v>377.38</v>
      </c>
      <c r="E337">
        <v>374.14</v>
      </c>
      <c r="F337" t="s">
        <v>340</v>
      </c>
      <c r="G337" s="8">
        <v>1.6000000000000001E-3</v>
      </c>
      <c r="H337" s="16">
        <f t="shared" si="26"/>
        <v>1.5968917241186654E-3</v>
      </c>
    </row>
    <row r="338" spans="1:8" x14ac:dyDescent="0.35">
      <c r="A338" s="15">
        <v>45128</v>
      </c>
      <c r="B338">
        <v>375.43</v>
      </c>
      <c r="C338">
        <v>378.98</v>
      </c>
      <c r="D338">
        <v>379.72</v>
      </c>
      <c r="E338">
        <v>374.99</v>
      </c>
      <c r="F338" t="s">
        <v>341</v>
      </c>
      <c r="G338" s="8">
        <v>-3.0000000000000001E-3</v>
      </c>
      <c r="H338" s="16">
        <f t="shared" si="26"/>
        <v>-3.0053613759006368E-3</v>
      </c>
    </row>
    <row r="339" spans="1:8" x14ac:dyDescent="0.35">
      <c r="A339" s="15">
        <v>45127</v>
      </c>
      <c r="B339">
        <v>376.56</v>
      </c>
      <c r="C339">
        <v>382.41</v>
      </c>
      <c r="D339">
        <v>383.89</v>
      </c>
      <c r="E339">
        <v>375.52</v>
      </c>
      <c r="F339" t="s">
        <v>342</v>
      </c>
      <c r="G339" s="8">
        <v>-2.3099999999999999E-2</v>
      </c>
      <c r="H339" s="16">
        <f t="shared" si="26"/>
        <v>-2.3334085812384352E-2</v>
      </c>
    </row>
    <row r="340" spans="1:8" x14ac:dyDescent="0.35">
      <c r="A340" s="15">
        <v>45126</v>
      </c>
      <c r="B340">
        <v>385.45</v>
      </c>
      <c r="C340">
        <v>386.62</v>
      </c>
      <c r="D340">
        <v>387.78</v>
      </c>
      <c r="E340">
        <v>384.1</v>
      </c>
      <c r="F340" t="s">
        <v>343</v>
      </c>
      <c r="G340" s="8">
        <v>-2.0000000000000001E-4</v>
      </c>
      <c r="H340" s="16">
        <f t="shared" si="26"/>
        <v>-2.3346606417424122E-4</v>
      </c>
    </row>
    <row r="341" spans="1:8" x14ac:dyDescent="0.35">
      <c r="A341" s="15">
        <v>45125</v>
      </c>
      <c r="B341">
        <v>385.54</v>
      </c>
      <c r="C341">
        <v>381.76</v>
      </c>
      <c r="D341">
        <v>386.93</v>
      </c>
      <c r="E341">
        <v>379.8</v>
      </c>
      <c r="F341" t="s">
        <v>344</v>
      </c>
      <c r="G341" s="8">
        <v>8.2000000000000007E-3</v>
      </c>
      <c r="H341" s="16">
        <f t="shared" si="26"/>
        <v>8.1516175065056498E-3</v>
      </c>
    </row>
    <row r="342" spans="1:8" x14ac:dyDescent="0.35">
      <c r="A342" s="15">
        <v>45124</v>
      </c>
      <c r="B342">
        <v>382.41</v>
      </c>
      <c r="C342">
        <v>379.6</v>
      </c>
      <c r="D342">
        <v>383.3</v>
      </c>
      <c r="E342">
        <v>379.11</v>
      </c>
      <c r="F342" t="s">
        <v>345</v>
      </c>
      <c r="G342" s="8">
        <v>9.2999999999999992E-3</v>
      </c>
      <c r="H342" s="16">
        <f t="shared" si="26"/>
        <v>9.3001931367512249E-3</v>
      </c>
    </row>
    <row r="343" spans="1:8" x14ac:dyDescent="0.35">
      <c r="A343" s="15">
        <v>45121</v>
      </c>
      <c r="B343">
        <v>378.87</v>
      </c>
      <c r="C343">
        <v>379.39</v>
      </c>
      <c r="D343">
        <v>382.66</v>
      </c>
      <c r="E343">
        <v>377.98</v>
      </c>
      <c r="F343" t="s">
        <v>346</v>
      </c>
      <c r="G343" s="8">
        <v>-2.0000000000000001E-4</v>
      </c>
      <c r="H343" s="16">
        <f t="shared" si="26"/>
        <v>-2.1113193184968412E-4</v>
      </c>
    </row>
    <row r="344" spans="1:8" x14ac:dyDescent="0.35">
      <c r="A344" s="15">
        <v>45120</v>
      </c>
      <c r="B344">
        <v>378.95</v>
      </c>
      <c r="C344">
        <v>375.85</v>
      </c>
      <c r="D344">
        <v>379.79</v>
      </c>
      <c r="E344">
        <v>375.26</v>
      </c>
      <c r="F344" t="s">
        <v>347</v>
      </c>
      <c r="G344" s="8">
        <v>1.7000000000000001E-2</v>
      </c>
      <c r="H344" s="16">
        <f t="shared" si="26"/>
        <v>1.6845136665830339E-2</v>
      </c>
    </row>
    <row r="345" spans="1:8" x14ac:dyDescent="0.35">
      <c r="A345" s="15">
        <v>45119</v>
      </c>
      <c r="B345">
        <v>372.62</v>
      </c>
      <c r="C345">
        <v>372.14</v>
      </c>
      <c r="D345">
        <v>373.99</v>
      </c>
      <c r="E345">
        <v>370.11</v>
      </c>
      <c r="F345" t="s">
        <v>332</v>
      </c>
      <c r="G345" s="8">
        <v>1.26E-2</v>
      </c>
      <c r="H345" s="16">
        <f t="shared" si="26"/>
        <v>1.2530544726260461E-2</v>
      </c>
    </row>
    <row r="346" spans="1:8" x14ac:dyDescent="0.35">
      <c r="A346" s="15">
        <v>45118</v>
      </c>
      <c r="B346">
        <v>367.98</v>
      </c>
      <c r="C346">
        <v>366.6</v>
      </c>
      <c r="D346">
        <v>368.44</v>
      </c>
      <c r="E346">
        <v>364.43</v>
      </c>
      <c r="F346" t="s">
        <v>348</v>
      </c>
      <c r="G346" s="8">
        <v>4.8999999999999998E-3</v>
      </c>
      <c r="H346" s="16">
        <f t="shared" si="26"/>
        <v>4.9308824281143609E-3</v>
      </c>
    </row>
    <row r="347" spans="1:8" x14ac:dyDescent="0.35">
      <c r="A347" s="15">
        <v>45117</v>
      </c>
      <c r="B347">
        <v>366.17</v>
      </c>
      <c r="C347">
        <v>365.77</v>
      </c>
      <c r="D347">
        <v>366.86</v>
      </c>
      <c r="E347">
        <v>363.22</v>
      </c>
      <c r="F347" t="s">
        <v>349</v>
      </c>
      <c r="G347" s="8">
        <v>2.9999999999999997E-4</v>
      </c>
      <c r="H347" s="16">
        <f t="shared" si="26"/>
        <v>3.2777034518124168E-4</v>
      </c>
    </row>
    <row r="348" spans="1:8" x14ac:dyDescent="0.35">
      <c r="A348" s="15">
        <v>45114</v>
      </c>
      <c r="B348">
        <v>366.05</v>
      </c>
      <c r="C348">
        <v>367.04</v>
      </c>
      <c r="D348">
        <v>370.29</v>
      </c>
      <c r="E348">
        <v>365.82</v>
      </c>
      <c r="F348" t="s">
        <v>350</v>
      </c>
      <c r="G348" s="8">
        <v>-3.3E-3</v>
      </c>
      <c r="H348" s="16">
        <f t="shared" si="26"/>
        <v>-3.3273362940282759E-3</v>
      </c>
    </row>
    <row r="349" spans="1:8" x14ac:dyDescent="0.35">
      <c r="A349" s="15">
        <v>45113</v>
      </c>
      <c r="B349">
        <v>367.27</v>
      </c>
      <c r="C349">
        <v>366.32</v>
      </c>
      <c r="D349">
        <v>367.72</v>
      </c>
      <c r="E349">
        <v>364.33</v>
      </c>
      <c r="F349" t="s">
        <v>351</v>
      </c>
      <c r="G349" s="8">
        <v>-7.6E-3</v>
      </c>
      <c r="H349" s="16">
        <f t="shared" si="26"/>
        <v>-7.6489469159921305E-3</v>
      </c>
    </row>
    <row r="350" spans="1:8" x14ac:dyDescent="0.35">
      <c r="A350" s="15">
        <v>45112</v>
      </c>
      <c r="B350">
        <v>370.09</v>
      </c>
      <c r="C350">
        <v>368.5</v>
      </c>
      <c r="D350">
        <v>371.81</v>
      </c>
      <c r="E350">
        <v>368.47</v>
      </c>
      <c r="F350" t="s">
        <v>352</v>
      </c>
      <c r="G350" s="8">
        <v>0</v>
      </c>
      <c r="H350" s="16">
        <f t="shared" si="26"/>
        <v>-2.702008943822004E-5</v>
      </c>
    </row>
    <row r="351" spans="1:8" x14ac:dyDescent="0.35">
      <c r="A351" s="15">
        <v>45110</v>
      </c>
      <c r="B351">
        <v>370.1</v>
      </c>
      <c r="C351">
        <v>369.88</v>
      </c>
      <c r="D351">
        <v>370.74</v>
      </c>
      <c r="E351">
        <v>368.78</v>
      </c>
      <c r="F351" t="s">
        <v>353</v>
      </c>
      <c r="G351" s="8">
        <v>2.3999999999999998E-3</v>
      </c>
      <c r="H351" s="16">
        <f t="shared" si="26"/>
        <v>2.3534832931682978E-3</v>
      </c>
    </row>
    <row r="352" spans="1:8" x14ac:dyDescent="0.35">
      <c r="A352" s="15">
        <v>45107</v>
      </c>
      <c r="B352">
        <v>369.23</v>
      </c>
      <c r="C352">
        <v>367.36</v>
      </c>
      <c r="D352">
        <v>370.3</v>
      </c>
      <c r="E352">
        <v>367.04</v>
      </c>
      <c r="F352" t="s">
        <v>354</v>
      </c>
      <c r="G352" s="8">
        <v>1.54E-2</v>
      </c>
      <c r="H352" s="16">
        <f t="shared" si="26"/>
        <v>1.5310389807815442E-2</v>
      </c>
    </row>
    <row r="353" spans="1:8" x14ac:dyDescent="0.35">
      <c r="A353" s="15">
        <v>45106</v>
      </c>
      <c r="B353">
        <v>363.62</v>
      </c>
      <c r="C353">
        <v>364.05</v>
      </c>
      <c r="D353">
        <v>364.7</v>
      </c>
      <c r="E353">
        <v>361.95</v>
      </c>
      <c r="F353" t="s">
        <v>355</v>
      </c>
      <c r="G353" s="8">
        <v>-2E-3</v>
      </c>
      <c r="H353" s="16">
        <f t="shared" si="26"/>
        <v>-2.0055778251644586E-3</v>
      </c>
    </row>
    <row r="354" spans="1:8" x14ac:dyDescent="0.35">
      <c r="A354" s="15">
        <v>45105</v>
      </c>
      <c r="B354">
        <v>364.35</v>
      </c>
      <c r="C354">
        <v>361.79</v>
      </c>
      <c r="D354">
        <v>366.33</v>
      </c>
      <c r="E354">
        <v>361.71</v>
      </c>
      <c r="F354" t="s">
        <v>356</v>
      </c>
      <c r="G354" s="8">
        <v>2E-3</v>
      </c>
      <c r="H354" s="16">
        <f t="shared" si="26"/>
        <v>1.9505768626338488E-3</v>
      </c>
    </row>
    <row r="355" spans="1:8" x14ac:dyDescent="0.35">
      <c r="A355" s="15">
        <v>45104</v>
      </c>
      <c r="B355">
        <v>363.64</v>
      </c>
      <c r="C355">
        <v>359.06</v>
      </c>
      <c r="D355">
        <v>364.38</v>
      </c>
      <c r="E355">
        <v>358.32</v>
      </c>
      <c r="F355" t="s">
        <v>357</v>
      </c>
      <c r="G355" s="8">
        <v>1.72E-2</v>
      </c>
      <c r="H355" s="16">
        <f t="shared" si="26"/>
        <v>1.7056977538791627E-2</v>
      </c>
    </row>
    <row r="356" spans="1:8" x14ac:dyDescent="0.35">
      <c r="A356" s="15">
        <v>45103</v>
      </c>
      <c r="B356">
        <v>357.49</v>
      </c>
      <c r="C356">
        <v>361.81</v>
      </c>
      <c r="D356">
        <v>364.65</v>
      </c>
      <c r="E356">
        <v>357.4</v>
      </c>
      <c r="F356" t="s">
        <v>358</v>
      </c>
      <c r="G356" s="8">
        <v>-1.34E-2</v>
      </c>
      <c r="H356" s="16">
        <f t="shared" si="26"/>
        <v>-1.3503205840424621E-2</v>
      </c>
    </row>
    <row r="357" spans="1:8" x14ac:dyDescent="0.35">
      <c r="A357" s="15">
        <v>45100</v>
      </c>
      <c r="B357">
        <v>362.35</v>
      </c>
      <c r="C357">
        <v>362.02</v>
      </c>
      <c r="D357">
        <v>364.69</v>
      </c>
      <c r="E357">
        <v>360.63</v>
      </c>
      <c r="F357" t="s">
        <v>359</v>
      </c>
      <c r="G357" s="8">
        <v>-9.9000000000000008E-3</v>
      </c>
      <c r="H357" s="16">
        <f t="shared" si="26"/>
        <v>-9.9680915442506915E-3</v>
      </c>
    </row>
    <row r="358" spans="1:8" x14ac:dyDescent="0.35">
      <c r="A358" s="15">
        <v>45099</v>
      </c>
      <c r="B358">
        <v>365.98</v>
      </c>
      <c r="C358">
        <v>360.44</v>
      </c>
      <c r="D358">
        <v>366.14</v>
      </c>
      <c r="E358">
        <v>360.03</v>
      </c>
      <c r="F358" t="s">
        <v>360</v>
      </c>
      <c r="G358" s="8">
        <v>1.18E-2</v>
      </c>
      <c r="H358" s="16">
        <f t="shared" si="26"/>
        <v>1.1735901302212083E-2</v>
      </c>
    </row>
    <row r="359" spans="1:8" x14ac:dyDescent="0.35">
      <c r="A359" s="15">
        <v>45098</v>
      </c>
      <c r="B359">
        <v>361.71</v>
      </c>
      <c r="C359">
        <v>365.55</v>
      </c>
      <c r="D359">
        <v>365.99</v>
      </c>
      <c r="E359">
        <v>360.77</v>
      </c>
      <c r="F359" t="s">
        <v>361</v>
      </c>
      <c r="G359" s="8">
        <v>-1.3599999999999999E-2</v>
      </c>
      <c r="H359" s="16">
        <f t="shared" si="26"/>
        <v>-1.3728559156284037E-2</v>
      </c>
    </row>
    <row r="360" spans="1:8" x14ac:dyDescent="0.35">
      <c r="A360" s="15">
        <v>45097</v>
      </c>
      <c r="B360">
        <v>366.71</v>
      </c>
      <c r="C360">
        <v>365.76</v>
      </c>
      <c r="D360">
        <v>368.13</v>
      </c>
      <c r="E360">
        <v>363.7</v>
      </c>
      <c r="F360" t="s">
        <v>362</v>
      </c>
      <c r="G360" s="8">
        <v>-2.8E-3</v>
      </c>
      <c r="H360" s="16">
        <f t="shared" si="26"/>
        <v>-2.8048217720823454E-3</v>
      </c>
    </row>
    <row r="361" spans="1:8" x14ac:dyDescent="0.35">
      <c r="A361" s="15">
        <v>45093</v>
      </c>
      <c r="B361">
        <v>367.74</v>
      </c>
      <c r="C361">
        <v>372.52</v>
      </c>
      <c r="D361">
        <v>372.65</v>
      </c>
      <c r="E361">
        <v>367.29</v>
      </c>
      <c r="F361" t="s">
        <v>363</v>
      </c>
      <c r="G361" s="8">
        <v>-6.3E-3</v>
      </c>
      <c r="H361" s="16">
        <f t="shared" si="26"/>
        <v>-6.3160102077461254E-3</v>
      </c>
    </row>
    <row r="362" spans="1:8" x14ac:dyDescent="0.35">
      <c r="A362" s="15">
        <v>45092</v>
      </c>
      <c r="B362">
        <v>370.07</v>
      </c>
      <c r="C362">
        <v>364.42</v>
      </c>
      <c r="D362">
        <v>371.57</v>
      </c>
      <c r="E362">
        <v>363.79</v>
      </c>
      <c r="F362" t="s">
        <v>364</v>
      </c>
      <c r="G362" s="8">
        <v>1.1900000000000001E-2</v>
      </c>
      <c r="H362" s="16">
        <f t="shared" si="26"/>
        <v>1.1851507333811743E-2</v>
      </c>
    </row>
    <row r="363" spans="1:8" x14ac:dyDescent="0.35">
      <c r="A363" s="15">
        <v>45091</v>
      </c>
      <c r="B363">
        <v>365.71</v>
      </c>
      <c r="C363">
        <v>363.08</v>
      </c>
      <c r="D363">
        <v>366</v>
      </c>
      <c r="E363">
        <v>360.23</v>
      </c>
      <c r="F363" t="s">
        <v>365</v>
      </c>
      <c r="G363" s="8">
        <v>7.3000000000000001E-3</v>
      </c>
      <c r="H363" s="16">
        <f t="shared" si="26"/>
        <v>7.2450164599683941E-3</v>
      </c>
    </row>
    <row r="364" spans="1:8" x14ac:dyDescent="0.35">
      <c r="A364" s="15">
        <v>45090</v>
      </c>
      <c r="B364">
        <v>363.07</v>
      </c>
      <c r="C364">
        <v>363.1</v>
      </c>
      <c r="D364">
        <v>363.92</v>
      </c>
      <c r="E364">
        <v>359.84</v>
      </c>
      <c r="F364" t="s">
        <v>366</v>
      </c>
      <c r="G364" s="8">
        <v>7.7000000000000002E-3</v>
      </c>
      <c r="H364" s="16">
        <f t="shared" si="26"/>
        <v>7.6586353856137853E-3</v>
      </c>
    </row>
    <row r="365" spans="1:8" x14ac:dyDescent="0.35">
      <c r="A365" s="15">
        <v>45089</v>
      </c>
      <c r="B365">
        <v>360.3</v>
      </c>
      <c r="C365">
        <v>356</v>
      </c>
      <c r="D365">
        <v>360.4</v>
      </c>
      <c r="E365">
        <v>355.01</v>
      </c>
      <c r="F365" t="s">
        <v>367</v>
      </c>
      <c r="G365" s="8">
        <v>1.6899999999999998E-2</v>
      </c>
      <c r="H365" s="16">
        <f t="shared" si="26"/>
        <v>1.6764781612569567E-2</v>
      </c>
    </row>
    <row r="366" spans="1:8" x14ac:dyDescent="0.35">
      <c r="A366" s="15">
        <v>45086</v>
      </c>
      <c r="B366">
        <v>354.31</v>
      </c>
      <c r="C366">
        <v>354.44</v>
      </c>
      <c r="D366">
        <v>357.47</v>
      </c>
      <c r="E366">
        <v>352.84</v>
      </c>
      <c r="F366" t="s">
        <v>368</v>
      </c>
      <c r="G366" s="8">
        <v>3.8E-3</v>
      </c>
      <c r="H366" s="16">
        <f t="shared" si="26"/>
        <v>3.8175000763404155E-3</v>
      </c>
    </row>
    <row r="367" spans="1:8" x14ac:dyDescent="0.35">
      <c r="A367" s="15">
        <v>45085</v>
      </c>
      <c r="B367">
        <v>352.96</v>
      </c>
      <c r="C367">
        <v>348.94</v>
      </c>
      <c r="D367">
        <v>353.43</v>
      </c>
      <c r="E367">
        <v>348.71</v>
      </c>
      <c r="F367" t="s">
        <v>369</v>
      </c>
      <c r="G367" s="8">
        <v>1.24E-2</v>
      </c>
      <c r="H367" s="16">
        <f t="shared" si="26"/>
        <v>1.2314864868827905E-2</v>
      </c>
    </row>
    <row r="368" spans="1:8" x14ac:dyDescent="0.35">
      <c r="A368" s="15">
        <v>45084</v>
      </c>
      <c r="B368">
        <v>348.64</v>
      </c>
      <c r="C368">
        <v>354.94</v>
      </c>
      <c r="D368">
        <v>356.93</v>
      </c>
      <c r="E368">
        <v>348</v>
      </c>
      <c r="F368" t="s">
        <v>370</v>
      </c>
      <c r="G368" s="8">
        <v>-1.7000000000000001E-2</v>
      </c>
      <c r="H368" s="16">
        <f t="shared" si="26"/>
        <v>-1.7091516451786023E-2</v>
      </c>
    </row>
    <row r="369" spans="1:8" x14ac:dyDescent="0.35">
      <c r="A369" s="15">
        <v>45083</v>
      </c>
      <c r="B369">
        <v>354.65</v>
      </c>
      <c r="C369">
        <v>354.09</v>
      </c>
      <c r="D369">
        <v>355.63</v>
      </c>
      <c r="E369">
        <v>352.74</v>
      </c>
      <c r="F369" t="s">
        <v>308</v>
      </c>
      <c r="G369" s="8">
        <v>-2.0000000000000001E-4</v>
      </c>
      <c r="H369" s="16">
        <f t="shared" si="26"/>
        <v>-1.6916657308864216E-4</v>
      </c>
    </row>
    <row r="370" spans="1:8" x14ac:dyDescent="0.35">
      <c r="A370" s="15">
        <v>45082</v>
      </c>
      <c r="B370">
        <v>354.71</v>
      </c>
      <c r="C370">
        <v>354.24</v>
      </c>
      <c r="D370">
        <v>357.31</v>
      </c>
      <c r="E370">
        <v>353.66</v>
      </c>
      <c r="F370" t="s">
        <v>371</v>
      </c>
      <c r="G370" s="8">
        <v>6.9999999999999999E-4</v>
      </c>
      <c r="H370" s="16">
        <f t="shared" si="26"/>
        <v>7.050495941908349E-4</v>
      </c>
    </row>
    <row r="371" spans="1:8" x14ac:dyDescent="0.35">
      <c r="A371" s="15">
        <v>45079</v>
      </c>
      <c r="B371">
        <v>354.46</v>
      </c>
      <c r="C371">
        <v>353.61</v>
      </c>
      <c r="D371">
        <v>355.64</v>
      </c>
      <c r="E371">
        <v>351.83</v>
      </c>
      <c r="F371" t="s">
        <v>372</v>
      </c>
      <c r="G371" s="8">
        <v>7.4999999999999997E-3</v>
      </c>
      <c r="H371" s="16">
        <f t="shared" si="26"/>
        <v>7.4474002344601794E-3</v>
      </c>
    </row>
    <row r="372" spans="1:8" x14ac:dyDescent="0.35">
      <c r="A372" s="15">
        <v>45078</v>
      </c>
      <c r="B372">
        <v>351.83</v>
      </c>
      <c r="C372">
        <v>347.55</v>
      </c>
      <c r="D372">
        <v>353.17</v>
      </c>
      <c r="E372">
        <v>346.48</v>
      </c>
      <c r="F372" t="s">
        <v>373</v>
      </c>
      <c r="G372" s="8">
        <v>1.1599999999999999E-2</v>
      </c>
      <c r="H372" s="16">
        <f t="shared" si="26"/>
        <v>1.1491750729274315E-2</v>
      </c>
    </row>
    <row r="373" spans="1:8" x14ac:dyDescent="0.35">
      <c r="A373" s="15">
        <v>45077</v>
      </c>
      <c r="B373">
        <v>347.81</v>
      </c>
      <c r="C373">
        <v>348.19</v>
      </c>
      <c r="D373">
        <v>350.42</v>
      </c>
      <c r="E373">
        <v>346.33</v>
      </c>
      <c r="F373" t="s">
        <v>374</v>
      </c>
      <c r="G373" s="8">
        <v>-5.7000000000000002E-3</v>
      </c>
      <c r="H373" s="16">
        <f t="shared" si="26"/>
        <v>-5.7052089212426271E-3</v>
      </c>
    </row>
    <row r="374" spans="1:8" x14ac:dyDescent="0.35">
      <c r="A374" s="15">
        <v>45076</v>
      </c>
      <c r="B374">
        <v>349.8</v>
      </c>
      <c r="C374">
        <v>352.52</v>
      </c>
      <c r="D374">
        <v>353.74</v>
      </c>
      <c r="E374">
        <v>348.35</v>
      </c>
      <c r="F374" t="s">
        <v>375</v>
      </c>
      <c r="G374" s="8">
        <v>4.4999999999999997E-3</v>
      </c>
      <c r="H374" s="16">
        <f t="shared" si="26"/>
        <v>4.5270986460491996E-3</v>
      </c>
    </row>
    <row r="375" spans="1:8" x14ac:dyDescent="0.35">
      <c r="A375" s="15">
        <v>45072</v>
      </c>
      <c r="B375">
        <v>348.22</v>
      </c>
      <c r="C375">
        <v>340.58</v>
      </c>
      <c r="D375">
        <v>349.06</v>
      </c>
      <c r="E375">
        <v>340.48</v>
      </c>
      <c r="F375" t="s">
        <v>376</v>
      </c>
      <c r="G375" s="8">
        <v>2.5600000000000001E-2</v>
      </c>
      <c r="H375" s="16">
        <f t="shared" si="26"/>
        <v>2.524270355596504E-2</v>
      </c>
    </row>
    <row r="376" spans="1:8" x14ac:dyDescent="0.35">
      <c r="A376" s="15">
        <v>45071</v>
      </c>
      <c r="B376">
        <v>339.54</v>
      </c>
      <c r="C376">
        <v>338.96</v>
      </c>
      <c r="D376">
        <v>340.83</v>
      </c>
      <c r="E376">
        <v>336.49</v>
      </c>
      <c r="F376" t="s">
        <v>377</v>
      </c>
      <c r="G376" s="8">
        <v>2.4299999999999999E-2</v>
      </c>
      <c r="H376" s="16">
        <f t="shared" si="26"/>
        <v>2.402428440164571E-2</v>
      </c>
    </row>
    <row r="377" spans="1:8" x14ac:dyDescent="0.35">
      <c r="A377" s="15">
        <v>45070</v>
      </c>
      <c r="B377">
        <v>331.48</v>
      </c>
      <c r="C377">
        <v>331.2</v>
      </c>
      <c r="D377">
        <v>332.73</v>
      </c>
      <c r="E377">
        <v>329.39</v>
      </c>
      <c r="F377" t="s">
        <v>378</v>
      </c>
      <c r="G377" s="8">
        <v>-5.1000000000000004E-3</v>
      </c>
      <c r="H377" s="16">
        <f t="shared" si="26"/>
        <v>-5.115408500729079E-3</v>
      </c>
    </row>
    <row r="378" spans="1:8" x14ac:dyDescent="0.35">
      <c r="A378" s="15">
        <v>45069</v>
      </c>
      <c r="B378">
        <v>333.18</v>
      </c>
      <c r="C378">
        <v>335.71</v>
      </c>
      <c r="D378">
        <v>336.88</v>
      </c>
      <c r="E378">
        <v>332.83</v>
      </c>
      <c r="F378" t="s">
        <v>379</v>
      </c>
      <c r="G378" s="8">
        <v>-1.2699999999999999E-2</v>
      </c>
      <c r="H378" s="16">
        <f t="shared" si="26"/>
        <v>-1.2764100288620454E-2</v>
      </c>
    </row>
    <row r="379" spans="1:8" x14ac:dyDescent="0.35">
      <c r="A379" s="15">
        <v>45068</v>
      </c>
      <c r="B379">
        <v>337.46</v>
      </c>
      <c r="C379">
        <v>336.07</v>
      </c>
      <c r="D379">
        <v>338.49</v>
      </c>
      <c r="E379">
        <v>336.06</v>
      </c>
      <c r="F379" t="s">
        <v>380</v>
      </c>
      <c r="G379" s="8">
        <v>3.3999999999999998E-3</v>
      </c>
      <c r="H379" s="16">
        <f t="shared" si="26"/>
        <v>3.3541639365795746E-3</v>
      </c>
    </row>
    <row r="380" spans="1:8" x14ac:dyDescent="0.35">
      <c r="A380" s="15">
        <v>45065</v>
      </c>
      <c r="B380">
        <v>336.33</v>
      </c>
      <c r="C380">
        <v>337.31</v>
      </c>
      <c r="D380">
        <v>338.03</v>
      </c>
      <c r="E380">
        <v>335.25</v>
      </c>
      <c r="F380" t="s">
        <v>381</v>
      </c>
      <c r="G380" s="8">
        <v>-2.3E-3</v>
      </c>
      <c r="H380" s="16">
        <f t="shared" si="26"/>
        <v>-2.2571361784978201E-3</v>
      </c>
    </row>
    <row r="381" spans="1:8" x14ac:dyDescent="0.35">
      <c r="A381" s="15">
        <v>45064</v>
      </c>
      <c r="B381">
        <v>337.09</v>
      </c>
      <c r="C381">
        <v>331.35</v>
      </c>
      <c r="D381">
        <v>337.31</v>
      </c>
      <c r="E381">
        <v>331.33</v>
      </c>
      <c r="F381" t="s">
        <v>382</v>
      </c>
      <c r="G381" s="8">
        <v>1.8599999999999998E-2</v>
      </c>
      <c r="H381" s="16">
        <f t="shared" si="26"/>
        <v>1.8382650447177969E-2</v>
      </c>
    </row>
    <row r="382" spans="1:8" x14ac:dyDescent="0.35">
      <c r="A382" s="15">
        <v>45063</v>
      </c>
      <c r="B382">
        <v>330.95</v>
      </c>
      <c r="C382">
        <v>328.07</v>
      </c>
      <c r="D382">
        <v>331.54</v>
      </c>
      <c r="E382">
        <v>326.87</v>
      </c>
      <c r="F382" t="s">
        <v>383</v>
      </c>
      <c r="G382" s="8">
        <v>1.21E-2</v>
      </c>
      <c r="H382" s="16">
        <f t="shared" si="26"/>
        <v>1.2037717175043145E-2</v>
      </c>
    </row>
    <row r="383" spans="1:8" x14ac:dyDescent="0.35">
      <c r="A383" s="15">
        <v>45062</v>
      </c>
      <c r="B383">
        <v>326.99</v>
      </c>
      <c r="C383">
        <v>325.89</v>
      </c>
      <c r="D383">
        <v>328.73</v>
      </c>
      <c r="E383">
        <v>325.85000000000002</v>
      </c>
      <c r="F383" t="s">
        <v>384</v>
      </c>
      <c r="G383" s="8">
        <v>1.1000000000000001E-3</v>
      </c>
      <c r="H383" s="16">
        <f t="shared" si="26"/>
        <v>1.1321737412913651E-3</v>
      </c>
    </row>
    <row r="384" spans="1:8" x14ac:dyDescent="0.35">
      <c r="A384" s="15">
        <v>45061</v>
      </c>
      <c r="B384">
        <v>326.62</v>
      </c>
      <c r="C384">
        <v>325.33999999999997</v>
      </c>
      <c r="D384">
        <v>326.86</v>
      </c>
      <c r="E384">
        <v>323.79000000000002</v>
      </c>
      <c r="F384" t="s">
        <v>385</v>
      </c>
      <c r="G384" s="8">
        <v>5.4000000000000003E-3</v>
      </c>
      <c r="H384" s="16">
        <f t="shared" si="26"/>
        <v>5.4030953573473723E-3</v>
      </c>
    </row>
    <row r="385" spans="1:8" x14ac:dyDescent="0.35">
      <c r="A385" s="15">
        <v>45058</v>
      </c>
      <c r="B385">
        <v>324.86</v>
      </c>
      <c r="C385">
        <v>326.57</v>
      </c>
      <c r="D385">
        <v>327</v>
      </c>
      <c r="E385">
        <v>322.77</v>
      </c>
      <c r="F385" t="s">
        <v>386</v>
      </c>
      <c r="G385" s="8">
        <v>-3.5999999999999999E-3</v>
      </c>
      <c r="H385" s="16">
        <f t="shared" si="26"/>
        <v>-3.5950813813368332E-3</v>
      </c>
    </row>
    <row r="386" spans="1:8" x14ac:dyDescent="0.35">
      <c r="A386" s="15">
        <v>45057</v>
      </c>
      <c r="B386">
        <v>326.02999999999997</v>
      </c>
      <c r="C386">
        <v>325.52999999999997</v>
      </c>
      <c r="D386">
        <v>326.58</v>
      </c>
      <c r="E386">
        <v>323.95</v>
      </c>
      <c r="F386" t="s">
        <v>387</v>
      </c>
      <c r="G386" s="8">
        <v>3.3E-3</v>
      </c>
      <c r="H386" s="16">
        <f t="shared" si="26"/>
        <v>3.2565312957739149E-3</v>
      </c>
    </row>
    <row r="387" spans="1:8" x14ac:dyDescent="0.35">
      <c r="A387" s="15">
        <v>45056</v>
      </c>
      <c r="B387">
        <v>324.97000000000003</v>
      </c>
      <c r="C387">
        <v>323.95</v>
      </c>
      <c r="D387">
        <v>325.83999999999997</v>
      </c>
      <c r="E387">
        <v>321.43</v>
      </c>
      <c r="F387" t="s">
        <v>388</v>
      </c>
      <c r="G387" s="8">
        <v>1.09E-2</v>
      </c>
      <c r="H387" s="16">
        <f t="shared" si="26"/>
        <v>1.0828643650230408E-2</v>
      </c>
    </row>
    <row r="388" spans="1:8" x14ac:dyDescent="0.35">
      <c r="A388" s="15">
        <v>45055</v>
      </c>
      <c r="B388">
        <v>321.47000000000003</v>
      </c>
      <c r="C388">
        <v>321.83</v>
      </c>
      <c r="D388">
        <v>322.70999999999998</v>
      </c>
      <c r="E388">
        <v>321.14999999999998</v>
      </c>
      <c r="F388" t="s">
        <v>389</v>
      </c>
      <c r="G388" s="8">
        <v>-6.3E-3</v>
      </c>
      <c r="H388" s="16">
        <f t="shared" si="26"/>
        <v>-6.3567091055242789E-3</v>
      </c>
    </row>
    <row r="389" spans="1:8" x14ac:dyDescent="0.35">
      <c r="A389" s="15">
        <v>45054</v>
      </c>
      <c r="B389">
        <v>323.52</v>
      </c>
      <c r="C389">
        <v>322.25</v>
      </c>
      <c r="D389">
        <v>323.87</v>
      </c>
      <c r="E389">
        <v>321.14999999999998</v>
      </c>
      <c r="F389" t="s">
        <v>390</v>
      </c>
      <c r="G389" s="8">
        <v>2.5000000000000001E-3</v>
      </c>
      <c r="H389" s="16">
        <f t="shared" si="26"/>
        <v>2.4758616262047692E-3</v>
      </c>
    </row>
    <row r="390" spans="1:8" x14ac:dyDescent="0.35">
      <c r="A390" s="15">
        <v>45051</v>
      </c>
      <c r="B390">
        <v>322.72000000000003</v>
      </c>
      <c r="C390">
        <v>318.3</v>
      </c>
      <c r="D390">
        <v>323.58999999999997</v>
      </c>
      <c r="E390">
        <v>316.05</v>
      </c>
      <c r="F390" t="s">
        <v>391</v>
      </c>
      <c r="G390" s="8">
        <v>2.1299999999999999E-2</v>
      </c>
      <c r="H390" s="16">
        <f t="shared" si="26"/>
        <v>2.1042860618989554E-2</v>
      </c>
    </row>
    <row r="391" spans="1:8" x14ac:dyDescent="0.35">
      <c r="A391" s="15">
        <v>45050</v>
      </c>
      <c r="B391">
        <v>316</v>
      </c>
      <c r="C391">
        <v>316.89</v>
      </c>
      <c r="D391">
        <v>318.06</v>
      </c>
      <c r="E391">
        <v>314.95</v>
      </c>
      <c r="F391" t="s">
        <v>392</v>
      </c>
      <c r="G391" s="8">
        <v>-3.5000000000000001E-3</v>
      </c>
      <c r="H391" s="16">
        <f t="shared" si="26"/>
        <v>-3.5380375547110908E-3</v>
      </c>
    </row>
    <row r="392" spans="1:8" x14ac:dyDescent="0.35">
      <c r="A392" s="15">
        <v>45049</v>
      </c>
      <c r="B392">
        <v>317.12</v>
      </c>
      <c r="C392">
        <v>319.58</v>
      </c>
      <c r="D392">
        <v>322.3</v>
      </c>
      <c r="E392">
        <v>317.01</v>
      </c>
      <c r="F392" t="s">
        <v>393</v>
      </c>
      <c r="G392" s="8">
        <v>-6.4999999999999997E-3</v>
      </c>
      <c r="H392" s="16">
        <f t="shared" si="26"/>
        <v>-6.5689422641108195E-3</v>
      </c>
    </row>
    <row r="393" spans="1:8" x14ac:dyDescent="0.35">
      <c r="A393" s="15">
        <v>45048</v>
      </c>
      <c r="B393">
        <v>319.20999999999998</v>
      </c>
      <c r="C393">
        <v>321.95</v>
      </c>
      <c r="D393">
        <v>322.27999999999997</v>
      </c>
      <c r="E393">
        <v>317.44</v>
      </c>
      <c r="F393" t="s">
        <v>394</v>
      </c>
      <c r="G393" s="8">
        <v>-8.6999999999999994E-3</v>
      </c>
      <c r="H393" s="16">
        <f t="shared" si="26"/>
        <v>-8.7644620110583979E-3</v>
      </c>
    </row>
    <row r="394" spans="1:8" x14ac:dyDescent="0.35">
      <c r="A394" s="15">
        <v>45047</v>
      </c>
      <c r="B394">
        <v>322.02</v>
      </c>
      <c r="C394">
        <v>321.92</v>
      </c>
      <c r="D394">
        <v>323.45999999999998</v>
      </c>
      <c r="E394">
        <v>320.92</v>
      </c>
      <c r="F394" t="s">
        <v>395</v>
      </c>
      <c r="G394" s="8">
        <v>-1.1000000000000001E-3</v>
      </c>
      <c r="H394" s="16">
        <f t="shared" si="26"/>
        <v>-1.1483373649051373E-3</v>
      </c>
    </row>
    <row r="395" spans="1:8" x14ac:dyDescent="0.35">
      <c r="A395" s="15">
        <v>45044</v>
      </c>
      <c r="B395">
        <v>322.39</v>
      </c>
      <c r="C395">
        <v>319.94</v>
      </c>
      <c r="D395">
        <v>322.48</v>
      </c>
      <c r="E395">
        <v>318.79000000000002</v>
      </c>
      <c r="F395" t="s">
        <v>396</v>
      </c>
      <c r="G395" s="8">
        <v>6.8999999999999999E-3</v>
      </c>
      <c r="H395" s="16">
        <f t="shared" si="26"/>
        <v>6.878655131749103E-3</v>
      </c>
    </row>
    <row r="396" spans="1:8" x14ac:dyDescent="0.35">
      <c r="A396" s="15">
        <v>45043</v>
      </c>
      <c r="B396">
        <v>320.18</v>
      </c>
      <c r="C396">
        <v>315.52999999999997</v>
      </c>
      <c r="D396">
        <v>320.69</v>
      </c>
      <c r="E396">
        <v>314.88</v>
      </c>
      <c r="F396" t="s">
        <v>397</v>
      </c>
      <c r="G396" s="8">
        <v>2.7199999999999998E-2</v>
      </c>
      <c r="H396" s="16">
        <f t="shared" ref="H396:H459" si="27">LN(B396/B397)</f>
        <v>2.6810069261024163E-2</v>
      </c>
    </row>
    <row r="397" spans="1:8" x14ac:dyDescent="0.35">
      <c r="A397" s="15">
        <v>45042</v>
      </c>
      <c r="B397">
        <v>311.70999999999998</v>
      </c>
      <c r="C397">
        <v>313.27999999999997</v>
      </c>
      <c r="D397">
        <v>314.77</v>
      </c>
      <c r="E397">
        <v>311.18</v>
      </c>
      <c r="F397" t="s">
        <v>398</v>
      </c>
      <c r="G397" s="8">
        <v>6.1000000000000004E-3</v>
      </c>
      <c r="H397" s="16">
        <f t="shared" si="27"/>
        <v>6.0495084257049534E-3</v>
      </c>
    </row>
    <row r="398" spans="1:8" x14ac:dyDescent="0.35">
      <c r="A398" s="15">
        <v>45041</v>
      </c>
      <c r="B398">
        <v>309.83</v>
      </c>
      <c r="C398">
        <v>314.13</v>
      </c>
      <c r="D398">
        <v>314.8</v>
      </c>
      <c r="E398">
        <v>309.73</v>
      </c>
      <c r="F398" t="s">
        <v>399</v>
      </c>
      <c r="G398" s="8">
        <v>-1.89E-2</v>
      </c>
      <c r="H398" s="16">
        <f t="shared" si="27"/>
        <v>-1.9022008630523279E-2</v>
      </c>
    </row>
    <row r="399" spans="1:8" x14ac:dyDescent="0.35">
      <c r="A399" s="15">
        <v>45040</v>
      </c>
      <c r="B399">
        <v>315.77999999999997</v>
      </c>
      <c r="C399">
        <v>316.20999999999998</v>
      </c>
      <c r="D399">
        <v>317.57</v>
      </c>
      <c r="E399">
        <v>313.58</v>
      </c>
      <c r="F399" t="s">
        <v>400</v>
      </c>
      <c r="G399" s="8">
        <v>-2.0999999999999999E-3</v>
      </c>
      <c r="H399" s="16">
        <f t="shared" si="27"/>
        <v>-2.0878815594530817E-3</v>
      </c>
    </row>
    <row r="400" spans="1:8" x14ac:dyDescent="0.35">
      <c r="A400" s="15">
        <v>45037</v>
      </c>
      <c r="B400">
        <v>316.44</v>
      </c>
      <c r="C400">
        <v>315.74</v>
      </c>
      <c r="D400">
        <v>317.23</v>
      </c>
      <c r="E400">
        <v>313.94</v>
      </c>
      <c r="F400" t="s">
        <v>401</v>
      </c>
      <c r="G400" s="8">
        <v>1E-3</v>
      </c>
      <c r="H400" s="16">
        <f t="shared" si="27"/>
        <v>1.0433958736495881E-3</v>
      </c>
    </row>
    <row r="401" spans="1:8" x14ac:dyDescent="0.35">
      <c r="A401" s="15">
        <v>45036</v>
      </c>
      <c r="B401">
        <v>316.11</v>
      </c>
      <c r="C401">
        <v>315.52</v>
      </c>
      <c r="D401">
        <v>319.10000000000002</v>
      </c>
      <c r="E401">
        <v>314.8</v>
      </c>
      <c r="F401" t="s">
        <v>402</v>
      </c>
      <c r="G401" s="8">
        <v>-7.6E-3</v>
      </c>
      <c r="H401" s="16">
        <f t="shared" si="27"/>
        <v>-7.6578015440892525E-3</v>
      </c>
    </row>
    <row r="402" spans="1:8" x14ac:dyDescent="0.35">
      <c r="A402" s="15">
        <v>45035</v>
      </c>
      <c r="B402">
        <v>318.54000000000002</v>
      </c>
      <c r="C402">
        <v>316.24</v>
      </c>
      <c r="D402">
        <v>319.62</v>
      </c>
      <c r="E402">
        <v>316.11</v>
      </c>
      <c r="F402" t="s">
        <v>403</v>
      </c>
      <c r="G402" s="8">
        <v>-5.0000000000000001E-4</v>
      </c>
      <c r="H402" s="16">
        <f t="shared" si="27"/>
        <v>-4.7078763639653043E-4</v>
      </c>
    </row>
    <row r="403" spans="1:8" x14ac:dyDescent="0.35">
      <c r="A403" s="15">
        <v>45034</v>
      </c>
      <c r="B403">
        <v>318.69</v>
      </c>
      <c r="C403">
        <v>320.82</v>
      </c>
      <c r="D403">
        <v>321.25</v>
      </c>
      <c r="E403">
        <v>317.47000000000003</v>
      </c>
      <c r="F403" t="s">
        <v>404</v>
      </c>
      <c r="G403" s="8">
        <v>1E-4</v>
      </c>
      <c r="H403" s="16">
        <f t="shared" si="27"/>
        <v>6.2758880402117892E-5</v>
      </c>
    </row>
    <row r="404" spans="1:8" x14ac:dyDescent="0.35">
      <c r="A404" s="15">
        <v>45033</v>
      </c>
      <c r="B404">
        <v>318.67</v>
      </c>
      <c r="C404">
        <v>317.98</v>
      </c>
      <c r="D404">
        <v>319.02999999999997</v>
      </c>
      <c r="E404">
        <v>315.87</v>
      </c>
      <c r="F404" t="s">
        <v>405</v>
      </c>
      <c r="G404" s="8">
        <v>8.0000000000000004E-4</v>
      </c>
      <c r="H404" s="16">
        <f t="shared" si="27"/>
        <v>8.4763060940176618E-4</v>
      </c>
    </row>
    <row r="405" spans="1:8" x14ac:dyDescent="0.35">
      <c r="A405" s="15">
        <v>45030</v>
      </c>
      <c r="B405">
        <v>318.39999999999998</v>
      </c>
      <c r="C405">
        <v>317.42</v>
      </c>
      <c r="D405">
        <v>320.19</v>
      </c>
      <c r="E405">
        <v>315.44</v>
      </c>
      <c r="F405" t="s">
        <v>406</v>
      </c>
      <c r="G405" s="8">
        <v>-1.9E-3</v>
      </c>
      <c r="H405" s="16">
        <f t="shared" si="27"/>
        <v>-1.8826488146166764E-3</v>
      </c>
    </row>
    <row r="406" spans="1:8" x14ac:dyDescent="0.35">
      <c r="A406" s="15">
        <v>45029</v>
      </c>
      <c r="B406">
        <v>319</v>
      </c>
      <c r="C406">
        <v>314.66000000000003</v>
      </c>
      <c r="D406">
        <v>319.48</v>
      </c>
      <c r="E406">
        <v>313.47000000000003</v>
      </c>
      <c r="F406" t="s">
        <v>407</v>
      </c>
      <c r="G406" s="8">
        <v>1.9599999999999999E-2</v>
      </c>
      <c r="H406" s="16">
        <f t="shared" si="27"/>
        <v>1.9371372337585912E-2</v>
      </c>
    </row>
    <row r="407" spans="1:8" x14ac:dyDescent="0.35">
      <c r="A407" s="15">
        <v>45028</v>
      </c>
      <c r="B407">
        <v>312.88</v>
      </c>
      <c r="C407">
        <v>317.64999999999998</v>
      </c>
      <c r="D407">
        <v>318.25</v>
      </c>
      <c r="E407">
        <v>312.39999999999998</v>
      </c>
      <c r="F407" t="s">
        <v>408</v>
      </c>
      <c r="G407" s="8">
        <v>-8.8000000000000005E-3</v>
      </c>
      <c r="H407" s="16">
        <f t="shared" si="27"/>
        <v>-8.8459545235122262E-3</v>
      </c>
    </row>
    <row r="408" spans="1:8" x14ac:dyDescent="0.35">
      <c r="A408" s="15">
        <v>45027</v>
      </c>
      <c r="B408">
        <v>315.66000000000003</v>
      </c>
      <c r="C408">
        <v>317.66000000000003</v>
      </c>
      <c r="D408">
        <v>317.72000000000003</v>
      </c>
      <c r="E408">
        <v>315.14</v>
      </c>
      <c r="F408" t="s">
        <v>409</v>
      </c>
      <c r="G408" s="8">
        <v>-6.4000000000000003E-3</v>
      </c>
      <c r="H408" s="16">
        <f t="shared" si="27"/>
        <v>-6.4418563046995123E-3</v>
      </c>
    </row>
    <row r="409" spans="1:8" x14ac:dyDescent="0.35">
      <c r="A409" s="15">
        <v>45026</v>
      </c>
      <c r="B409">
        <v>317.7</v>
      </c>
      <c r="C409">
        <v>314.89999999999998</v>
      </c>
      <c r="D409">
        <v>317.75</v>
      </c>
      <c r="E409">
        <v>313.08999999999997</v>
      </c>
      <c r="F409" t="s">
        <v>410</v>
      </c>
      <c r="G409" s="8">
        <v>-5.9999999999999995E-4</v>
      </c>
      <c r="H409" s="16">
        <f t="shared" si="27"/>
        <v>-5.6641179650824657E-4</v>
      </c>
    </row>
    <row r="410" spans="1:8" x14ac:dyDescent="0.35">
      <c r="A410" s="15">
        <v>45022</v>
      </c>
      <c r="B410">
        <v>317.88</v>
      </c>
      <c r="C410">
        <v>314.08</v>
      </c>
      <c r="D410">
        <v>318.38</v>
      </c>
      <c r="E410">
        <v>312.66000000000003</v>
      </c>
      <c r="F410" t="s">
        <v>411</v>
      </c>
      <c r="G410" s="8">
        <v>6.7000000000000002E-3</v>
      </c>
      <c r="H410" s="16">
        <f t="shared" si="27"/>
        <v>6.7231918413780825E-3</v>
      </c>
    </row>
    <row r="411" spans="1:8" x14ac:dyDescent="0.35">
      <c r="A411" s="15">
        <v>45021</v>
      </c>
      <c r="B411">
        <v>315.75</v>
      </c>
      <c r="C411">
        <v>317.93</v>
      </c>
      <c r="D411">
        <v>318.89</v>
      </c>
      <c r="E411">
        <v>313.91000000000003</v>
      </c>
      <c r="F411" t="s">
        <v>412</v>
      </c>
      <c r="G411" s="8">
        <v>-9.9000000000000008E-3</v>
      </c>
      <c r="H411" s="16">
        <f t="shared" si="27"/>
        <v>-9.9268127854113212E-3</v>
      </c>
    </row>
    <row r="412" spans="1:8" x14ac:dyDescent="0.35">
      <c r="A412" s="15">
        <v>45020</v>
      </c>
      <c r="B412">
        <v>318.89999999999998</v>
      </c>
      <c r="C412">
        <v>320.43</v>
      </c>
      <c r="D412">
        <v>321.45999999999998</v>
      </c>
      <c r="E412">
        <v>317.66000000000003</v>
      </c>
      <c r="F412" t="s">
        <v>413</v>
      </c>
      <c r="G412" s="8">
        <v>-3.3999999999999998E-3</v>
      </c>
      <c r="H412" s="16">
        <f t="shared" si="27"/>
        <v>-3.3809198245539867E-3</v>
      </c>
    </row>
    <row r="413" spans="1:8" x14ac:dyDescent="0.35">
      <c r="A413" s="15">
        <v>45019</v>
      </c>
      <c r="B413">
        <v>319.98</v>
      </c>
      <c r="C413">
        <v>318.60000000000002</v>
      </c>
      <c r="D413">
        <v>320.25</v>
      </c>
      <c r="E413">
        <v>317.25</v>
      </c>
      <c r="F413" t="s">
        <v>350</v>
      </c>
      <c r="G413" s="8">
        <v>-2.3999999999999998E-3</v>
      </c>
      <c r="H413" s="16">
        <f t="shared" si="27"/>
        <v>-2.4346860982620293E-3</v>
      </c>
    </row>
    <row r="414" spans="1:8" x14ac:dyDescent="0.35">
      <c r="A414" s="15">
        <v>45016</v>
      </c>
      <c r="B414">
        <v>320.76</v>
      </c>
      <c r="C414">
        <v>315.74</v>
      </c>
      <c r="D414">
        <v>321</v>
      </c>
      <c r="E414">
        <v>315.43</v>
      </c>
      <c r="F414" t="s">
        <v>414</v>
      </c>
      <c r="G414" s="8">
        <v>1.66E-2</v>
      </c>
      <c r="H414" s="16">
        <f t="shared" si="27"/>
        <v>1.6502802738781092E-2</v>
      </c>
    </row>
    <row r="415" spans="1:8" x14ac:dyDescent="0.35">
      <c r="A415" s="15">
        <v>45015</v>
      </c>
      <c r="B415">
        <v>315.51</v>
      </c>
      <c r="C415">
        <v>315.07</v>
      </c>
      <c r="D415">
        <v>316.14999999999998</v>
      </c>
      <c r="E415">
        <v>312.64</v>
      </c>
      <c r="F415" t="s">
        <v>415</v>
      </c>
      <c r="G415" s="8">
        <v>9.4999999999999998E-3</v>
      </c>
      <c r="H415" s="16">
        <f t="shared" si="27"/>
        <v>9.3939264532315169E-3</v>
      </c>
    </row>
    <row r="416" spans="1:8" x14ac:dyDescent="0.35">
      <c r="A416" s="15">
        <v>45014</v>
      </c>
      <c r="B416">
        <v>312.56</v>
      </c>
      <c r="C416">
        <v>310.72000000000003</v>
      </c>
      <c r="D416">
        <v>313.19</v>
      </c>
      <c r="E416">
        <v>309.89</v>
      </c>
      <c r="F416" t="s">
        <v>416</v>
      </c>
      <c r="G416" s="8">
        <v>1.8200000000000001E-2</v>
      </c>
      <c r="H416" s="16">
        <f t="shared" si="27"/>
        <v>1.8079004808118242E-2</v>
      </c>
    </row>
    <row r="417" spans="1:8" x14ac:dyDescent="0.35">
      <c r="A417" s="15">
        <v>45013</v>
      </c>
      <c r="B417">
        <v>306.95999999999998</v>
      </c>
      <c r="C417">
        <v>308.01</v>
      </c>
      <c r="D417">
        <v>308.04000000000002</v>
      </c>
      <c r="E417">
        <v>304.61</v>
      </c>
      <c r="F417" t="s">
        <v>417</v>
      </c>
      <c r="G417" s="8">
        <v>-5.3E-3</v>
      </c>
      <c r="H417" s="16">
        <f t="shared" si="27"/>
        <v>-5.3284939903637061E-3</v>
      </c>
    </row>
    <row r="418" spans="1:8" x14ac:dyDescent="0.35">
      <c r="A418" s="15">
        <v>45012</v>
      </c>
      <c r="B418">
        <v>308.60000000000002</v>
      </c>
      <c r="C418">
        <v>311.44</v>
      </c>
      <c r="D418">
        <v>312.54000000000002</v>
      </c>
      <c r="E418">
        <v>307.73</v>
      </c>
      <c r="F418" t="s">
        <v>418</v>
      </c>
      <c r="G418" s="8">
        <v>-6.8999999999999999E-3</v>
      </c>
      <c r="H418" s="16">
        <f t="shared" si="27"/>
        <v>-6.8784279721966525E-3</v>
      </c>
    </row>
    <row r="419" spans="1:8" x14ac:dyDescent="0.35">
      <c r="A419" s="15">
        <v>45009</v>
      </c>
      <c r="B419">
        <v>310.73</v>
      </c>
      <c r="C419">
        <v>309.16000000000003</v>
      </c>
      <c r="D419">
        <v>310.83</v>
      </c>
      <c r="E419">
        <v>306.79000000000002</v>
      </c>
      <c r="F419" t="s">
        <v>419</v>
      </c>
      <c r="G419" s="8">
        <v>3.7000000000000002E-3</v>
      </c>
      <c r="H419" s="16">
        <f t="shared" si="27"/>
        <v>3.6755264489351761E-3</v>
      </c>
    </row>
    <row r="420" spans="1:8" x14ac:dyDescent="0.35">
      <c r="A420" s="15">
        <v>45008</v>
      </c>
      <c r="B420">
        <v>309.58999999999997</v>
      </c>
      <c r="C420">
        <v>309.76</v>
      </c>
      <c r="D420">
        <v>313.99</v>
      </c>
      <c r="E420">
        <v>306.85000000000002</v>
      </c>
      <c r="F420" t="s">
        <v>420</v>
      </c>
      <c r="G420" s="8">
        <v>1.1900000000000001E-2</v>
      </c>
      <c r="H420" s="16">
        <f t="shared" si="27"/>
        <v>1.1794466998656846E-2</v>
      </c>
    </row>
    <row r="421" spans="1:8" x14ac:dyDescent="0.35">
      <c r="A421" s="15">
        <v>45007</v>
      </c>
      <c r="B421">
        <v>305.95999999999998</v>
      </c>
      <c r="C421">
        <v>310.11</v>
      </c>
      <c r="D421">
        <v>315.08</v>
      </c>
      <c r="E421">
        <v>305.79000000000002</v>
      </c>
      <c r="F421" t="s">
        <v>421</v>
      </c>
      <c r="G421" s="8">
        <v>-1.3599999999999999E-2</v>
      </c>
      <c r="H421" s="16">
        <f t="shared" si="27"/>
        <v>-1.3698399677641557E-2</v>
      </c>
    </row>
    <row r="422" spans="1:8" x14ac:dyDescent="0.35">
      <c r="A422" s="15">
        <v>45006</v>
      </c>
      <c r="B422">
        <v>310.18</v>
      </c>
      <c r="C422">
        <v>307.77999999999997</v>
      </c>
      <c r="D422">
        <v>310.64</v>
      </c>
      <c r="E422">
        <v>306.23</v>
      </c>
      <c r="F422" t="s">
        <v>422</v>
      </c>
      <c r="G422" s="8">
        <v>1.43E-2</v>
      </c>
      <c r="H422" s="16">
        <f t="shared" si="27"/>
        <v>1.4188780059176714E-2</v>
      </c>
    </row>
    <row r="423" spans="1:8" x14ac:dyDescent="0.35">
      <c r="A423" s="15">
        <v>45005</v>
      </c>
      <c r="B423">
        <v>305.81</v>
      </c>
      <c r="C423">
        <v>304.10000000000002</v>
      </c>
      <c r="D423">
        <v>306.14</v>
      </c>
      <c r="E423">
        <v>301.85000000000002</v>
      </c>
      <c r="F423" t="s">
        <v>423</v>
      </c>
      <c r="G423" s="8">
        <v>2E-3</v>
      </c>
      <c r="H423" s="16">
        <f t="shared" si="27"/>
        <v>1.9966946618280904E-3</v>
      </c>
    </row>
    <row r="424" spans="1:8" x14ac:dyDescent="0.35">
      <c r="A424" s="15">
        <v>45002</v>
      </c>
      <c r="B424">
        <v>305.2</v>
      </c>
      <c r="C424">
        <v>306.56</v>
      </c>
      <c r="D424">
        <v>308.99</v>
      </c>
      <c r="E424">
        <v>303.20999999999998</v>
      </c>
      <c r="F424" t="s">
        <v>424</v>
      </c>
      <c r="G424" s="8">
        <v>-4.7000000000000002E-3</v>
      </c>
      <c r="H424" s="16">
        <f t="shared" si="27"/>
        <v>-4.7397326616907039E-3</v>
      </c>
    </row>
    <row r="425" spans="1:8" x14ac:dyDescent="0.35">
      <c r="A425" s="15">
        <v>45001</v>
      </c>
      <c r="B425">
        <v>306.64999999999998</v>
      </c>
      <c r="C425">
        <v>297.83999999999997</v>
      </c>
      <c r="D425">
        <v>307.02</v>
      </c>
      <c r="E425">
        <v>297.02999999999997</v>
      </c>
      <c r="F425" t="s">
        <v>425</v>
      </c>
      <c r="G425" s="8">
        <v>2.64E-2</v>
      </c>
      <c r="H425" s="16">
        <f t="shared" si="27"/>
        <v>2.6032985460334893E-2</v>
      </c>
    </row>
    <row r="426" spans="1:8" x14ac:dyDescent="0.35">
      <c r="A426" s="15">
        <v>45000</v>
      </c>
      <c r="B426">
        <v>298.77</v>
      </c>
      <c r="C426">
        <v>294.56</v>
      </c>
      <c r="D426">
        <v>299.11</v>
      </c>
      <c r="E426">
        <v>293.08999999999997</v>
      </c>
      <c r="F426" t="s">
        <v>426</v>
      </c>
      <c r="G426" s="8">
        <v>5.1999999999999998E-3</v>
      </c>
      <c r="H426" s="16">
        <f t="shared" si="27"/>
        <v>5.2350869586093082E-3</v>
      </c>
    </row>
    <row r="427" spans="1:8" x14ac:dyDescent="0.35">
      <c r="A427" s="15">
        <v>44999</v>
      </c>
      <c r="B427">
        <v>297.20999999999998</v>
      </c>
      <c r="C427">
        <v>294.16000000000003</v>
      </c>
      <c r="D427">
        <v>297.77</v>
      </c>
      <c r="E427">
        <v>293.3</v>
      </c>
      <c r="F427" t="s">
        <v>427</v>
      </c>
      <c r="G427" s="8">
        <v>2.3E-2</v>
      </c>
      <c r="H427" s="16">
        <f t="shared" si="27"/>
        <v>2.2697699208310957E-2</v>
      </c>
    </row>
    <row r="428" spans="1:8" x14ac:dyDescent="0.35">
      <c r="A428" s="15">
        <v>44998</v>
      </c>
      <c r="B428">
        <v>290.54000000000002</v>
      </c>
      <c r="C428">
        <v>286.58</v>
      </c>
      <c r="D428">
        <v>294.32</v>
      </c>
      <c r="E428">
        <v>285.04000000000002</v>
      </c>
      <c r="F428" t="s">
        <v>428</v>
      </c>
      <c r="G428" s="8">
        <v>7.4000000000000003E-3</v>
      </c>
      <c r="H428" s="16">
        <f t="shared" si="27"/>
        <v>7.3928550339436945E-3</v>
      </c>
    </row>
    <row r="429" spans="1:8" x14ac:dyDescent="0.35">
      <c r="A429" s="15">
        <v>44995</v>
      </c>
      <c r="B429">
        <v>288.39999999999998</v>
      </c>
      <c r="C429">
        <v>292.68</v>
      </c>
      <c r="D429">
        <v>294.2</v>
      </c>
      <c r="E429">
        <v>287.23</v>
      </c>
      <c r="F429" t="s">
        <v>429</v>
      </c>
      <c r="G429" s="8">
        <v>-1.4E-2</v>
      </c>
      <c r="H429" s="16">
        <f t="shared" si="27"/>
        <v>-1.4150448710907705E-2</v>
      </c>
    </row>
    <row r="430" spans="1:8" x14ac:dyDescent="0.35">
      <c r="A430" s="15">
        <v>44994</v>
      </c>
      <c r="B430">
        <v>292.51</v>
      </c>
      <c r="C430">
        <v>298.17</v>
      </c>
      <c r="D430">
        <v>300.82</v>
      </c>
      <c r="E430">
        <v>291.68</v>
      </c>
      <c r="F430" t="s">
        <v>430</v>
      </c>
      <c r="G430" s="8">
        <v>-1.7299999999999999E-2</v>
      </c>
      <c r="H430" s="16">
        <f t="shared" si="27"/>
        <v>-1.7453041419310887E-2</v>
      </c>
    </row>
    <row r="431" spans="1:8" x14ac:dyDescent="0.35">
      <c r="A431" s="15">
        <v>44993</v>
      </c>
      <c r="B431">
        <v>297.66000000000003</v>
      </c>
      <c r="C431">
        <v>296.61</v>
      </c>
      <c r="D431">
        <v>298.27</v>
      </c>
      <c r="E431">
        <v>294.73</v>
      </c>
      <c r="F431" t="s">
        <v>431</v>
      </c>
      <c r="G431" s="8">
        <v>5.0000000000000001E-3</v>
      </c>
      <c r="H431" s="16">
        <f t="shared" si="27"/>
        <v>4.9845179316552121E-3</v>
      </c>
    </row>
    <row r="432" spans="1:8" x14ac:dyDescent="0.35">
      <c r="A432" s="15">
        <v>44992</v>
      </c>
      <c r="B432">
        <v>296.18</v>
      </c>
      <c r="C432">
        <v>299.91000000000003</v>
      </c>
      <c r="D432">
        <v>300.85000000000002</v>
      </c>
      <c r="E432">
        <v>295.56</v>
      </c>
      <c r="F432" t="s">
        <v>432</v>
      </c>
      <c r="G432" s="8">
        <v>-1.23E-2</v>
      </c>
      <c r="H432" s="16">
        <f t="shared" si="27"/>
        <v>-1.234832145739983E-2</v>
      </c>
    </row>
    <row r="433" spans="1:8" x14ac:dyDescent="0.35">
      <c r="A433" s="15">
        <v>44991</v>
      </c>
      <c r="B433">
        <v>299.86</v>
      </c>
      <c r="C433">
        <v>300.77999999999997</v>
      </c>
      <c r="D433">
        <v>303.83999999999997</v>
      </c>
      <c r="E433">
        <v>299.66000000000003</v>
      </c>
      <c r="F433" t="s">
        <v>433</v>
      </c>
      <c r="G433" s="8">
        <v>1.1000000000000001E-3</v>
      </c>
      <c r="H433" s="16">
        <f t="shared" si="27"/>
        <v>1.1345057775300079E-3</v>
      </c>
    </row>
    <row r="434" spans="1:8" x14ac:dyDescent="0.35">
      <c r="A434" s="15">
        <v>44988</v>
      </c>
      <c r="B434">
        <v>299.52</v>
      </c>
      <c r="C434">
        <v>295.23</v>
      </c>
      <c r="D434">
        <v>299.76</v>
      </c>
      <c r="E434">
        <v>294.72000000000003</v>
      </c>
      <c r="F434" t="s">
        <v>434</v>
      </c>
      <c r="G434" s="8">
        <v>2.07E-2</v>
      </c>
      <c r="H434" s="16">
        <f t="shared" si="27"/>
        <v>2.0439849509906467E-2</v>
      </c>
    </row>
    <row r="435" spans="1:8" x14ac:dyDescent="0.35">
      <c r="A435" s="15">
        <v>44987</v>
      </c>
      <c r="B435">
        <v>293.45999999999998</v>
      </c>
      <c r="C435">
        <v>288.51</v>
      </c>
      <c r="D435">
        <v>294.27999999999997</v>
      </c>
      <c r="E435">
        <v>288.22000000000003</v>
      </c>
      <c r="F435" t="s">
        <v>435</v>
      </c>
      <c r="G435" s="8">
        <v>8.3000000000000001E-3</v>
      </c>
      <c r="H435" s="16">
        <f t="shared" si="27"/>
        <v>8.2462700615761261E-3</v>
      </c>
    </row>
    <row r="436" spans="1:8" x14ac:dyDescent="0.35">
      <c r="A436" s="15">
        <v>44986</v>
      </c>
      <c r="B436">
        <v>291.05</v>
      </c>
      <c r="C436">
        <v>293.11</v>
      </c>
      <c r="D436">
        <v>293.77999999999997</v>
      </c>
      <c r="E436">
        <v>290.05</v>
      </c>
      <c r="F436" t="s">
        <v>436</v>
      </c>
      <c r="G436" s="8">
        <v>-8.0000000000000002E-3</v>
      </c>
      <c r="H436" s="16">
        <f t="shared" si="27"/>
        <v>-8.0758745732366112E-3</v>
      </c>
    </row>
    <row r="437" spans="1:8" x14ac:dyDescent="0.35">
      <c r="A437" s="15">
        <v>44985</v>
      </c>
      <c r="B437">
        <v>293.41000000000003</v>
      </c>
      <c r="C437">
        <v>293.14999999999998</v>
      </c>
      <c r="D437">
        <v>295.97000000000003</v>
      </c>
      <c r="E437">
        <v>292.81</v>
      </c>
      <c r="F437" t="s">
        <v>437</v>
      </c>
      <c r="G437" s="8">
        <v>-1.2999999999999999E-3</v>
      </c>
      <c r="H437" s="16">
        <f t="shared" si="27"/>
        <v>-1.2942781098317416E-3</v>
      </c>
    </row>
    <row r="438" spans="1:8" x14ac:dyDescent="0.35">
      <c r="A438" s="15">
        <v>44984</v>
      </c>
      <c r="B438">
        <v>293.79000000000002</v>
      </c>
      <c r="C438">
        <v>294.92</v>
      </c>
      <c r="D438">
        <v>296.33</v>
      </c>
      <c r="E438">
        <v>293.19</v>
      </c>
      <c r="F438" t="s">
        <v>438</v>
      </c>
      <c r="G438" s="8">
        <v>7.1999999999999998E-3</v>
      </c>
      <c r="H438" s="16">
        <f t="shared" si="27"/>
        <v>7.1393495271372199E-3</v>
      </c>
    </row>
    <row r="439" spans="1:8" x14ac:dyDescent="0.35">
      <c r="A439" s="15">
        <v>44981</v>
      </c>
      <c r="B439">
        <v>291.7</v>
      </c>
      <c r="C439">
        <v>291.61</v>
      </c>
      <c r="D439">
        <v>292.82</v>
      </c>
      <c r="E439">
        <v>289.89999999999998</v>
      </c>
      <c r="F439" t="s">
        <v>439</v>
      </c>
      <c r="G439" s="8">
        <v>-1.67E-2</v>
      </c>
      <c r="H439" s="16">
        <f t="shared" si="27"/>
        <v>-1.6860825021790694E-2</v>
      </c>
    </row>
    <row r="440" spans="1:8" x14ac:dyDescent="0.35">
      <c r="A440" s="15">
        <v>44980</v>
      </c>
      <c r="B440">
        <v>296.66000000000003</v>
      </c>
      <c r="C440">
        <v>297.81</v>
      </c>
      <c r="D440">
        <v>297.97000000000003</v>
      </c>
      <c r="E440">
        <v>292.39999999999998</v>
      </c>
      <c r="F440" t="s">
        <v>440</v>
      </c>
      <c r="G440" s="8">
        <v>8.6999999999999994E-3</v>
      </c>
      <c r="H440" s="16">
        <f t="shared" si="27"/>
        <v>8.6668563355169169E-3</v>
      </c>
    </row>
    <row r="441" spans="1:8" x14ac:dyDescent="0.35">
      <c r="A441" s="15">
        <v>44979</v>
      </c>
      <c r="B441">
        <v>294.10000000000002</v>
      </c>
      <c r="C441">
        <v>294.47000000000003</v>
      </c>
      <c r="D441">
        <v>296.2</v>
      </c>
      <c r="E441">
        <v>292.41000000000003</v>
      </c>
      <c r="F441" t="s">
        <v>441</v>
      </c>
      <c r="G441" s="8">
        <v>6.9999999999999999E-4</v>
      </c>
      <c r="H441" s="16">
        <f t="shared" si="27"/>
        <v>7.4832480787269113E-4</v>
      </c>
    </row>
    <row r="442" spans="1:8" x14ac:dyDescent="0.35">
      <c r="A442" s="15">
        <v>44978</v>
      </c>
      <c r="B442">
        <v>293.88</v>
      </c>
      <c r="C442">
        <v>297.10000000000002</v>
      </c>
      <c r="D442">
        <v>298.57</v>
      </c>
      <c r="E442">
        <v>293.74</v>
      </c>
      <c r="F442" t="s">
        <v>442</v>
      </c>
      <c r="G442" s="8">
        <v>-2.3699999999999999E-2</v>
      </c>
      <c r="H442" s="16">
        <f t="shared" si="27"/>
        <v>-2.3938743996799079E-2</v>
      </c>
    </row>
    <row r="443" spans="1:8" x14ac:dyDescent="0.35">
      <c r="A443" s="15">
        <v>44974</v>
      </c>
      <c r="B443">
        <v>301</v>
      </c>
      <c r="C443">
        <v>300.91000000000003</v>
      </c>
      <c r="D443">
        <v>301.77</v>
      </c>
      <c r="E443">
        <v>297.94</v>
      </c>
      <c r="F443" t="s">
        <v>443</v>
      </c>
      <c r="G443" s="8">
        <v>-7.1000000000000004E-3</v>
      </c>
      <c r="H443" s="16">
        <f t="shared" si="27"/>
        <v>-7.0844802546350229E-3</v>
      </c>
    </row>
    <row r="444" spans="1:8" x14ac:dyDescent="0.35">
      <c r="A444" s="15">
        <v>44973</v>
      </c>
      <c r="B444">
        <v>303.14</v>
      </c>
      <c r="C444">
        <v>304.22000000000003</v>
      </c>
      <c r="D444">
        <v>308.27</v>
      </c>
      <c r="E444">
        <v>302.99</v>
      </c>
      <c r="F444" t="s">
        <v>444</v>
      </c>
      <c r="G444" s="8">
        <v>-1.8800000000000001E-2</v>
      </c>
      <c r="H444" s="16">
        <f t="shared" si="27"/>
        <v>-1.895233828259418E-2</v>
      </c>
    </row>
    <row r="445" spans="1:8" x14ac:dyDescent="0.35">
      <c r="A445" s="15">
        <v>44972</v>
      </c>
      <c r="B445">
        <v>308.94</v>
      </c>
      <c r="C445">
        <v>304.74</v>
      </c>
      <c r="D445">
        <v>309.11</v>
      </c>
      <c r="E445">
        <v>304.04000000000002</v>
      </c>
      <c r="F445" t="s">
        <v>445</v>
      </c>
      <c r="G445" s="8">
        <v>7.7000000000000002E-3</v>
      </c>
      <c r="H445" s="16">
        <f t="shared" si="27"/>
        <v>7.6357331663381711E-3</v>
      </c>
    </row>
    <row r="446" spans="1:8" x14ac:dyDescent="0.35">
      <c r="A446" s="15">
        <v>44971</v>
      </c>
      <c r="B446">
        <v>306.58999999999997</v>
      </c>
      <c r="C446">
        <v>302.73</v>
      </c>
      <c r="D446">
        <v>307.56</v>
      </c>
      <c r="E446">
        <v>300.75</v>
      </c>
      <c r="F446" t="s">
        <v>446</v>
      </c>
      <c r="G446" s="8">
        <v>7.4000000000000003E-3</v>
      </c>
      <c r="H446" s="16">
        <f t="shared" si="27"/>
        <v>7.3658526277986108E-3</v>
      </c>
    </row>
    <row r="447" spans="1:8" x14ac:dyDescent="0.35">
      <c r="A447" s="15">
        <v>44970</v>
      </c>
      <c r="B447">
        <v>304.33999999999997</v>
      </c>
      <c r="C447">
        <v>300.97000000000003</v>
      </c>
      <c r="D447">
        <v>304.94</v>
      </c>
      <c r="E447">
        <v>299.77</v>
      </c>
      <c r="F447" t="s">
        <v>447</v>
      </c>
      <c r="G447" s="8">
        <v>1.6E-2</v>
      </c>
      <c r="H447" s="16">
        <f t="shared" si="27"/>
        <v>1.5897532927718873E-2</v>
      </c>
    </row>
    <row r="448" spans="1:8" x14ac:dyDescent="0.35">
      <c r="A448" s="15">
        <v>44967</v>
      </c>
      <c r="B448">
        <v>299.54000000000002</v>
      </c>
      <c r="C448">
        <v>299.32</v>
      </c>
      <c r="D448">
        <v>301.41000000000003</v>
      </c>
      <c r="E448">
        <v>297.08999999999997</v>
      </c>
      <c r="F448" t="s">
        <v>448</v>
      </c>
      <c r="G448" s="8">
        <v>-6.6E-3</v>
      </c>
      <c r="H448" s="16">
        <f t="shared" si="27"/>
        <v>-6.5883843946303519E-3</v>
      </c>
    </row>
    <row r="449" spans="1:8" x14ac:dyDescent="0.35">
      <c r="A449" s="15">
        <v>44966</v>
      </c>
      <c r="B449">
        <v>301.52</v>
      </c>
      <c r="C449">
        <v>308.68</v>
      </c>
      <c r="D449">
        <v>308.83</v>
      </c>
      <c r="E449">
        <v>300.04000000000002</v>
      </c>
      <c r="F449" t="s">
        <v>449</v>
      </c>
      <c r="G449" s="8">
        <v>-8.8000000000000005E-3</v>
      </c>
      <c r="H449" s="16">
        <f t="shared" si="27"/>
        <v>-8.8819034357998667E-3</v>
      </c>
    </row>
    <row r="450" spans="1:8" x14ac:dyDescent="0.35">
      <c r="A450" s="15">
        <v>44965</v>
      </c>
      <c r="B450">
        <v>304.20999999999998</v>
      </c>
      <c r="C450">
        <v>308.38</v>
      </c>
      <c r="D450">
        <v>309.33999999999997</v>
      </c>
      <c r="E450">
        <v>303.51</v>
      </c>
      <c r="F450" t="s">
        <v>450</v>
      </c>
      <c r="G450" s="8">
        <v>-1.78E-2</v>
      </c>
      <c r="H450" s="16">
        <f t="shared" si="27"/>
        <v>-1.7950411123843074E-2</v>
      </c>
    </row>
    <row r="451" spans="1:8" x14ac:dyDescent="0.35">
      <c r="A451" s="15">
        <v>44964</v>
      </c>
      <c r="B451">
        <v>309.72000000000003</v>
      </c>
      <c r="C451">
        <v>303.3</v>
      </c>
      <c r="D451">
        <v>310.87</v>
      </c>
      <c r="E451">
        <v>302.16000000000003</v>
      </c>
      <c r="F451" t="s">
        <v>451</v>
      </c>
      <c r="G451" s="8">
        <v>2.07E-2</v>
      </c>
      <c r="H451" s="16">
        <f t="shared" si="27"/>
        <v>2.0517722125161276E-2</v>
      </c>
    </row>
    <row r="452" spans="1:8" x14ac:dyDescent="0.35">
      <c r="A452" s="15">
        <v>44963</v>
      </c>
      <c r="B452">
        <v>303.43</v>
      </c>
      <c r="C452">
        <v>303.35000000000002</v>
      </c>
      <c r="D452">
        <v>305.75</v>
      </c>
      <c r="E452">
        <v>302.06</v>
      </c>
      <c r="F452" t="s">
        <v>452</v>
      </c>
      <c r="G452" s="8">
        <v>-8.5000000000000006E-3</v>
      </c>
      <c r="H452" s="16">
        <f t="shared" si="27"/>
        <v>-8.4995179003057517E-3</v>
      </c>
    </row>
    <row r="453" spans="1:8" x14ac:dyDescent="0.35">
      <c r="A453" s="15">
        <v>44960</v>
      </c>
      <c r="B453">
        <v>306.02</v>
      </c>
      <c r="C453">
        <v>304.77999999999997</v>
      </c>
      <c r="D453">
        <v>312.23</v>
      </c>
      <c r="E453">
        <v>304.38</v>
      </c>
      <c r="F453" t="s">
        <v>453</v>
      </c>
      <c r="G453" s="8">
        <v>-1.78E-2</v>
      </c>
      <c r="H453" s="16">
        <f t="shared" si="27"/>
        <v>-1.7941476758080437E-2</v>
      </c>
    </row>
    <row r="454" spans="1:8" x14ac:dyDescent="0.35">
      <c r="A454" s="15">
        <v>44959</v>
      </c>
      <c r="B454">
        <v>311.56</v>
      </c>
      <c r="C454">
        <v>307.41000000000003</v>
      </c>
      <c r="D454">
        <v>313.52</v>
      </c>
      <c r="E454">
        <v>306.57</v>
      </c>
      <c r="F454" t="s">
        <v>454</v>
      </c>
      <c r="G454" s="8">
        <v>3.5900000000000001E-2</v>
      </c>
      <c r="H454" s="16">
        <f t="shared" si="27"/>
        <v>3.5279331541921713E-2</v>
      </c>
    </row>
    <row r="455" spans="1:8" x14ac:dyDescent="0.35">
      <c r="A455" s="15">
        <v>44958</v>
      </c>
      <c r="B455">
        <v>300.76</v>
      </c>
      <c r="C455">
        <v>294.26</v>
      </c>
      <c r="D455">
        <v>303.27</v>
      </c>
      <c r="E455">
        <v>292.14999999999998</v>
      </c>
      <c r="F455" t="s">
        <v>455</v>
      </c>
      <c r="G455" s="8">
        <v>2.1399999999999999E-2</v>
      </c>
      <c r="H455" s="16">
        <f t="shared" si="27"/>
        <v>2.1135474179194334E-2</v>
      </c>
    </row>
    <row r="456" spans="1:8" x14ac:dyDescent="0.35">
      <c r="A456" s="15">
        <v>44957</v>
      </c>
      <c r="B456">
        <v>294.47000000000003</v>
      </c>
      <c r="C456">
        <v>290.16000000000003</v>
      </c>
      <c r="D456">
        <v>294.57</v>
      </c>
      <c r="E456">
        <v>290.05</v>
      </c>
      <c r="F456" t="s">
        <v>456</v>
      </c>
      <c r="G456" s="8">
        <v>1.4999999999999999E-2</v>
      </c>
      <c r="H456" s="16">
        <f t="shared" si="27"/>
        <v>1.4882499835420213E-2</v>
      </c>
    </row>
    <row r="457" spans="1:8" x14ac:dyDescent="0.35">
      <c r="A457" s="15">
        <v>44956</v>
      </c>
      <c r="B457">
        <v>290.12</v>
      </c>
      <c r="C457">
        <v>292.77999999999997</v>
      </c>
      <c r="D457">
        <v>294.23</v>
      </c>
      <c r="E457">
        <v>289.74</v>
      </c>
      <c r="F457" t="s">
        <v>457</v>
      </c>
      <c r="G457" s="8">
        <v>-2.0199999999999999E-2</v>
      </c>
      <c r="H457" s="16">
        <f t="shared" si="27"/>
        <v>-2.040260461233397E-2</v>
      </c>
    </row>
    <row r="458" spans="1:8" x14ac:dyDescent="0.35">
      <c r="A458" s="15">
        <v>44953</v>
      </c>
      <c r="B458">
        <v>296.10000000000002</v>
      </c>
      <c r="C458">
        <v>291.85000000000002</v>
      </c>
      <c r="D458">
        <v>298.10000000000002</v>
      </c>
      <c r="E458">
        <v>291.73</v>
      </c>
      <c r="F458" t="s">
        <v>458</v>
      </c>
      <c r="G458" s="8">
        <v>0.01</v>
      </c>
      <c r="H458" s="16">
        <f t="shared" si="27"/>
        <v>9.8763720886915554E-3</v>
      </c>
    </row>
    <row r="459" spans="1:8" x14ac:dyDescent="0.35">
      <c r="A459" s="15">
        <v>44952</v>
      </c>
      <c r="B459">
        <v>293.19</v>
      </c>
      <c r="C459">
        <v>291.07</v>
      </c>
      <c r="D459">
        <v>293.37</v>
      </c>
      <c r="E459">
        <v>288.37</v>
      </c>
      <c r="F459" t="s">
        <v>459</v>
      </c>
      <c r="G459" s="8">
        <v>1.95E-2</v>
      </c>
      <c r="H459" s="16">
        <f t="shared" si="27"/>
        <v>1.9319780619259277E-2</v>
      </c>
    </row>
    <row r="460" spans="1:8" x14ac:dyDescent="0.35">
      <c r="A460" s="15">
        <v>44951</v>
      </c>
      <c r="B460">
        <v>287.58</v>
      </c>
      <c r="C460">
        <v>283.62</v>
      </c>
      <c r="D460">
        <v>288.20999999999998</v>
      </c>
      <c r="E460">
        <v>281.02999999999997</v>
      </c>
      <c r="F460" t="s">
        <v>460</v>
      </c>
      <c r="G460" s="8">
        <v>-2.2000000000000001E-3</v>
      </c>
      <c r="H460" s="16">
        <f t="shared" ref="H460:H523" si="28">LN(B460/B461)</f>
        <v>-2.222995010620748E-3</v>
      </c>
    </row>
    <row r="461" spans="1:8" x14ac:dyDescent="0.35">
      <c r="A461" s="15">
        <v>44950</v>
      </c>
      <c r="B461">
        <v>288.22000000000003</v>
      </c>
      <c r="C461">
        <v>287.16000000000003</v>
      </c>
      <c r="D461">
        <v>289.39999999999998</v>
      </c>
      <c r="E461">
        <v>286.63</v>
      </c>
      <c r="F461" t="s">
        <v>223</v>
      </c>
      <c r="G461" s="8">
        <v>-2E-3</v>
      </c>
      <c r="H461" s="16">
        <f t="shared" si="28"/>
        <v>-2.0449550477692402E-3</v>
      </c>
    </row>
    <row r="462" spans="1:8" x14ac:dyDescent="0.35">
      <c r="A462" s="15">
        <v>44949</v>
      </c>
      <c r="B462">
        <v>288.81</v>
      </c>
      <c r="C462">
        <v>283.39</v>
      </c>
      <c r="D462">
        <v>290.06</v>
      </c>
      <c r="E462">
        <v>282.58</v>
      </c>
      <c r="F462" t="s">
        <v>461</v>
      </c>
      <c r="G462" s="8">
        <v>2.2200000000000001E-2</v>
      </c>
      <c r="H462" s="16">
        <f t="shared" si="28"/>
        <v>2.1984292819480892E-2</v>
      </c>
    </row>
    <row r="463" spans="1:8" x14ac:dyDescent="0.35">
      <c r="A463" s="15">
        <v>44946</v>
      </c>
      <c r="B463">
        <v>282.52999999999997</v>
      </c>
      <c r="C463">
        <v>276.64</v>
      </c>
      <c r="D463">
        <v>282.87</v>
      </c>
      <c r="E463">
        <v>275.57</v>
      </c>
      <c r="F463" t="s">
        <v>462</v>
      </c>
      <c r="G463" s="8">
        <v>2.7400000000000001E-2</v>
      </c>
      <c r="H463" s="16">
        <f t="shared" si="28"/>
        <v>2.6977278996710222E-2</v>
      </c>
    </row>
    <row r="464" spans="1:8" x14ac:dyDescent="0.35">
      <c r="A464" s="15">
        <v>44945</v>
      </c>
      <c r="B464">
        <v>275.01</v>
      </c>
      <c r="C464">
        <v>276.08</v>
      </c>
      <c r="D464">
        <v>277.23</v>
      </c>
      <c r="E464">
        <v>273.75</v>
      </c>
      <c r="F464" t="s">
        <v>463</v>
      </c>
      <c r="G464" s="8">
        <v>-9.7999999999999997E-3</v>
      </c>
      <c r="H464" s="16">
        <f t="shared" si="28"/>
        <v>-9.841958084582483E-3</v>
      </c>
    </row>
    <row r="465" spans="1:8" x14ac:dyDescent="0.35">
      <c r="A465" s="15">
        <v>44944</v>
      </c>
      <c r="B465">
        <v>277.73</v>
      </c>
      <c r="C465">
        <v>282.95999999999998</v>
      </c>
      <c r="D465">
        <v>284.54000000000002</v>
      </c>
      <c r="E465">
        <v>277.52</v>
      </c>
      <c r="F465" t="s">
        <v>464</v>
      </c>
      <c r="G465" s="8">
        <v>-1.2999999999999999E-2</v>
      </c>
      <c r="H465" s="16">
        <f t="shared" si="28"/>
        <v>-1.309218871977137E-2</v>
      </c>
    </row>
    <row r="466" spans="1:8" x14ac:dyDescent="0.35">
      <c r="A466" s="15">
        <v>44943</v>
      </c>
      <c r="B466">
        <v>281.39</v>
      </c>
      <c r="C466">
        <v>280.62</v>
      </c>
      <c r="D466">
        <v>282.7</v>
      </c>
      <c r="E466">
        <v>279.43</v>
      </c>
      <c r="F466" t="s">
        <v>465</v>
      </c>
      <c r="G466" s="8">
        <v>2E-3</v>
      </c>
      <c r="H466" s="16">
        <f t="shared" si="28"/>
        <v>2.027712759651613E-3</v>
      </c>
    </row>
    <row r="467" spans="1:8" x14ac:dyDescent="0.35">
      <c r="A467" s="15">
        <v>44939</v>
      </c>
      <c r="B467">
        <v>280.82</v>
      </c>
      <c r="C467">
        <v>276.35000000000002</v>
      </c>
      <c r="D467">
        <v>281.07</v>
      </c>
      <c r="E467">
        <v>276.02</v>
      </c>
      <c r="F467" t="s">
        <v>466</v>
      </c>
      <c r="G467" s="8">
        <v>6.8999999999999999E-3</v>
      </c>
      <c r="H467" s="16">
        <f t="shared" si="28"/>
        <v>6.8606000530528899E-3</v>
      </c>
    </row>
    <row r="468" spans="1:8" x14ac:dyDescent="0.35">
      <c r="A468" s="15">
        <v>44938</v>
      </c>
      <c r="B468">
        <v>278.89999999999998</v>
      </c>
      <c r="C468">
        <v>277.97000000000003</v>
      </c>
      <c r="D468">
        <v>279.95</v>
      </c>
      <c r="E468">
        <v>273.60000000000002</v>
      </c>
      <c r="F468" t="s">
        <v>467</v>
      </c>
      <c r="G468" s="8">
        <v>5.4000000000000003E-3</v>
      </c>
      <c r="H468" s="16">
        <f t="shared" si="28"/>
        <v>5.3927867527119719E-3</v>
      </c>
    </row>
    <row r="469" spans="1:8" x14ac:dyDescent="0.35">
      <c r="A469" s="15">
        <v>44937</v>
      </c>
      <c r="B469">
        <v>277.39999999999998</v>
      </c>
      <c r="C469">
        <v>273.77999999999997</v>
      </c>
      <c r="D469">
        <v>277.51</v>
      </c>
      <c r="E469">
        <v>272.98</v>
      </c>
      <c r="F469" t="s">
        <v>468</v>
      </c>
      <c r="G469" s="8">
        <v>1.7299999999999999E-2</v>
      </c>
      <c r="H469" s="16">
        <f t="shared" si="28"/>
        <v>1.7124889035261503E-2</v>
      </c>
    </row>
    <row r="470" spans="1:8" x14ac:dyDescent="0.35">
      <c r="A470" s="15">
        <v>44936</v>
      </c>
      <c r="B470">
        <v>272.69</v>
      </c>
      <c r="C470">
        <v>269.35000000000002</v>
      </c>
      <c r="D470">
        <v>272.8</v>
      </c>
      <c r="E470">
        <v>268.83</v>
      </c>
      <c r="F470" t="s">
        <v>469</v>
      </c>
      <c r="G470" s="8">
        <v>8.5000000000000006E-3</v>
      </c>
      <c r="H470" s="16">
        <f t="shared" si="28"/>
        <v>8.433274676660836E-3</v>
      </c>
    </row>
    <row r="471" spans="1:8" x14ac:dyDescent="0.35">
      <c r="A471" s="15">
        <v>44935</v>
      </c>
      <c r="B471">
        <v>270.39999999999998</v>
      </c>
      <c r="C471">
        <v>270.69</v>
      </c>
      <c r="D471">
        <v>275.14999999999998</v>
      </c>
      <c r="E471">
        <v>269.77999999999997</v>
      </c>
      <c r="F471" t="s">
        <v>241</v>
      </c>
      <c r="G471" s="8">
        <v>6.4999999999999997E-3</v>
      </c>
      <c r="H471" s="16">
        <f t="shared" si="28"/>
        <v>6.4557045339417368E-3</v>
      </c>
    </row>
    <row r="472" spans="1:8" x14ac:dyDescent="0.35">
      <c r="A472" s="15">
        <v>44932</v>
      </c>
      <c r="B472">
        <v>268.66000000000003</v>
      </c>
      <c r="C472">
        <v>263.20999999999998</v>
      </c>
      <c r="D472">
        <v>269.8</v>
      </c>
      <c r="E472">
        <v>260.2</v>
      </c>
      <c r="F472" t="s">
        <v>470</v>
      </c>
      <c r="G472" s="8">
        <v>2.76E-2</v>
      </c>
      <c r="H472" s="16">
        <f t="shared" si="28"/>
        <v>2.724182796322925E-2</v>
      </c>
    </row>
    <row r="473" spans="1:8" x14ac:dyDescent="0.35">
      <c r="A473" s="15">
        <v>44931</v>
      </c>
      <c r="B473">
        <v>261.44</v>
      </c>
      <c r="C473">
        <v>263.89999999999998</v>
      </c>
      <c r="D473">
        <v>264.07</v>
      </c>
      <c r="E473">
        <v>261.12</v>
      </c>
      <c r="F473" t="s">
        <v>471</v>
      </c>
      <c r="G473" s="8">
        <v>-1.5699999999999999E-2</v>
      </c>
      <c r="H473" s="16">
        <f t="shared" si="28"/>
        <v>-1.5786605930640765E-2</v>
      </c>
    </row>
    <row r="474" spans="1:8" x14ac:dyDescent="0.35">
      <c r="A474" s="15">
        <v>44930</v>
      </c>
      <c r="B474">
        <v>265.60000000000002</v>
      </c>
      <c r="C474">
        <v>266.5</v>
      </c>
      <c r="D474">
        <v>267.31</v>
      </c>
      <c r="E474">
        <v>262.39</v>
      </c>
      <c r="F474" t="s">
        <v>464</v>
      </c>
      <c r="G474" s="8">
        <v>4.7999999999999996E-3</v>
      </c>
      <c r="H474" s="16">
        <f t="shared" si="28"/>
        <v>4.7552642726182313E-3</v>
      </c>
    </row>
    <row r="475" spans="1:8" x14ac:dyDescent="0.35">
      <c r="A475" s="15">
        <v>44929</v>
      </c>
      <c r="B475">
        <v>264.33999999999997</v>
      </c>
      <c r="C475">
        <v>268.51</v>
      </c>
      <c r="D475">
        <v>270.01</v>
      </c>
      <c r="E475">
        <v>261.99</v>
      </c>
      <c r="F475" t="s">
        <v>472</v>
      </c>
      <c r="G475" s="8">
        <v>-6.7999999999999996E-3</v>
      </c>
      <c r="H475" s="16">
        <f t="shared" si="28"/>
        <v>-6.7863327859357479E-3</v>
      </c>
    </row>
    <row r="476" spans="1:8" x14ac:dyDescent="0.35">
      <c r="A476" s="15">
        <v>44925</v>
      </c>
      <c r="B476">
        <v>266.14</v>
      </c>
      <c r="C476">
        <v>263.48</v>
      </c>
      <c r="D476">
        <v>266.27</v>
      </c>
      <c r="E476">
        <v>262.14999999999998</v>
      </c>
      <c r="F476" t="s">
        <v>473</v>
      </c>
      <c r="G476" s="8">
        <v>-5.9999999999999995E-4</v>
      </c>
      <c r="H476" s="16">
        <f t="shared" si="28"/>
        <v>-6.0100670429026376E-4</v>
      </c>
    </row>
    <row r="477" spans="1:8" x14ac:dyDescent="0.35">
      <c r="A477" s="15">
        <v>44924</v>
      </c>
      <c r="B477">
        <v>266.3</v>
      </c>
      <c r="C477">
        <v>262.82</v>
      </c>
      <c r="D477">
        <v>267.26</v>
      </c>
      <c r="E477">
        <v>262.11</v>
      </c>
      <c r="F477" t="s">
        <v>474</v>
      </c>
      <c r="G477" s="8">
        <v>2.4400000000000002E-2</v>
      </c>
      <c r="H477" s="16">
        <f t="shared" si="28"/>
        <v>2.4095719793738538E-2</v>
      </c>
    </row>
    <row r="478" spans="1:8" x14ac:dyDescent="0.35">
      <c r="A478" s="15">
        <v>44923</v>
      </c>
      <c r="B478">
        <v>259.95999999999998</v>
      </c>
      <c r="C478">
        <v>263.02999999999997</v>
      </c>
      <c r="D478">
        <v>265.33</v>
      </c>
      <c r="E478">
        <v>259.58999999999997</v>
      </c>
      <c r="F478" t="s">
        <v>475</v>
      </c>
      <c r="G478" s="8">
        <v>-1.32E-2</v>
      </c>
      <c r="H478" s="16">
        <f t="shared" si="28"/>
        <v>-1.3297865041960727E-2</v>
      </c>
    </row>
    <row r="479" spans="1:8" x14ac:dyDescent="0.35">
      <c r="A479" s="15">
        <v>44922</v>
      </c>
      <c r="B479">
        <v>263.44</v>
      </c>
      <c r="C479">
        <v>266.60000000000002</v>
      </c>
      <c r="D479">
        <v>266.70999999999998</v>
      </c>
      <c r="E479">
        <v>262.89</v>
      </c>
      <c r="F479" t="s">
        <v>476</v>
      </c>
      <c r="G479" s="8">
        <v>-1.41E-2</v>
      </c>
      <c r="H479" s="16">
        <f t="shared" si="28"/>
        <v>-1.4246651092639215E-2</v>
      </c>
    </row>
    <row r="480" spans="1:8" x14ac:dyDescent="0.35">
      <c r="A480" s="15">
        <v>44918</v>
      </c>
      <c r="B480">
        <v>267.22000000000003</v>
      </c>
      <c r="C480">
        <v>265.33</v>
      </c>
      <c r="D480">
        <v>267.89999999999998</v>
      </c>
      <c r="E480">
        <v>263.39</v>
      </c>
      <c r="F480" t="s">
        <v>477</v>
      </c>
      <c r="G480" s="8">
        <v>2.2000000000000001E-3</v>
      </c>
      <c r="H480" s="16">
        <f t="shared" si="28"/>
        <v>2.2478654752172023E-3</v>
      </c>
    </row>
    <row r="481" spans="1:8" x14ac:dyDescent="0.35">
      <c r="A481" s="15">
        <v>44917</v>
      </c>
      <c r="B481">
        <v>266.62</v>
      </c>
      <c r="C481">
        <v>270.24</v>
      </c>
      <c r="D481">
        <v>270.37</v>
      </c>
      <c r="E481">
        <v>262.32</v>
      </c>
      <c r="F481" t="s">
        <v>478</v>
      </c>
      <c r="G481" s="8">
        <v>-2.4500000000000001E-2</v>
      </c>
      <c r="H481" s="16">
        <f t="shared" si="28"/>
        <v>-2.4782258407127788E-2</v>
      </c>
    </row>
    <row r="482" spans="1:8" x14ac:dyDescent="0.35">
      <c r="A482" s="15">
        <v>44916</v>
      </c>
      <c r="B482">
        <v>273.31</v>
      </c>
      <c r="C482">
        <v>270.45999999999998</v>
      </c>
      <c r="D482">
        <v>274.64</v>
      </c>
      <c r="E482">
        <v>269.60000000000002</v>
      </c>
      <c r="F482" t="s">
        <v>479</v>
      </c>
      <c r="G482" s="8">
        <v>1.4500000000000001E-2</v>
      </c>
      <c r="H482" s="16">
        <f t="shared" si="28"/>
        <v>1.4409418116395267E-2</v>
      </c>
    </row>
    <row r="483" spans="1:8" x14ac:dyDescent="0.35">
      <c r="A483" s="15">
        <v>44915</v>
      </c>
      <c r="B483">
        <v>269.39999999999998</v>
      </c>
      <c r="C483">
        <v>268.42</v>
      </c>
      <c r="D483">
        <v>271.18</v>
      </c>
      <c r="E483">
        <v>266.81</v>
      </c>
      <c r="F483" t="s">
        <v>480</v>
      </c>
      <c r="G483" s="8">
        <v>-8.0000000000000004E-4</v>
      </c>
      <c r="H483" s="16">
        <f t="shared" si="28"/>
        <v>-7.7920636212833096E-4</v>
      </c>
    </row>
    <row r="484" spans="1:8" x14ac:dyDescent="0.35">
      <c r="A484" s="15">
        <v>44914</v>
      </c>
      <c r="B484">
        <v>269.61</v>
      </c>
      <c r="C484">
        <v>273.73</v>
      </c>
      <c r="D484">
        <v>273.82</v>
      </c>
      <c r="E484">
        <v>268.35000000000002</v>
      </c>
      <c r="F484" t="s">
        <v>481</v>
      </c>
      <c r="G484" s="8">
        <v>-1.6400000000000001E-2</v>
      </c>
      <c r="H484" s="16">
        <f t="shared" si="28"/>
        <v>-1.6553015340247175E-2</v>
      </c>
    </row>
    <row r="485" spans="1:8" x14ac:dyDescent="0.35">
      <c r="A485" s="15">
        <v>44911</v>
      </c>
      <c r="B485">
        <v>274.11</v>
      </c>
      <c r="C485">
        <v>276.05</v>
      </c>
      <c r="D485">
        <v>277.62</v>
      </c>
      <c r="E485">
        <v>272.47000000000003</v>
      </c>
      <c r="F485" t="s">
        <v>482</v>
      </c>
      <c r="G485" s="8">
        <v>-9.4999999999999998E-3</v>
      </c>
      <c r="H485" s="16">
        <f t="shared" si="28"/>
        <v>-9.5489515625994132E-3</v>
      </c>
    </row>
    <row r="486" spans="1:8" x14ac:dyDescent="0.35">
      <c r="A486" s="15">
        <v>44910</v>
      </c>
      <c r="B486">
        <v>276.74</v>
      </c>
      <c r="C486">
        <v>282.18</v>
      </c>
      <c r="D486">
        <v>282.86</v>
      </c>
      <c r="E486">
        <v>275.52999999999997</v>
      </c>
      <c r="F486" t="s">
        <v>483</v>
      </c>
      <c r="G486" s="8">
        <v>-3.3599999999999998E-2</v>
      </c>
      <c r="H486" s="16">
        <f t="shared" si="28"/>
        <v>-3.4171323286745971E-2</v>
      </c>
    </row>
    <row r="487" spans="1:8" x14ac:dyDescent="0.35">
      <c r="A487" s="15">
        <v>44909</v>
      </c>
      <c r="B487">
        <v>286.36</v>
      </c>
      <c r="C487">
        <v>287.89999999999998</v>
      </c>
      <c r="D487">
        <v>291.26</v>
      </c>
      <c r="E487">
        <v>283.04000000000002</v>
      </c>
      <c r="F487" t="s">
        <v>484</v>
      </c>
      <c r="G487" s="8">
        <v>-7.4000000000000003E-3</v>
      </c>
      <c r="H487" s="16">
        <f t="shared" si="28"/>
        <v>-7.4453254201698972E-3</v>
      </c>
    </row>
    <row r="488" spans="1:8" x14ac:dyDescent="0.35">
      <c r="A488" s="15">
        <v>44908</v>
      </c>
      <c r="B488">
        <v>288.5</v>
      </c>
      <c r="C488">
        <v>296.49</v>
      </c>
      <c r="D488">
        <v>296.72000000000003</v>
      </c>
      <c r="E488">
        <v>285.76</v>
      </c>
      <c r="F488" t="s">
        <v>485</v>
      </c>
      <c r="G488" s="8">
        <v>1.0800000000000001E-2</v>
      </c>
      <c r="H488" s="16">
        <f t="shared" si="28"/>
        <v>1.069827080248861E-2</v>
      </c>
    </row>
    <row r="489" spans="1:8" x14ac:dyDescent="0.35">
      <c r="A489" s="15">
        <v>44907</v>
      </c>
      <c r="B489">
        <v>285.43</v>
      </c>
      <c r="C489">
        <v>282.07</v>
      </c>
      <c r="D489">
        <v>285.49</v>
      </c>
      <c r="E489">
        <v>281.01</v>
      </c>
      <c r="F489" t="s">
        <v>313</v>
      </c>
      <c r="G489" s="8">
        <v>1.26E-2</v>
      </c>
      <c r="H489" s="16">
        <f t="shared" si="28"/>
        <v>1.2479891226989441E-2</v>
      </c>
    </row>
    <row r="490" spans="1:8" x14ac:dyDescent="0.35">
      <c r="A490" s="15">
        <v>44904</v>
      </c>
      <c r="B490">
        <v>281.89</v>
      </c>
      <c r="C490">
        <v>282.66000000000003</v>
      </c>
      <c r="D490">
        <v>285.49</v>
      </c>
      <c r="E490">
        <v>281.44</v>
      </c>
      <c r="F490" t="s">
        <v>333</v>
      </c>
      <c r="G490" s="8">
        <v>-6.4000000000000003E-3</v>
      </c>
      <c r="H490" s="16">
        <f t="shared" si="28"/>
        <v>-6.4004178961295276E-3</v>
      </c>
    </row>
    <row r="491" spans="1:8" x14ac:dyDescent="0.35">
      <c r="A491" s="15">
        <v>44903</v>
      </c>
      <c r="B491">
        <v>283.7</v>
      </c>
      <c r="C491">
        <v>281.76</v>
      </c>
      <c r="D491">
        <v>284.69</v>
      </c>
      <c r="E491">
        <v>279.64</v>
      </c>
      <c r="F491" t="s">
        <v>486</v>
      </c>
      <c r="G491" s="8">
        <v>1.18E-2</v>
      </c>
      <c r="H491" s="16">
        <f t="shared" si="28"/>
        <v>1.1771515874415906E-2</v>
      </c>
    </row>
    <row r="492" spans="1:8" x14ac:dyDescent="0.35">
      <c r="A492" s="15">
        <v>44902</v>
      </c>
      <c r="B492">
        <v>280.38</v>
      </c>
      <c r="C492">
        <v>280.32</v>
      </c>
      <c r="D492">
        <v>282.42</v>
      </c>
      <c r="E492">
        <v>278.63</v>
      </c>
      <c r="F492" t="s">
        <v>487</v>
      </c>
      <c r="G492" s="8">
        <v>-4.1000000000000003E-3</v>
      </c>
      <c r="H492" s="16">
        <f t="shared" si="28"/>
        <v>-4.0931878970266837E-3</v>
      </c>
    </row>
    <row r="493" spans="1:8" x14ac:dyDescent="0.35">
      <c r="A493" s="15">
        <v>44901</v>
      </c>
      <c r="B493">
        <v>281.52999999999997</v>
      </c>
      <c r="C493">
        <v>287.33</v>
      </c>
      <c r="D493">
        <v>287.47000000000003</v>
      </c>
      <c r="E493">
        <v>280.11</v>
      </c>
      <c r="F493" t="s">
        <v>488</v>
      </c>
      <c r="G493" s="8">
        <v>-2.07E-2</v>
      </c>
      <c r="H493" s="16">
        <f t="shared" si="28"/>
        <v>-2.0949063186364102E-2</v>
      </c>
    </row>
    <row r="494" spans="1:8" x14ac:dyDescent="0.35">
      <c r="A494" s="15">
        <v>44900</v>
      </c>
      <c r="B494">
        <v>287.49</v>
      </c>
      <c r="C494">
        <v>290.23</v>
      </c>
      <c r="D494">
        <v>291.52999999999997</v>
      </c>
      <c r="E494">
        <v>286</v>
      </c>
      <c r="F494" t="s">
        <v>489</v>
      </c>
      <c r="G494" s="8">
        <v>-1.6799999999999999E-2</v>
      </c>
      <c r="H494" s="16">
        <f t="shared" si="28"/>
        <v>-1.6934650851842804E-2</v>
      </c>
    </row>
    <row r="495" spans="1:8" x14ac:dyDescent="0.35">
      <c r="A495" s="15">
        <v>44897</v>
      </c>
      <c r="B495">
        <v>292.39999999999998</v>
      </c>
      <c r="C495">
        <v>288.39</v>
      </c>
      <c r="D495">
        <v>293.3</v>
      </c>
      <c r="E495">
        <v>288.20999999999998</v>
      </c>
      <c r="F495" t="s">
        <v>490</v>
      </c>
      <c r="G495" s="8">
        <v>-4.0000000000000001E-3</v>
      </c>
      <c r="H495" s="16">
        <f t="shared" si="28"/>
        <v>-3.9933838075097436E-3</v>
      </c>
    </row>
    <row r="496" spans="1:8" x14ac:dyDescent="0.35">
      <c r="A496" s="15">
        <v>44896</v>
      </c>
      <c r="B496">
        <v>293.57</v>
      </c>
      <c r="C496">
        <v>293.54000000000002</v>
      </c>
      <c r="D496">
        <v>295.58999999999997</v>
      </c>
      <c r="E496">
        <v>290.73</v>
      </c>
      <c r="F496" t="s">
        <v>491</v>
      </c>
      <c r="G496" s="8">
        <v>1.1999999999999999E-3</v>
      </c>
      <c r="H496" s="16">
        <f t="shared" si="28"/>
        <v>1.2270358402417321E-3</v>
      </c>
    </row>
    <row r="497" spans="1:8" x14ac:dyDescent="0.35">
      <c r="A497" s="15">
        <v>44895</v>
      </c>
      <c r="B497">
        <v>293.20999999999998</v>
      </c>
      <c r="C497">
        <v>280.69</v>
      </c>
      <c r="D497">
        <v>293.32</v>
      </c>
      <c r="E497">
        <v>279.82</v>
      </c>
      <c r="F497" t="s">
        <v>492</v>
      </c>
      <c r="G497" s="8">
        <v>4.5600000000000002E-2</v>
      </c>
      <c r="H497" s="16">
        <f t="shared" si="28"/>
        <v>4.4600596549905822E-2</v>
      </c>
    </row>
    <row r="498" spans="1:8" x14ac:dyDescent="0.35">
      <c r="A498" s="15">
        <v>44894</v>
      </c>
      <c r="B498">
        <v>280.42</v>
      </c>
      <c r="C498">
        <v>282.79000000000002</v>
      </c>
      <c r="D498">
        <v>283.2</v>
      </c>
      <c r="E498">
        <v>279.02</v>
      </c>
      <c r="F498" t="s">
        <v>493</v>
      </c>
      <c r="G498" s="8">
        <v>-7.6E-3</v>
      </c>
      <c r="H498" s="16">
        <f t="shared" si="28"/>
        <v>-7.6024381226096546E-3</v>
      </c>
    </row>
    <row r="499" spans="1:8" x14ac:dyDescent="0.35">
      <c r="A499" s="15">
        <v>44893</v>
      </c>
      <c r="B499">
        <v>282.56</v>
      </c>
      <c r="C499">
        <v>284.75</v>
      </c>
      <c r="D499">
        <v>286.81</v>
      </c>
      <c r="E499">
        <v>281.61</v>
      </c>
      <c r="F499" t="s">
        <v>494</v>
      </c>
      <c r="G499" s="8">
        <v>-1.47E-2</v>
      </c>
      <c r="H499" s="16">
        <f t="shared" si="28"/>
        <v>-1.478958332818568E-2</v>
      </c>
    </row>
    <row r="500" spans="1:8" x14ac:dyDescent="0.35">
      <c r="A500" s="15">
        <v>44890</v>
      </c>
      <c r="B500">
        <v>286.77</v>
      </c>
      <c r="C500">
        <v>287.04000000000002</v>
      </c>
      <c r="D500">
        <v>287.76</v>
      </c>
      <c r="E500">
        <v>286.27</v>
      </c>
      <c r="F500" t="s">
        <v>495</v>
      </c>
      <c r="G500" s="8">
        <v>-6.6E-3</v>
      </c>
      <c r="H500" s="16">
        <f t="shared" si="28"/>
        <v>-6.6036664279854225E-3</v>
      </c>
    </row>
    <row r="501" spans="1:8" x14ac:dyDescent="0.35">
      <c r="A501" s="15">
        <v>44888</v>
      </c>
      <c r="B501">
        <v>288.67</v>
      </c>
      <c r="C501">
        <v>285.82</v>
      </c>
      <c r="D501">
        <v>289.31</v>
      </c>
      <c r="E501">
        <v>285.64</v>
      </c>
      <c r="F501" t="s">
        <v>479</v>
      </c>
      <c r="G501" s="8">
        <v>0.01</v>
      </c>
      <c r="H501" s="16">
        <f t="shared" si="28"/>
        <v>9.9919016759992853E-3</v>
      </c>
    </row>
    <row r="502" spans="1:8" x14ac:dyDescent="0.35">
      <c r="A502" s="15">
        <v>44887</v>
      </c>
      <c r="B502">
        <v>285.8</v>
      </c>
      <c r="C502">
        <v>282.49</v>
      </c>
      <c r="D502">
        <v>285.95999999999998</v>
      </c>
      <c r="E502">
        <v>280.31</v>
      </c>
      <c r="F502" t="s">
        <v>158</v>
      </c>
      <c r="G502" s="8">
        <v>1.44E-2</v>
      </c>
      <c r="H502" s="16">
        <f t="shared" si="28"/>
        <v>1.4307605663606147E-2</v>
      </c>
    </row>
    <row r="503" spans="1:8" x14ac:dyDescent="0.35">
      <c r="A503" s="15">
        <v>44886</v>
      </c>
      <c r="B503">
        <v>281.74</v>
      </c>
      <c r="C503">
        <v>283.25</v>
      </c>
      <c r="D503">
        <v>284.43</v>
      </c>
      <c r="E503">
        <v>280.89</v>
      </c>
      <c r="F503" t="s">
        <v>84</v>
      </c>
      <c r="G503" s="8">
        <v>-1.03E-2</v>
      </c>
      <c r="H503" s="16">
        <f t="shared" si="28"/>
        <v>-1.0345954821616082E-2</v>
      </c>
    </row>
    <row r="504" spans="1:8" x14ac:dyDescent="0.35">
      <c r="A504" s="15">
        <v>44883</v>
      </c>
      <c r="B504">
        <v>284.67</v>
      </c>
      <c r="C504">
        <v>287.74</v>
      </c>
      <c r="D504">
        <v>287.83999999999997</v>
      </c>
      <c r="E504">
        <v>282.17</v>
      </c>
      <c r="F504" t="s">
        <v>496</v>
      </c>
      <c r="G504" s="8">
        <v>0</v>
      </c>
      <c r="H504" s="16">
        <f t="shared" si="28"/>
        <v>3.5129011297580373E-5</v>
      </c>
    </row>
    <row r="505" spans="1:8" x14ac:dyDescent="0.35">
      <c r="A505" s="15">
        <v>44882</v>
      </c>
      <c r="B505">
        <v>284.66000000000003</v>
      </c>
      <c r="C505">
        <v>280.73</v>
      </c>
      <c r="D505">
        <v>286.17</v>
      </c>
      <c r="E505">
        <v>280.57</v>
      </c>
      <c r="F505" t="s">
        <v>497</v>
      </c>
      <c r="G505" s="8">
        <v>-2.2000000000000001E-3</v>
      </c>
      <c r="H505" s="16">
        <f t="shared" si="28"/>
        <v>-2.2107211389861539E-3</v>
      </c>
    </row>
    <row r="506" spans="1:8" x14ac:dyDescent="0.35">
      <c r="A506" s="15">
        <v>44881</v>
      </c>
      <c r="B506">
        <v>285.29000000000002</v>
      </c>
      <c r="C506">
        <v>287.24</v>
      </c>
      <c r="D506">
        <v>289.33</v>
      </c>
      <c r="E506">
        <v>284.45</v>
      </c>
      <c r="F506" t="s">
        <v>498</v>
      </c>
      <c r="G506" s="8">
        <v>-1.3599999999999999E-2</v>
      </c>
      <c r="H506" s="16">
        <f t="shared" si="28"/>
        <v>-1.3750586525285565E-2</v>
      </c>
    </row>
    <row r="507" spans="1:8" x14ac:dyDescent="0.35">
      <c r="A507" s="15">
        <v>44880</v>
      </c>
      <c r="B507">
        <v>289.24</v>
      </c>
      <c r="C507">
        <v>292.06</v>
      </c>
      <c r="D507">
        <v>293.11</v>
      </c>
      <c r="E507">
        <v>285.82</v>
      </c>
      <c r="F507" t="s">
        <v>499</v>
      </c>
      <c r="G507" s="8">
        <v>1.38E-2</v>
      </c>
      <c r="H507" s="16">
        <f t="shared" si="28"/>
        <v>1.3750586525285593E-2</v>
      </c>
    </row>
    <row r="508" spans="1:8" x14ac:dyDescent="0.35">
      <c r="A508" s="15">
        <v>44879</v>
      </c>
      <c r="B508">
        <v>285.29000000000002</v>
      </c>
      <c r="C508">
        <v>285.70999999999998</v>
      </c>
      <c r="D508">
        <v>289.06</v>
      </c>
      <c r="E508">
        <v>284.29000000000002</v>
      </c>
      <c r="F508" t="s">
        <v>500</v>
      </c>
      <c r="G508" s="8">
        <v>-8.8000000000000005E-3</v>
      </c>
      <c r="H508" s="16">
        <f t="shared" si="28"/>
        <v>-8.7943334197945096E-3</v>
      </c>
    </row>
    <row r="509" spans="1:8" x14ac:dyDescent="0.35">
      <c r="A509" s="15">
        <v>44876</v>
      </c>
      <c r="B509">
        <v>287.81</v>
      </c>
      <c r="C509">
        <v>282.41000000000003</v>
      </c>
      <c r="D509">
        <v>288.49</v>
      </c>
      <c r="E509">
        <v>281.04000000000002</v>
      </c>
      <c r="F509" t="s">
        <v>501</v>
      </c>
      <c r="G509" s="8">
        <v>1.84E-2</v>
      </c>
      <c r="H509" s="16">
        <f t="shared" si="28"/>
        <v>1.8268069950832869E-2</v>
      </c>
    </row>
    <row r="510" spans="1:8" x14ac:dyDescent="0.35">
      <c r="A510" s="15">
        <v>44875</v>
      </c>
      <c r="B510">
        <v>282.60000000000002</v>
      </c>
      <c r="C510">
        <v>275.87</v>
      </c>
      <c r="D510">
        <v>282.89999999999998</v>
      </c>
      <c r="E510">
        <v>273.70999999999998</v>
      </c>
      <c r="F510" t="s">
        <v>502</v>
      </c>
      <c r="G510" s="8">
        <v>7.3800000000000004E-2</v>
      </c>
      <c r="H510" s="16">
        <f t="shared" si="28"/>
        <v>7.1194261528432626E-2</v>
      </c>
    </row>
    <row r="511" spans="1:8" x14ac:dyDescent="0.35">
      <c r="A511" s="15">
        <v>44874</v>
      </c>
      <c r="B511">
        <v>263.18</v>
      </c>
      <c r="C511">
        <v>267.62</v>
      </c>
      <c r="D511">
        <v>268.42</v>
      </c>
      <c r="E511">
        <v>262.89</v>
      </c>
      <c r="F511" t="s">
        <v>503</v>
      </c>
      <c r="G511" s="8">
        <v>-2.3099999999999999E-2</v>
      </c>
      <c r="H511" s="16">
        <f t="shared" si="28"/>
        <v>-2.3359055254269016E-2</v>
      </c>
    </row>
    <row r="512" spans="1:8" x14ac:dyDescent="0.35">
      <c r="A512" s="15">
        <v>44873</v>
      </c>
      <c r="B512">
        <v>269.39999999999998</v>
      </c>
      <c r="C512">
        <v>269</v>
      </c>
      <c r="D512">
        <v>272.70999999999998</v>
      </c>
      <c r="E512">
        <v>265.38</v>
      </c>
      <c r="F512" t="s">
        <v>504</v>
      </c>
      <c r="G512" s="8">
        <v>7.3000000000000001E-3</v>
      </c>
      <c r="H512" s="16">
        <f t="shared" si="28"/>
        <v>7.2646309990043552E-3</v>
      </c>
    </row>
    <row r="513" spans="1:8" x14ac:dyDescent="0.35">
      <c r="A513" s="15">
        <v>44872</v>
      </c>
      <c r="B513">
        <v>267.45</v>
      </c>
      <c r="C513">
        <v>265.61</v>
      </c>
      <c r="D513">
        <v>268</v>
      </c>
      <c r="E513">
        <v>263.43</v>
      </c>
      <c r="F513" t="s">
        <v>505</v>
      </c>
      <c r="G513" s="8">
        <v>1.0999999999999999E-2</v>
      </c>
      <c r="H513" s="16">
        <f t="shared" si="28"/>
        <v>1.0940164379357749E-2</v>
      </c>
    </row>
    <row r="514" spans="1:8" x14ac:dyDescent="0.35">
      <c r="A514" s="15">
        <v>44869</v>
      </c>
      <c r="B514">
        <v>264.54000000000002</v>
      </c>
      <c r="C514">
        <v>265.39</v>
      </c>
      <c r="D514">
        <v>266.47000000000003</v>
      </c>
      <c r="E514">
        <v>258.94</v>
      </c>
      <c r="F514" t="s">
        <v>506</v>
      </c>
      <c r="G514" s="8">
        <v>1.61E-2</v>
      </c>
      <c r="H514" s="16">
        <f t="shared" si="28"/>
        <v>1.5965588988993265E-2</v>
      </c>
    </row>
    <row r="515" spans="1:8" x14ac:dyDescent="0.35">
      <c r="A515" s="15">
        <v>44868</v>
      </c>
      <c r="B515">
        <v>260.35000000000002</v>
      </c>
      <c r="C515">
        <v>262.87</v>
      </c>
      <c r="D515">
        <v>264.36</v>
      </c>
      <c r="E515">
        <v>259.95999999999998</v>
      </c>
      <c r="F515" t="s">
        <v>507</v>
      </c>
      <c r="G515" s="8">
        <v>-1.95E-2</v>
      </c>
      <c r="H515" s="16">
        <f t="shared" si="28"/>
        <v>-1.9738608858847859E-2</v>
      </c>
    </row>
    <row r="516" spans="1:8" x14ac:dyDescent="0.35">
      <c r="A516" s="15">
        <v>44867</v>
      </c>
      <c r="B516">
        <v>265.54000000000002</v>
      </c>
      <c r="C516">
        <v>274.94</v>
      </c>
      <c r="D516">
        <v>278.06</v>
      </c>
      <c r="E516">
        <v>265.47000000000003</v>
      </c>
      <c r="F516" t="s">
        <v>508</v>
      </c>
      <c r="G516" s="8">
        <v>-3.4299999999999997E-2</v>
      </c>
      <c r="H516" s="16">
        <f t="shared" si="28"/>
        <v>-3.4896512338878388E-2</v>
      </c>
    </row>
    <row r="517" spans="1:8" x14ac:dyDescent="0.35">
      <c r="A517" s="15">
        <v>44866</v>
      </c>
      <c r="B517">
        <v>274.97000000000003</v>
      </c>
      <c r="C517">
        <v>281.35000000000002</v>
      </c>
      <c r="D517">
        <v>281.92</v>
      </c>
      <c r="E517">
        <v>274.60000000000002</v>
      </c>
      <c r="F517" t="s">
        <v>292</v>
      </c>
      <c r="G517" s="8">
        <v>-1.0200000000000001E-2</v>
      </c>
      <c r="H517" s="16">
        <f t="shared" si="28"/>
        <v>-1.0239429513608924E-2</v>
      </c>
    </row>
    <row r="518" spans="1:8" x14ac:dyDescent="0.35">
      <c r="A518" s="15">
        <v>44865</v>
      </c>
      <c r="B518">
        <v>277.8</v>
      </c>
      <c r="C518">
        <v>278.77</v>
      </c>
      <c r="D518">
        <v>279.61</v>
      </c>
      <c r="E518">
        <v>275.85000000000002</v>
      </c>
      <c r="F518" t="s">
        <v>509</v>
      </c>
      <c r="G518" s="8">
        <v>-1.1599999999999999E-2</v>
      </c>
      <c r="H518" s="16">
        <f t="shared" si="28"/>
        <v>-1.1702318310963135E-2</v>
      </c>
    </row>
    <row r="519" spans="1:8" x14ac:dyDescent="0.35">
      <c r="A519" s="15">
        <v>44862</v>
      </c>
      <c r="B519">
        <v>281.07</v>
      </c>
      <c r="C519">
        <v>272.08999999999997</v>
      </c>
      <c r="D519">
        <v>281.55</v>
      </c>
      <c r="E519">
        <v>271.92</v>
      </c>
      <c r="F519" t="s">
        <v>510</v>
      </c>
      <c r="G519" s="8">
        <v>3.0599999999999999E-2</v>
      </c>
      <c r="H519" s="16">
        <f t="shared" si="28"/>
        <v>3.0121453829329931E-2</v>
      </c>
    </row>
    <row r="520" spans="1:8" x14ac:dyDescent="0.35">
      <c r="A520" s="15">
        <v>44861</v>
      </c>
      <c r="B520">
        <v>272.73</v>
      </c>
      <c r="C520">
        <v>276.64</v>
      </c>
      <c r="D520">
        <v>278.13</v>
      </c>
      <c r="E520">
        <v>272.2</v>
      </c>
      <c r="F520" t="s">
        <v>511</v>
      </c>
      <c r="G520" s="8">
        <v>-1.8200000000000001E-2</v>
      </c>
      <c r="H520" s="16">
        <f t="shared" si="28"/>
        <v>-1.8347138686196193E-2</v>
      </c>
    </row>
    <row r="521" spans="1:8" x14ac:dyDescent="0.35">
      <c r="A521" s="15">
        <v>44860</v>
      </c>
      <c r="B521">
        <v>277.77999999999997</v>
      </c>
      <c r="C521">
        <v>278.31</v>
      </c>
      <c r="D521">
        <v>283.83</v>
      </c>
      <c r="E521">
        <v>277.27999999999997</v>
      </c>
      <c r="F521" t="s">
        <v>512</v>
      </c>
      <c r="G521" s="8">
        <v>-2.2100000000000002E-2</v>
      </c>
      <c r="H521" s="16">
        <f t="shared" si="28"/>
        <v>-2.2356049964909242E-2</v>
      </c>
    </row>
    <row r="522" spans="1:8" x14ac:dyDescent="0.35">
      <c r="A522" s="15">
        <v>44859</v>
      </c>
      <c r="B522">
        <v>284.06</v>
      </c>
      <c r="C522">
        <v>279.26</v>
      </c>
      <c r="D522">
        <v>284.45</v>
      </c>
      <c r="E522">
        <v>277.75</v>
      </c>
      <c r="F522" t="s">
        <v>513</v>
      </c>
      <c r="G522" s="8">
        <v>2.07E-2</v>
      </c>
      <c r="H522" s="16">
        <f t="shared" si="28"/>
        <v>2.0485814921136915E-2</v>
      </c>
    </row>
    <row r="523" spans="1:8" x14ac:dyDescent="0.35">
      <c r="A523" s="15">
        <v>44858</v>
      </c>
      <c r="B523">
        <v>278.3</v>
      </c>
      <c r="C523">
        <v>275.55</v>
      </c>
      <c r="D523">
        <v>279.25</v>
      </c>
      <c r="E523">
        <v>271.83</v>
      </c>
      <c r="F523" t="s">
        <v>514</v>
      </c>
      <c r="G523" s="8">
        <v>1.0999999999999999E-2</v>
      </c>
      <c r="H523" s="16">
        <f t="shared" si="28"/>
        <v>1.0910907042620209E-2</v>
      </c>
    </row>
    <row r="524" spans="1:8" x14ac:dyDescent="0.35">
      <c r="A524" s="15">
        <v>44855</v>
      </c>
      <c r="B524">
        <v>275.27999999999997</v>
      </c>
      <c r="C524">
        <v>267.83999999999997</v>
      </c>
      <c r="D524">
        <v>275.82</v>
      </c>
      <c r="E524">
        <v>266.68</v>
      </c>
      <c r="F524" t="s">
        <v>515</v>
      </c>
      <c r="G524" s="8">
        <v>2.3400000000000001E-2</v>
      </c>
      <c r="H524" s="16">
        <f t="shared" ref="H524:H587" si="29">LN(B524/B525)</f>
        <v>2.318891227023635E-2</v>
      </c>
    </row>
    <row r="525" spans="1:8" x14ac:dyDescent="0.35">
      <c r="A525" s="15">
        <v>44854</v>
      </c>
      <c r="B525">
        <v>268.97000000000003</v>
      </c>
      <c r="C525">
        <v>269.44</v>
      </c>
      <c r="D525">
        <v>274.7</v>
      </c>
      <c r="E525">
        <v>267.77999999999997</v>
      </c>
      <c r="F525" t="s">
        <v>462</v>
      </c>
      <c r="G525" s="8">
        <v>-5.1000000000000004E-3</v>
      </c>
      <c r="H525" s="16">
        <f t="shared" si="29"/>
        <v>-5.1175666090253957E-3</v>
      </c>
    </row>
    <row r="526" spans="1:8" x14ac:dyDescent="0.35">
      <c r="A526" s="15">
        <v>44853</v>
      </c>
      <c r="B526">
        <v>270.35000000000002</v>
      </c>
      <c r="C526">
        <v>269.79000000000002</v>
      </c>
      <c r="D526">
        <v>273.54000000000002</v>
      </c>
      <c r="E526">
        <v>267.93</v>
      </c>
      <c r="F526" t="s">
        <v>516</v>
      </c>
      <c r="G526" s="8">
        <v>-3.5999999999999999E-3</v>
      </c>
      <c r="H526" s="16">
        <f t="shared" si="29"/>
        <v>-3.655231229148433E-3</v>
      </c>
    </row>
    <row r="527" spans="1:8" x14ac:dyDescent="0.35">
      <c r="A527" s="15">
        <v>44852</v>
      </c>
      <c r="B527">
        <v>271.33999999999997</v>
      </c>
      <c r="C527">
        <v>276.38</v>
      </c>
      <c r="D527">
        <v>277.06</v>
      </c>
      <c r="E527">
        <v>268.60000000000002</v>
      </c>
      <c r="F527" t="s">
        <v>517</v>
      </c>
      <c r="G527" s="8">
        <v>7.9000000000000008E-3</v>
      </c>
      <c r="H527" s="16">
        <f t="shared" si="29"/>
        <v>7.8809028740002285E-3</v>
      </c>
    </row>
    <row r="528" spans="1:8" x14ac:dyDescent="0.35">
      <c r="A528" s="15">
        <v>44851</v>
      </c>
      <c r="B528">
        <v>269.20999999999998</v>
      </c>
      <c r="C528">
        <v>266.7</v>
      </c>
      <c r="D528">
        <v>270.10000000000002</v>
      </c>
      <c r="E528">
        <v>266.60000000000002</v>
      </c>
      <c r="F528" t="s">
        <v>518</v>
      </c>
      <c r="G528" s="8">
        <v>3.3000000000000002E-2</v>
      </c>
      <c r="H528" s="16">
        <f t="shared" si="29"/>
        <v>3.2505079492417308E-2</v>
      </c>
    </row>
    <row r="529" spans="1:8" x14ac:dyDescent="0.35">
      <c r="A529" s="15">
        <v>44848</v>
      </c>
      <c r="B529">
        <v>260.60000000000002</v>
      </c>
      <c r="C529">
        <v>271.06</v>
      </c>
      <c r="D529">
        <v>271.67</v>
      </c>
      <c r="E529">
        <v>260</v>
      </c>
      <c r="F529" t="s">
        <v>519</v>
      </c>
      <c r="G529" s="8">
        <v>-3.0099999999999998E-2</v>
      </c>
      <c r="H529" s="16">
        <f t="shared" si="29"/>
        <v>-3.0534415707918979E-2</v>
      </c>
    </row>
    <row r="530" spans="1:8" x14ac:dyDescent="0.35">
      <c r="A530" s="15">
        <v>44847</v>
      </c>
      <c r="B530">
        <v>268.68</v>
      </c>
      <c r="C530">
        <v>255.03</v>
      </c>
      <c r="D530">
        <v>270.02999999999997</v>
      </c>
      <c r="E530">
        <v>254.13</v>
      </c>
      <c r="F530" t="s">
        <v>520</v>
      </c>
      <c r="G530" s="8">
        <v>2.35E-2</v>
      </c>
      <c r="H530" s="16">
        <f t="shared" si="29"/>
        <v>2.319381079314195E-2</v>
      </c>
    </row>
    <row r="531" spans="1:8" x14ac:dyDescent="0.35">
      <c r="A531" s="15">
        <v>44846</v>
      </c>
      <c r="B531">
        <v>262.52</v>
      </c>
      <c r="C531">
        <v>263.26</v>
      </c>
      <c r="D531">
        <v>265.22000000000003</v>
      </c>
      <c r="E531">
        <v>261.81</v>
      </c>
      <c r="F531" t="s">
        <v>521</v>
      </c>
      <c r="G531" s="8">
        <v>-2.9999999999999997E-4</v>
      </c>
      <c r="H531" s="16">
        <f t="shared" si="29"/>
        <v>-3.4277226927136869E-4</v>
      </c>
    </row>
    <row r="532" spans="1:8" x14ac:dyDescent="0.35">
      <c r="A532" s="15">
        <v>44845</v>
      </c>
      <c r="B532">
        <v>262.61</v>
      </c>
      <c r="C532">
        <v>264.56</v>
      </c>
      <c r="D532">
        <v>267.49</v>
      </c>
      <c r="E532">
        <v>260.89</v>
      </c>
      <c r="F532" t="s">
        <v>522</v>
      </c>
      <c r="G532" s="8">
        <v>-1.37E-2</v>
      </c>
      <c r="H532" s="16">
        <f t="shared" si="29"/>
        <v>-1.3840789698565165E-2</v>
      </c>
    </row>
    <row r="533" spans="1:8" x14ac:dyDescent="0.35">
      <c r="A533" s="15">
        <v>44844</v>
      </c>
      <c r="B533">
        <v>266.27</v>
      </c>
      <c r="C533">
        <v>269.16000000000003</v>
      </c>
      <c r="D533">
        <v>269.56</v>
      </c>
      <c r="E533">
        <v>263.5</v>
      </c>
      <c r="F533" t="s">
        <v>523</v>
      </c>
      <c r="G533" s="8">
        <v>-0.01</v>
      </c>
      <c r="H533" s="16">
        <f t="shared" si="29"/>
        <v>-1.0051838086947019E-2</v>
      </c>
    </row>
    <row r="534" spans="1:8" x14ac:dyDescent="0.35">
      <c r="A534" s="15">
        <v>44841</v>
      </c>
      <c r="B534">
        <v>268.95999999999998</v>
      </c>
      <c r="C534">
        <v>274.88</v>
      </c>
      <c r="D534">
        <v>275.01</v>
      </c>
      <c r="E534">
        <v>267.60000000000002</v>
      </c>
      <c r="F534" t="s">
        <v>524</v>
      </c>
      <c r="G534" s="8">
        <v>-3.8100000000000002E-2</v>
      </c>
      <c r="H534" s="16">
        <f t="shared" si="29"/>
        <v>-3.8833105438896884E-2</v>
      </c>
    </row>
    <row r="535" spans="1:8" x14ac:dyDescent="0.35">
      <c r="A535" s="15">
        <v>44840</v>
      </c>
      <c r="B535">
        <v>279.61</v>
      </c>
      <c r="C535">
        <v>280.81</v>
      </c>
      <c r="D535">
        <v>284.02999999999997</v>
      </c>
      <c r="E535">
        <v>279.27999999999997</v>
      </c>
      <c r="F535" t="s">
        <v>525</v>
      </c>
      <c r="G535" s="8">
        <v>-7.9000000000000008E-3</v>
      </c>
      <c r="H535" s="16">
        <f t="shared" si="29"/>
        <v>-7.9082771802678094E-3</v>
      </c>
    </row>
    <row r="536" spans="1:8" x14ac:dyDescent="0.35">
      <c r="A536" s="15">
        <v>44839</v>
      </c>
      <c r="B536">
        <v>281.83</v>
      </c>
      <c r="C536">
        <v>278.13</v>
      </c>
      <c r="D536">
        <v>283.66000000000003</v>
      </c>
      <c r="E536">
        <v>275.27999999999997</v>
      </c>
      <c r="F536" t="s">
        <v>526</v>
      </c>
      <c r="G536" s="8">
        <v>-5.0000000000000001E-4</v>
      </c>
      <c r="H536" s="16">
        <f t="shared" si="29"/>
        <v>-5.3209415774491109E-4</v>
      </c>
    </row>
    <row r="537" spans="1:8" x14ac:dyDescent="0.35">
      <c r="A537" s="15">
        <v>44838</v>
      </c>
      <c r="B537">
        <v>281.98</v>
      </c>
      <c r="C537">
        <v>278.83999999999997</v>
      </c>
      <c r="D537">
        <v>282.7</v>
      </c>
      <c r="E537">
        <v>278.83999999999997</v>
      </c>
      <c r="F537" t="s">
        <v>527</v>
      </c>
      <c r="G537" s="8">
        <v>3.1399999999999997E-2</v>
      </c>
      <c r="H537" s="16">
        <f t="shared" si="29"/>
        <v>3.0936799261070007E-2</v>
      </c>
    </row>
    <row r="538" spans="1:8" x14ac:dyDescent="0.35">
      <c r="A538" s="15">
        <v>44837</v>
      </c>
      <c r="B538">
        <v>273.39</v>
      </c>
      <c r="C538">
        <v>268.93</v>
      </c>
      <c r="D538">
        <v>275.02</v>
      </c>
      <c r="E538">
        <v>267.39</v>
      </c>
      <c r="F538" t="s">
        <v>528</v>
      </c>
      <c r="G538" s="8">
        <v>2.35E-2</v>
      </c>
      <c r="H538" s="16">
        <f t="shared" si="29"/>
        <v>2.3201351540745967E-2</v>
      </c>
    </row>
    <row r="539" spans="1:8" x14ac:dyDescent="0.35">
      <c r="A539" s="15">
        <v>44834</v>
      </c>
      <c r="B539">
        <v>267.12</v>
      </c>
      <c r="C539">
        <v>270.89</v>
      </c>
      <c r="D539">
        <v>275.05</v>
      </c>
      <c r="E539">
        <v>266.95999999999998</v>
      </c>
      <c r="F539" t="s">
        <v>529</v>
      </c>
      <c r="G539" s="8">
        <v>-1.7000000000000001E-2</v>
      </c>
      <c r="H539" s="16">
        <f t="shared" si="29"/>
        <v>-1.7110930601405821E-2</v>
      </c>
    </row>
    <row r="540" spans="1:8" x14ac:dyDescent="0.35">
      <c r="A540" s="15">
        <v>44833</v>
      </c>
      <c r="B540">
        <v>271.73</v>
      </c>
      <c r="C540">
        <v>275.72000000000003</v>
      </c>
      <c r="D540">
        <v>276.11</v>
      </c>
      <c r="E540">
        <v>268.7</v>
      </c>
      <c r="F540" t="s">
        <v>530</v>
      </c>
      <c r="G540" s="8">
        <v>-2.8799999999999999E-2</v>
      </c>
      <c r="H540" s="16">
        <f t="shared" si="29"/>
        <v>-2.9230395541740627E-2</v>
      </c>
    </row>
    <row r="541" spans="1:8" x14ac:dyDescent="0.35">
      <c r="A541" s="15">
        <v>44832</v>
      </c>
      <c r="B541">
        <v>279.79000000000002</v>
      </c>
      <c r="C541">
        <v>274.32</v>
      </c>
      <c r="D541">
        <v>281.10000000000002</v>
      </c>
      <c r="E541">
        <v>272.8</v>
      </c>
      <c r="F541" t="s">
        <v>531</v>
      </c>
      <c r="G541" s="8">
        <v>1.9900000000000001E-2</v>
      </c>
      <c r="H541" s="16">
        <f t="shared" si="29"/>
        <v>1.9671108728284741E-2</v>
      </c>
    </row>
    <row r="542" spans="1:8" x14ac:dyDescent="0.35">
      <c r="A542" s="15">
        <v>44831</v>
      </c>
      <c r="B542">
        <v>274.33999999999997</v>
      </c>
      <c r="C542">
        <v>277.66000000000003</v>
      </c>
      <c r="D542">
        <v>280.06</v>
      </c>
      <c r="E542">
        <v>271.97000000000003</v>
      </c>
      <c r="F542" t="s">
        <v>517</v>
      </c>
      <c r="G542" s="8">
        <v>4.0000000000000002E-4</v>
      </c>
      <c r="H542" s="16">
        <f t="shared" si="29"/>
        <v>4.0104271642375978E-4</v>
      </c>
    </row>
    <row r="543" spans="1:8" x14ac:dyDescent="0.35">
      <c r="A543" s="15">
        <v>44830</v>
      </c>
      <c r="B543">
        <v>274.23</v>
      </c>
      <c r="C543">
        <v>274.89</v>
      </c>
      <c r="D543">
        <v>279.33999999999997</v>
      </c>
      <c r="E543">
        <v>273.42</v>
      </c>
      <c r="F543" t="s">
        <v>532</v>
      </c>
      <c r="G543" s="8">
        <v>-4.1000000000000003E-3</v>
      </c>
      <c r="H543" s="16">
        <f t="shared" si="29"/>
        <v>-4.1484775652721601E-3</v>
      </c>
    </row>
    <row r="544" spans="1:8" x14ac:dyDescent="0.35">
      <c r="A544" s="15">
        <v>44827</v>
      </c>
      <c r="B544">
        <v>275.37</v>
      </c>
      <c r="C544">
        <v>277.39999999999998</v>
      </c>
      <c r="D544">
        <v>277.7</v>
      </c>
      <c r="E544">
        <v>271.88</v>
      </c>
      <c r="F544" t="s">
        <v>533</v>
      </c>
      <c r="G544" s="8">
        <v>-1.6299999999999999E-2</v>
      </c>
      <c r="H544" s="16">
        <f t="shared" si="29"/>
        <v>-1.638820016032335E-2</v>
      </c>
    </row>
    <row r="545" spans="1:8" x14ac:dyDescent="0.35">
      <c r="A545" s="15">
        <v>44826</v>
      </c>
      <c r="B545">
        <v>279.92</v>
      </c>
      <c r="C545">
        <v>281.85000000000002</v>
      </c>
      <c r="D545">
        <v>282.88</v>
      </c>
      <c r="E545">
        <v>278.67</v>
      </c>
      <c r="F545" t="s">
        <v>534</v>
      </c>
      <c r="G545" s="8">
        <v>-1.23E-2</v>
      </c>
      <c r="H545" s="16">
        <f t="shared" si="29"/>
        <v>-1.2390764389720144E-2</v>
      </c>
    </row>
    <row r="546" spans="1:8" x14ac:dyDescent="0.35">
      <c r="A546" s="15">
        <v>44825</v>
      </c>
      <c r="B546">
        <v>283.41000000000003</v>
      </c>
      <c r="C546">
        <v>289.44</v>
      </c>
      <c r="D546">
        <v>293.8</v>
      </c>
      <c r="E546">
        <v>283.27</v>
      </c>
      <c r="F546" t="s">
        <v>535</v>
      </c>
      <c r="G546" s="8">
        <v>-1.7899999999999999E-2</v>
      </c>
      <c r="H546" s="16">
        <f t="shared" si="29"/>
        <v>-1.8077731419956916E-2</v>
      </c>
    </row>
    <row r="547" spans="1:8" x14ac:dyDescent="0.35">
      <c r="A547" s="15">
        <v>44824</v>
      </c>
      <c r="B547">
        <v>288.58</v>
      </c>
      <c r="C547">
        <v>288.33999999999997</v>
      </c>
      <c r="D547">
        <v>290.92</v>
      </c>
      <c r="E547">
        <v>286.23</v>
      </c>
      <c r="F547" t="s">
        <v>536</v>
      </c>
      <c r="G547" s="8">
        <v>-8.0000000000000002E-3</v>
      </c>
      <c r="H547" s="16">
        <f t="shared" si="29"/>
        <v>-8.0072216320462991E-3</v>
      </c>
    </row>
    <row r="548" spans="1:8" x14ac:dyDescent="0.35">
      <c r="A548" s="15">
        <v>44823</v>
      </c>
      <c r="B548">
        <v>290.89999999999998</v>
      </c>
      <c r="C548">
        <v>285.95</v>
      </c>
      <c r="D548">
        <v>291.06</v>
      </c>
      <c r="E548">
        <v>285.89</v>
      </c>
      <c r="F548" t="s">
        <v>537</v>
      </c>
      <c r="G548" s="8">
        <v>6.0000000000000001E-3</v>
      </c>
      <c r="H548" s="16">
        <f t="shared" si="29"/>
        <v>5.9648150371693388E-3</v>
      </c>
    </row>
    <row r="549" spans="1:8" x14ac:dyDescent="0.35">
      <c r="A549" s="15">
        <v>44820</v>
      </c>
      <c r="B549">
        <v>289.17</v>
      </c>
      <c r="C549">
        <v>287.57</v>
      </c>
      <c r="D549">
        <v>289.57</v>
      </c>
      <c r="E549">
        <v>285.47000000000003</v>
      </c>
      <c r="F549" t="s">
        <v>538</v>
      </c>
      <c r="G549" s="8">
        <v>-6.1000000000000004E-3</v>
      </c>
      <c r="H549" s="16">
        <f t="shared" si="29"/>
        <v>-6.136680638692403E-3</v>
      </c>
    </row>
    <row r="550" spans="1:8" x14ac:dyDescent="0.35">
      <c r="A550" s="15">
        <v>44819</v>
      </c>
      <c r="B550">
        <v>290.95</v>
      </c>
      <c r="C550">
        <v>293.92</v>
      </c>
      <c r="D550">
        <v>296.37</v>
      </c>
      <c r="E550">
        <v>289.31</v>
      </c>
      <c r="F550" t="s">
        <v>539</v>
      </c>
      <c r="G550" s="8">
        <v>-1.67E-2</v>
      </c>
      <c r="H550" s="16">
        <f t="shared" si="29"/>
        <v>-1.6768737560373045E-2</v>
      </c>
    </row>
    <row r="551" spans="1:8" x14ac:dyDescent="0.35">
      <c r="A551" s="15">
        <v>44818</v>
      </c>
      <c r="B551">
        <v>295.87</v>
      </c>
      <c r="C551">
        <v>294.70999999999998</v>
      </c>
      <c r="D551">
        <v>296.77</v>
      </c>
      <c r="E551">
        <v>292.91000000000003</v>
      </c>
      <c r="F551" t="s">
        <v>540</v>
      </c>
      <c r="G551" s="8">
        <v>7.9000000000000008E-3</v>
      </c>
      <c r="H551" s="16">
        <f t="shared" si="29"/>
        <v>7.8721861528570046E-3</v>
      </c>
    </row>
    <row r="552" spans="1:8" x14ac:dyDescent="0.35">
      <c r="A552" s="15">
        <v>44817</v>
      </c>
      <c r="B552">
        <v>293.55</v>
      </c>
      <c r="C552">
        <v>301.64</v>
      </c>
      <c r="D552">
        <v>302.86</v>
      </c>
      <c r="E552">
        <v>292.63</v>
      </c>
      <c r="F552" t="s">
        <v>541</v>
      </c>
      <c r="G552" s="8">
        <v>-5.4800000000000001E-2</v>
      </c>
      <c r="H552" s="16">
        <f t="shared" si="29"/>
        <v>-5.6393534630848036E-2</v>
      </c>
    </row>
    <row r="553" spans="1:8" x14ac:dyDescent="0.35">
      <c r="A553" s="15">
        <v>44816</v>
      </c>
      <c r="B553">
        <v>310.58</v>
      </c>
      <c r="C553">
        <v>308.33999999999997</v>
      </c>
      <c r="D553">
        <v>310.92</v>
      </c>
      <c r="E553">
        <v>308.02</v>
      </c>
      <c r="F553" t="s">
        <v>542</v>
      </c>
      <c r="G553" s="8">
        <v>1.1900000000000001E-2</v>
      </c>
      <c r="H553" s="16">
        <f t="shared" si="29"/>
        <v>1.1821808582084748E-2</v>
      </c>
    </row>
    <row r="554" spans="1:8" x14ac:dyDescent="0.35">
      <c r="A554" s="15">
        <v>44813</v>
      </c>
      <c r="B554">
        <v>306.93</v>
      </c>
      <c r="C554">
        <v>302.67</v>
      </c>
      <c r="D554">
        <v>307.44</v>
      </c>
      <c r="E554">
        <v>300.36</v>
      </c>
      <c r="F554" t="s">
        <v>543</v>
      </c>
      <c r="G554" s="8">
        <v>2.1899999999999999E-2</v>
      </c>
      <c r="H554" s="16">
        <f t="shared" si="29"/>
        <v>2.1637953327275115E-2</v>
      </c>
    </row>
    <row r="555" spans="1:8" x14ac:dyDescent="0.35">
      <c r="A555" s="15">
        <v>44812</v>
      </c>
      <c r="B555">
        <v>300.36</v>
      </c>
      <c r="C555">
        <v>296.69</v>
      </c>
      <c r="D555">
        <v>301.70999999999998</v>
      </c>
      <c r="E555">
        <v>295.29000000000002</v>
      </c>
      <c r="F555" t="s">
        <v>544</v>
      </c>
      <c r="G555" s="8">
        <v>5.1999999999999998E-3</v>
      </c>
      <c r="H555" s="16">
        <f t="shared" si="29"/>
        <v>5.1738353308933395E-3</v>
      </c>
    </row>
    <row r="556" spans="1:8" x14ac:dyDescent="0.35">
      <c r="A556" s="15">
        <v>44811</v>
      </c>
      <c r="B556">
        <v>298.81</v>
      </c>
      <c r="C556">
        <v>293.39</v>
      </c>
      <c r="D556">
        <v>299.83</v>
      </c>
      <c r="E556">
        <v>293.12</v>
      </c>
      <c r="F556" t="s">
        <v>545</v>
      </c>
      <c r="G556" s="8">
        <v>2.0199999999999999E-2</v>
      </c>
      <c r="H556" s="16">
        <f t="shared" si="29"/>
        <v>1.9976666067102185E-2</v>
      </c>
    </row>
    <row r="557" spans="1:8" x14ac:dyDescent="0.35">
      <c r="A557" s="15">
        <v>44810</v>
      </c>
      <c r="B557">
        <v>292.89999999999998</v>
      </c>
      <c r="C557">
        <v>295.5</v>
      </c>
      <c r="D557">
        <v>296.44</v>
      </c>
      <c r="E557">
        <v>290.72000000000003</v>
      </c>
      <c r="F557" t="s">
        <v>546</v>
      </c>
      <c r="G557" s="8">
        <v>-7.1999999999999998E-3</v>
      </c>
      <c r="H557" s="16">
        <f t="shared" si="29"/>
        <v>-7.2118968182152089E-3</v>
      </c>
    </row>
    <row r="558" spans="1:8" x14ac:dyDescent="0.35">
      <c r="A558" s="15">
        <v>44806</v>
      </c>
      <c r="B558">
        <v>295.02</v>
      </c>
      <c r="C558">
        <v>302.18</v>
      </c>
      <c r="D558">
        <v>303.58999999999997</v>
      </c>
      <c r="E558">
        <v>293.37</v>
      </c>
      <c r="F558" t="s">
        <v>547</v>
      </c>
      <c r="G558" s="8">
        <v>-1.41E-2</v>
      </c>
      <c r="H558" s="16">
        <f t="shared" si="29"/>
        <v>-1.4202776352301254E-2</v>
      </c>
    </row>
    <row r="559" spans="1:8" x14ac:dyDescent="0.35">
      <c r="A559" s="15">
        <v>44805</v>
      </c>
      <c r="B559">
        <v>299.24</v>
      </c>
      <c r="C559">
        <v>296.56</v>
      </c>
      <c r="D559">
        <v>299.62</v>
      </c>
      <c r="E559">
        <v>292.8</v>
      </c>
      <c r="F559" t="s">
        <v>548</v>
      </c>
      <c r="G559" s="8">
        <v>4.0000000000000002E-4</v>
      </c>
      <c r="H559" s="16">
        <f t="shared" si="29"/>
        <v>4.3452829295729498E-4</v>
      </c>
    </row>
    <row r="560" spans="1:8" x14ac:dyDescent="0.35">
      <c r="A560" s="15">
        <v>44804</v>
      </c>
      <c r="B560">
        <v>299.11</v>
      </c>
      <c r="C560">
        <v>303.83</v>
      </c>
      <c r="D560">
        <v>304.75</v>
      </c>
      <c r="E560">
        <v>299</v>
      </c>
      <c r="F560" t="s">
        <v>549</v>
      </c>
      <c r="G560" s="8">
        <v>-5.7999999999999996E-3</v>
      </c>
      <c r="H560" s="16">
        <f t="shared" si="29"/>
        <v>-5.8336415584308524E-3</v>
      </c>
    </row>
    <row r="561" spans="1:8" x14ac:dyDescent="0.35">
      <c r="A561" s="15">
        <v>44803</v>
      </c>
      <c r="B561">
        <v>300.86</v>
      </c>
      <c r="C561">
        <v>305.94</v>
      </c>
      <c r="D561">
        <v>306.57</v>
      </c>
      <c r="E561">
        <v>298.27999999999997</v>
      </c>
      <c r="F561" t="s">
        <v>550</v>
      </c>
      <c r="G561" s="8">
        <v>-1.11E-2</v>
      </c>
      <c r="H561" s="16">
        <f t="shared" si="29"/>
        <v>-1.1204691597958848E-2</v>
      </c>
    </row>
    <row r="562" spans="1:8" x14ac:dyDescent="0.35">
      <c r="A562" s="15">
        <v>44802</v>
      </c>
      <c r="B562">
        <v>304.25</v>
      </c>
      <c r="C562">
        <v>304.45999999999998</v>
      </c>
      <c r="D562">
        <v>307.06</v>
      </c>
      <c r="E562">
        <v>303.12</v>
      </c>
      <c r="F562" t="s">
        <v>551</v>
      </c>
      <c r="G562" s="8">
        <v>-9.9000000000000008E-3</v>
      </c>
      <c r="H562" s="16">
        <f t="shared" si="29"/>
        <v>-9.909652170012679E-3</v>
      </c>
    </row>
    <row r="563" spans="1:8" x14ac:dyDescent="0.35">
      <c r="A563" s="15">
        <v>44799</v>
      </c>
      <c r="B563">
        <v>307.27999999999997</v>
      </c>
      <c r="C563">
        <v>320.11</v>
      </c>
      <c r="D563">
        <v>321.33999999999997</v>
      </c>
      <c r="E563">
        <v>307.19</v>
      </c>
      <c r="F563" t="s">
        <v>552</v>
      </c>
      <c r="G563" s="8">
        <v>-4.1000000000000002E-2</v>
      </c>
      <c r="H563" s="16">
        <f t="shared" si="29"/>
        <v>-4.1842041655769484E-2</v>
      </c>
    </row>
    <row r="564" spans="1:8" x14ac:dyDescent="0.35">
      <c r="A564" s="15">
        <v>44798</v>
      </c>
      <c r="B564">
        <v>320.41000000000003</v>
      </c>
      <c r="C564">
        <v>316.66000000000003</v>
      </c>
      <c r="D564">
        <v>320.43</v>
      </c>
      <c r="E564">
        <v>315.58999999999997</v>
      </c>
      <c r="F564" t="s">
        <v>553</v>
      </c>
      <c r="G564" s="8">
        <v>1.77E-2</v>
      </c>
      <c r="H564" s="16">
        <f t="shared" si="29"/>
        <v>1.7536852419169347E-2</v>
      </c>
    </row>
    <row r="565" spans="1:8" x14ac:dyDescent="0.35">
      <c r="A565" s="15">
        <v>44797</v>
      </c>
      <c r="B565">
        <v>314.83999999999997</v>
      </c>
      <c r="C565">
        <v>313.45</v>
      </c>
      <c r="D565">
        <v>316.7</v>
      </c>
      <c r="E565">
        <v>312.83</v>
      </c>
      <c r="F565" t="s">
        <v>554</v>
      </c>
      <c r="G565" s="8">
        <v>2.8999999999999998E-3</v>
      </c>
      <c r="H565" s="16">
        <f t="shared" si="29"/>
        <v>2.8626884271883636E-3</v>
      </c>
    </row>
    <row r="566" spans="1:8" x14ac:dyDescent="0.35">
      <c r="A566" s="15">
        <v>44796</v>
      </c>
      <c r="B566">
        <v>313.94</v>
      </c>
      <c r="C566">
        <v>313.95999999999998</v>
      </c>
      <c r="D566">
        <v>316.83</v>
      </c>
      <c r="E566">
        <v>313.17</v>
      </c>
      <c r="F566" t="s">
        <v>555</v>
      </c>
      <c r="G566" s="8">
        <v>-8.0000000000000004E-4</v>
      </c>
      <c r="H566" s="16">
        <f t="shared" si="29"/>
        <v>-8.2784097445989737E-4</v>
      </c>
    </row>
    <row r="567" spans="1:8" x14ac:dyDescent="0.35">
      <c r="A567" s="15">
        <v>44795</v>
      </c>
      <c r="B567">
        <v>314.2</v>
      </c>
      <c r="C567">
        <v>318.33</v>
      </c>
      <c r="D567">
        <v>318.57</v>
      </c>
      <c r="E567">
        <v>313.37</v>
      </c>
      <c r="F567" t="s">
        <v>556</v>
      </c>
      <c r="G567" s="8">
        <v>-2.63E-2</v>
      </c>
      <c r="H567" s="16">
        <f t="shared" si="29"/>
        <v>-2.6662384221998476E-2</v>
      </c>
    </row>
    <row r="568" spans="1:8" x14ac:dyDescent="0.35">
      <c r="A568" s="15">
        <v>44792</v>
      </c>
      <c r="B568">
        <v>322.69</v>
      </c>
      <c r="C568">
        <v>326</v>
      </c>
      <c r="D568">
        <v>326.67</v>
      </c>
      <c r="E568">
        <v>321.91000000000003</v>
      </c>
      <c r="F568" t="s">
        <v>319</v>
      </c>
      <c r="G568" s="8">
        <v>-1.95E-2</v>
      </c>
      <c r="H568" s="16">
        <f t="shared" si="29"/>
        <v>-1.9699931345074823E-2</v>
      </c>
    </row>
    <row r="569" spans="1:8" x14ac:dyDescent="0.35">
      <c r="A569" s="15">
        <v>44791</v>
      </c>
      <c r="B569">
        <v>329.11</v>
      </c>
      <c r="C569">
        <v>328.27</v>
      </c>
      <c r="D569">
        <v>330.32</v>
      </c>
      <c r="E569">
        <v>326.62</v>
      </c>
      <c r="F569" t="s">
        <v>557</v>
      </c>
      <c r="G569" s="8">
        <v>2.3999999999999998E-3</v>
      </c>
      <c r="H569" s="16">
        <f t="shared" si="29"/>
        <v>2.4032988462441254E-3</v>
      </c>
    </row>
    <row r="570" spans="1:8" x14ac:dyDescent="0.35">
      <c r="A570" s="15">
        <v>44790</v>
      </c>
      <c r="B570">
        <v>328.32</v>
      </c>
      <c r="C570">
        <v>328.9</v>
      </c>
      <c r="D570">
        <v>331.26</v>
      </c>
      <c r="E570">
        <v>326.19</v>
      </c>
      <c r="F570" t="s">
        <v>558</v>
      </c>
      <c r="G570" s="8">
        <v>-1.14E-2</v>
      </c>
      <c r="H570" s="16">
        <f t="shared" si="29"/>
        <v>-1.1477496799236693E-2</v>
      </c>
    </row>
    <row r="571" spans="1:8" x14ac:dyDescent="0.35">
      <c r="A571" s="15">
        <v>44789</v>
      </c>
      <c r="B571">
        <v>332.11</v>
      </c>
      <c r="C571">
        <v>331.88</v>
      </c>
      <c r="D571">
        <v>334.25</v>
      </c>
      <c r="E571">
        <v>328.99</v>
      </c>
      <c r="F571" t="s">
        <v>559</v>
      </c>
      <c r="G571" s="8">
        <v>-2.3E-3</v>
      </c>
      <c r="H571" s="16">
        <f t="shared" si="29"/>
        <v>-2.3458657374451765E-3</v>
      </c>
    </row>
    <row r="572" spans="1:8" x14ac:dyDescent="0.35">
      <c r="A572" s="15">
        <v>44788</v>
      </c>
      <c r="B572">
        <v>332.89</v>
      </c>
      <c r="C572">
        <v>329.25</v>
      </c>
      <c r="D572">
        <v>333.39</v>
      </c>
      <c r="E572">
        <v>329.23</v>
      </c>
      <c r="F572" t="s">
        <v>560</v>
      </c>
      <c r="G572" s="8">
        <v>8.0999999999999996E-3</v>
      </c>
      <c r="H572" s="16">
        <f t="shared" si="29"/>
        <v>8.0530060753454761E-3</v>
      </c>
    </row>
    <row r="573" spans="1:8" x14ac:dyDescent="0.35">
      <c r="A573" s="15">
        <v>44785</v>
      </c>
      <c r="B573">
        <v>330.22</v>
      </c>
      <c r="C573">
        <v>326</v>
      </c>
      <c r="D573">
        <v>330.41</v>
      </c>
      <c r="E573">
        <v>324.93</v>
      </c>
      <c r="F573" t="s">
        <v>561</v>
      </c>
      <c r="G573" s="8">
        <v>1.95E-2</v>
      </c>
      <c r="H573" s="16">
        <f t="shared" si="29"/>
        <v>1.9293399576527665E-2</v>
      </c>
    </row>
    <row r="574" spans="1:8" x14ac:dyDescent="0.35">
      <c r="A574" s="15">
        <v>44784</v>
      </c>
      <c r="B574">
        <v>323.91000000000003</v>
      </c>
      <c r="C574">
        <v>328.13</v>
      </c>
      <c r="D574">
        <v>330.19</v>
      </c>
      <c r="E574">
        <v>323.19</v>
      </c>
      <c r="F574" t="s">
        <v>292</v>
      </c>
      <c r="G574" s="8">
        <v>-5.7000000000000002E-3</v>
      </c>
      <c r="H574" s="16">
        <f t="shared" si="29"/>
        <v>-5.6952144949443742E-3</v>
      </c>
    </row>
    <row r="575" spans="1:8" x14ac:dyDescent="0.35">
      <c r="A575" s="15">
        <v>44783</v>
      </c>
      <c r="B575">
        <v>325.76</v>
      </c>
      <c r="C575">
        <v>324.42</v>
      </c>
      <c r="D575">
        <v>326.06</v>
      </c>
      <c r="E575">
        <v>321.89</v>
      </c>
      <c r="F575" t="s">
        <v>562</v>
      </c>
      <c r="G575" s="8">
        <v>2.7900000000000001E-2</v>
      </c>
      <c r="H575" s="16">
        <f t="shared" si="29"/>
        <v>2.7543092027295452E-2</v>
      </c>
    </row>
    <row r="576" spans="1:8" x14ac:dyDescent="0.35">
      <c r="A576" s="15">
        <v>44782</v>
      </c>
      <c r="B576">
        <v>316.91000000000003</v>
      </c>
      <c r="C576">
        <v>318.60000000000002</v>
      </c>
      <c r="D576">
        <v>318.86</v>
      </c>
      <c r="E576">
        <v>315.25</v>
      </c>
      <c r="F576" t="s">
        <v>563</v>
      </c>
      <c r="G576" s="8">
        <v>-1.1299999999999999E-2</v>
      </c>
      <c r="H576" s="16">
        <f t="shared" si="29"/>
        <v>-1.1389251670621691E-2</v>
      </c>
    </row>
    <row r="577" spans="1:8" x14ac:dyDescent="0.35">
      <c r="A577" s="15">
        <v>44781</v>
      </c>
      <c r="B577">
        <v>320.54000000000002</v>
      </c>
      <c r="C577">
        <v>322.52</v>
      </c>
      <c r="D577">
        <v>326.3</v>
      </c>
      <c r="E577">
        <v>319.04000000000002</v>
      </c>
      <c r="F577" t="s">
        <v>564</v>
      </c>
      <c r="G577" s="8">
        <v>-3.2000000000000002E-3</v>
      </c>
      <c r="H577" s="16">
        <f t="shared" si="29"/>
        <v>-3.2392727508360293E-3</v>
      </c>
    </row>
    <row r="578" spans="1:8" x14ac:dyDescent="0.35">
      <c r="A578" s="15">
        <v>44778</v>
      </c>
      <c r="B578">
        <v>321.58</v>
      </c>
      <c r="C578">
        <v>319.02</v>
      </c>
      <c r="D578">
        <v>323.66000000000003</v>
      </c>
      <c r="E578">
        <v>318.22000000000003</v>
      </c>
      <c r="F578" t="s">
        <v>202</v>
      </c>
      <c r="G578" s="8">
        <v>-8.2000000000000007E-3</v>
      </c>
      <c r="H578" s="16">
        <f t="shared" si="29"/>
        <v>-8.2067941760985298E-3</v>
      </c>
    </row>
    <row r="579" spans="1:8" x14ac:dyDescent="0.35">
      <c r="A579" s="15">
        <v>44777</v>
      </c>
      <c r="B579">
        <v>324.23</v>
      </c>
      <c r="C579">
        <v>322.8</v>
      </c>
      <c r="D579">
        <v>324.55</v>
      </c>
      <c r="E579">
        <v>320.60000000000002</v>
      </c>
      <c r="F579" t="s">
        <v>565</v>
      </c>
      <c r="G579" s="8">
        <v>4.7000000000000002E-3</v>
      </c>
      <c r="H579" s="16">
        <f t="shared" si="29"/>
        <v>4.6680662864621849E-3</v>
      </c>
    </row>
    <row r="580" spans="1:8" x14ac:dyDescent="0.35">
      <c r="A580" s="15">
        <v>44776</v>
      </c>
      <c r="B580">
        <v>322.72000000000003</v>
      </c>
      <c r="C580">
        <v>315.88</v>
      </c>
      <c r="D580">
        <v>323.56</v>
      </c>
      <c r="E580">
        <v>315.82</v>
      </c>
      <c r="F580" t="s">
        <v>435</v>
      </c>
      <c r="G580" s="8">
        <v>2.7199999999999998E-2</v>
      </c>
      <c r="H580" s="16">
        <f t="shared" si="29"/>
        <v>2.6882663936147484E-2</v>
      </c>
    </row>
    <row r="581" spans="1:8" x14ac:dyDescent="0.35">
      <c r="A581" s="15">
        <v>44775</v>
      </c>
      <c r="B581">
        <v>314.16000000000003</v>
      </c>
      <c r="C581">
        <v>312.76</v>
      </c>
      <c r="D581">
        <v>318.38</v>
      </c>
      <c r="E581">
        <v>311.68</v>
      </c>
      <c r="F581" t="s">
        <v>566</v>
      </c>
      <c r="G581" s="8">
        <v>-3.0000000000000001E-3</v>
      </c>
      <c r="H581" s="16">
        <f t="shared" si="29"/>
        <v>-2.9876384934746881E-3</v>
      </c>
    </row>
    <row r="582" spans="1:8" x14ac:dyDescent="0.35">
      <c r="A582" s="15">
        <v>44774</v>
      </c>
      <c r="B582">
        <v>315.10000000000002</v>
      </c>
      <c r="C582">
        <v>313.49</v>
      </c>
      <c r="D582">
        <v>318.64</v>
      </c>
      <c r="E582">
        <v>312.37</v>
      </c>
      <c r="F582" t="s">
        <v>567</v>
      </c>
      <c r="G582" s="8">
        <v>-5.9999999999999995E-4</v>
      </c>
      <c r="H582" s="16">
        <f t="shared" si="29"/>
        <v>-6.0280145863152678E-4</v>
      </c>
    </row>
    <row r="583" spans="1:8" x14ac:dyDescent="0.35">
      <c r="A583" s="15">
        <v>44771</v>
      </c>
      <c r="B583">
        <v>315.29000000000002</v>
      </c>
      <c r="C583">
        <v>311.22000000000003</v>
      </c>
      <c r="D583">
        <v>316.22000000000003</v>
      </c>
      <c r="E583">
        <v>309.77</v>
      </c>
      <c r="F583" t="s">
        <v>568</v>
      </c>
      <c r="G583" s="8">
        <v>1.8200000000000001E-2</v>
      </c>
      <c r="H583" s="16">
        <f t="shared" si="29"/>
        <v>1.8050222837790543E-2</v>
      </c>
    </row>
    <row r="584" spans="1:8" x14ac:dyDescent="0.35">
      <c r="A584" s="15">
        <v>44770</v>
      </c>
      <c r="B584">
        <v>309.64999999999998</v>
      </c>
      <c r="C584">
        <v>306.43</v>
      </c>
      <c r="D584">
        <v>310.23</v>
      </c>
      <c r="E584">
        <v>302.58999999999997</v>
      </c>
      <c r="F584" t="s">
        <v>569</v>
      </c>
      <c r="G584" s="8">
        <v>9.7999999999999997E-3</v>
      </c>
      <c r="H584" s="16">
        <f t="shared" si="29"/>
        <v>9.7355953120772335E-3</v>
      </c>
    </row>
    <row r="585" spans="1:8" x14ac:dyDescent="0.35">
      <c r="A585" s="15">
        <v>44769</v>
      </c>
      <c r="B585">
        <v>306.64999999999998</v>
      </c>
      <c r="C585">
        <v>298.88</v>
      </c>
      <c r="D585">
        <v>308.38</v>
      </c>
      <c r="E585">
        <v>298.3</v>
      </c>
      <c r="F585" t="s">
        <v>570</v>
      </c>
      <c r="G585" s="8">
        <v>4.2200000000000001E-2</v>
      </c>
      <c r="H585" s="16">
        <f t="shared" si="29"/>
        <v>4.137924524992679E-2</v>
      </c>
    </row>
    <row r="586" spans="1:8" x14ac:dyDescent="0.35">
      <c r="A586" s="15">
        <v>44768</v>
      </c>
      <c r="B586">
        <v>294.22000000000003</v>
      </c>
      <c r="C586">
        <v>298.37</v>
      </c>
      <c r="D586">
        <v>298.63</v>
      </c>
      <c r="E586">
        <v>293.39</v>
      </c>
      <c r="F586" t="s">
        <v>571</v>
      </c>
      <c r="G586" s="8">
        <v>-1.9599999999999999E-2</v>
      </c>
      <c r="H586" s="16">
        <f t="shared" si="29"/>
        <v>-1.9821287295007282E-2</v>
      </c>
    </row>
    <row r="587" spans="1:8" x14ac:dyDescent="0.35">
      <c r="A587" s="15">
        <v>44767</v>
      </c>
      <c r="B587">
        <v>300.11</v>
      </c>
      <c r="C587">
        <v>301.86</v>
      </c>
      <c r="D587">
        <v>302.33999999999997</v>
      </c>
      <c r="E587">
        <v>298.06</v>
      </c>
      <c r="F587" t="s">
        <v>572</v>
      </c>
      <c r="G587" s="8">
        <v>-5.7000000000000002E-3</v>
      </c>
      <c r="H587" s="16">
        <f t="shared" si="29"/>
        <v>-5.7148708549958826E-3</v>
      </c>
    </row>
    <row r="588" spans="1:8" x14ac:dyDescent="0.35">
      <c r="A588" s="15">
        <v>44764</v>
      </c>
      <c r="B588">
        <v>301.83</v>
      </c>
      <c r="C588">
        <v>306.27</v>
      </c>
      <c r="D588">
        <v>308.39</v>
      </c>
      <c r="E588">
        <v>299.95999999999998</v>
      </c>
      <c r="F588" t="s">
        <v>573</v>
      </c>
      <c r="G588" s="8">
        <v>-1.7500000000000002E-2</v>
      </c>
      <c r="H588" s="16">
        <f t="shared" ref="H588:H651" si="30">LN(B588/B589)</f>
        <v>-1.7700158348930566E-2</v>
      </c>
    </row>
    <row r="589" spans="1:8" x14ac:dyDescent="0.35">
      <c r="A589" s="15">
        <v>44763</v>
      </c>
      <c r="B589">
        <v>307.22000000000003</v>
      </c>
      <c r="C589">
        <v>303.33999999999997</v>
      </c>
      <c r="D589">
        <v>307.27</v>
      </c>
      <c r="E589">
        <v>300.62</v>
      </c>
      <c r="F589" t="s">
        <v>574</v>
      </c>
      <c r="G589" s="8">
        <v>1.44E-2</v>
      </c>
      <c r="H589" s="16">
        <f t="shared" si="30"/>
        <v>1.4260432781162003E-2</v>
      </c>
    </row>
    <row r="590" spans="1:8" x14ac:dyDescent="0.35">
      <c r="A590" s="15">
        <v>44762</v>
      </c>
      <c r="B590">
        <v>302.87</v>
      </c>
      <c r="C590">
        <v>298.57</v>
      </c>
      <c r="D590">
        <v>304.08</v>
      </c>
      <c r="E590">
        <v>297.77999999999997</v>
      </c>
      <c r="F590" t="s">
        <v>575</v>
      </c>
      <c r="G590" s="8">
        <v>1.5900000000000001E-2</v>
      </c>
      <c r="H590" s="16">
        <f t="shared" si="30"/>
        <v>1.5740495697553442E-2</v>
      </c>
    </row>
    <row r="591" spans="1:8" x14ac:dyDescent="0.35">
      <c r="A591" s="15">
        <v>44761</v>
      </c>
      <c r="B591">
        <v>298.14</v>
      </c>
      <c r="C591">
        <v>292.95999999999998</v>
      </c>
      <c r="D591">
        <v>298.44</v>
      </c>
      <c r="E591">
        <v>291.32</v>
      </c>
      <c r="F591" t="s">
        <v>576</v>
      </c>
      <c r="G591" s="8">
        <v>3.0700000000000002E-2</v>
      </c>
      <c r="H591" s="16">
        <f t="shared" si="30"/>
        <v>3.0271808768498273E-2</v>
      </c>
    </row>
    <row r="592" spans="1:8" x14ac:dyDescent="0.35">
      <c r="A592" s="15">
        <v>44760</v>
      </c>
      <c r="B592">
        <v>289.25</v>
      </c>
      <c r="C592">
        <v>294.57</v>
      </c>
      <c r="D592">
        <v>296</v>
      </c>
      <c r="E592">
        <v>288.05</v>
      </c>
      <c r="F592" t="s">
        <v>577</v>
      </c>
      <c r="G592" s="8">
        <v>-8.5000000000000006E-3</v>
      </c>
      <c r="H592" s="16">
        <f t="shared" si="30"/>
        <v>-8.5030720422464186E-3</v>
      </c>
    </row>
    <row r="593" spans="1:8" x14ac:dyDescent="0.35">
      <c r="A593" s="15">
        <v>44757</v>
      </c>
      <c r="B593">
        <v>291.72000000000003</v>
      </c>
      <c r="C593">
        <v>289.58</v>
      </c>
      <c r="D593">
        <v>291.83</v>
      </c>
      <c r="E593">
        <v>287.93</v>
      </c>
      <c r="F593" t="s">
        <v>578</v>
      </c>
      <c r="G593" s="8">
        <v>1.8100000000000002E-2</v>
      </c>
      <c r="H593" s="16">
        <f t="shared" si="30"/>
        <v>1.798609636978192E-2</v>
      </c>
    </row>
    <row r="594" spans="1:8" x14ac:dyDescent="0.35">
      <c r="A594" s="15">
        <v>44756</v>
      </c>
      <c r="B594">
        <v>286.52</v>
      </c>
      <c r="C594">
        <v>282.83999999999997</v>
      </c>
      <c r="D594">
        <v>287.41000000000003</v>
      </c>
      <c r="E594">
        <v>279.64999999999998</v>
      </c>
      <c r="F594" t="s">
        <v>579</v>
      </c>
      <c r="G594" s="8">
        <v>3.5999999999999999E-3</v>
      </c>
      <c r="H594" s="16">
        <f t="shared" si="30"/>
        <v>3.566312650185591E-3</v>
      </c>
    </row>
    <row r="595" spans="1:8" x14ac:dyDescent="0.35">
      <c r="A595" s="15">
        <v>44755</v>
      </c>
      <c r="B595">
        <v>285.5</v>
      </c>
      <c r="C595">
        <v>280.45</v>
      </c>
      <c r="D595">
        <v>287.89999999999998</v>
      </c>
      <c r="E595">
        <v>279.87</v>
      </c>
      <c r="F595" t="s">
        <v>580</v>
      </c>
      <c r="G595" s="8">
        <v>-2.0999999999999999E-3</v>
      </c>
      <c r="H595" s="16">
        <f t="shared" si="30"/>
        <v>-2.064417535434261E-3</v>
      </c>
    </row>
    <row r="596" spans="1:8" x14ac:dyDescent="0.35">
      <c r="A596" s="15">
        <v>44754</v>
      </c>
      <c r="B596">
        <v>286.08999999999997</v>
      </c>
      <c r="C596">
        <v>290.17</v>
      </c>
      <c r="D596">
        <v>292.13</v>
      </c>
      <c r="E596">
        <v>284.45999999999998</v>
      </c>
      <c r="F596" t="s">
        <v>581</v>
      </c>
      <c r="G596" s="8">
        <v>-9.7000000000000003E-3</v>
      </c>
      <c r="H596" s="16">
        <f t="shared" si="30"/>
        <v>-9.7395461883045664E-3</v>
      </c>
    </row>
    <row r="597" spans="1:8" x14ac:dyDescent="0.35">
      <c r="A597" s="15">
        <v>44753</v>
      </c>
      <c r="B597">
        <v>288.89</v>
      </c>
      <c r="C597">
        <v>292.73</v>
      </c>
      <c r="D597">
        <v>292.95999999999998</v>
      </c>
      <c r="E597">
        <v>287.99</v>
      </c>
      <c r="F597" t="s">
        <v>582</v>
      </c>
      <c r="G597" s="8">
        <v>-2.1299999999999999E-2</v>
      </c>
      <c r="H597" s="16">
        <f t="shared" si="30"/>
        <v>-2.1573223993978138E-2</v>
      </c>
    </row>
    <row r="598" spans="1:8" x14ac:dyDescent="0.35">
      <c r="A598" s="15">
        <v>44750</v>
      </c>
      <c r="B598">
        <v>295.19</v>
      </c>
      <c r="C598">
        <v>291.93</v>
      </c>
      <c r="D598">
        <v>296.58999999999997</v>
      </c>
      <c r="E598">
        <v>290.97000000000003</v>
      </c>
      <c r="F598" t="s">
        <v>583</v>
      </c>
      <c r="G598" s="8">
        <v>1.1999999999999999E-3</v>
      </c>
      <c r="H598" s="16">
        <f t="shared" si="30"/>
        <v>1.220297768461506E-3</v>
      </c>
    </row>
    <row r="599" spans="1:8" x14ac:dyDescent="0.35">
      <c r="A599" s="15">
        <v>44749</v>
      </c>
      <c r="B599">
        <v>294.83</v>
      </c>
      <c r="C599">
        <v>289.48</v>
      </c>
      <c r="D599">
        <v>295.54000000000002</v>
      </c>
      <c r="E599">
        <v>289.48</v>
      </c>
      <c r="F599" t="s">
        <v>584</v>
      </c>
      <c r="G599" s="8">
        <v>2.1399999999999999E-2</v>
      </c>
      <c r="H599" s="16">
        <f t="shared" si="30"/>
        <v>2.1184037538377904E-2</v>
      </c>
    </row>
    <row r="600" spans="1:8" x14ac:dyDescent="0.35">
      <c r="A600" s="15">
        <v>44748</v>
      </c>
      <c r="B600">
        <v>288.64999999999998</v>
      </c>
      <c r="C600">
        <v>287.2</v>
      </c>
      <c r="D600">
        <v>290.8</v>
      </c>
      <c r="E600">
        <v>285.44</v>
      </c>
      <c r="F600" t="s">
        <v>585</v>
      </c>
      <c r="G600" s="8">
        <v>6.4000000000000003E-3</v>
      </c>
      <c r="H600" s="16">
        <f t="shared" si="30"/>
        <v>6.3949058858477001E-3</v>
      </c>
    </row>
    <row r="601" spans="1:8" x14ac:dyDescent="0.35">
      <c r="A601" s="15">
        <v>44747</v>
      </c>
      <c r="B601">
        <v>286.81</v>
      </c>
      <c r="C601">
        <v>278.16000000000003</v>
      </c>
      <c r="D601">
        <v>286.93</v>
      </c>
      <c r="E601">
        <v>276.60000000000002</v>
      </c>
      <c r="F601" t="s">
        <v>586</v>
      </c>
      <c r="G601" s="8">
        <v>1.7100000000000001E-2</v>
      </c>
      <c r="H601" s="16">
        <f t="shared" si="30"/>
        <v>1.6983829183879754E-2</v>
      </c>
    </row>
    <row r="602" spans="1:8" x14ac:dyDescent="0.35">
      <c r="A602" s="15">
        <v>44743</v>
      </c>
      <c r="B602">
        <v>281.98</v>
      </c>
      <c r="C602">
        <v>278.8</v>
      </c>
      <c r="D602">
        <v>282.38</v>
      </c>
      <c r="E602">
        <v>276.88</v>
      </c>
      <c r="F602" t="s">
        <v>587</v>
      </c>
      <c r="G602" s="8">
        <v>6.6E-3</v>
      </c>
      <c r="H602" s="16">
        <f t="shared" si="30"/>
        <v>6.582365300943015E-3</v>
      </c>
    </row>
    <row r="603" spans="1:8" x14ac:dyDescent="0.35">
      <c r="A603" s="15">
        <v>44742</v>
      </c>
      <c r="B603">
        <v>280.13</v>
      </c>
      <c r="C603">
        <v>280.60000000000002</v>
      </c>
      <c r="D603">
        <v>283.8</v>
      </c>
      <c r="E603">
        <v>275.64</v>
      </c>
      <c r="F603" t="s">
        <v>588</v>
      </c>
      <c r="G603" s="8">
        <v>-1.24E-2</v>
      </c>
      <c r="H603" s="16">
        <f t="shared" si="30"/>
        <v>-1.2487302636304034E-2</v>
      </c>
    </row>
    <row r="604" spans="1:8" x14ac:dyDescent="0.35">
      <c r="A604" s="15">
        <v>44741</v>
      </c>
      <c r="B604">
        <v>283.64999999999998</v>
      </c>
      <c r="C604">
        <v>283.25</v>
      </c>
      <c r="D604">
        <v>285.19</v>
      </c>
      <c r="E604">
        <v>280.69</v>
      </c>
      <c r="F604" t="s">
        <v>589</v>
      </c>
      <c r="G604" s="8">
        <v>8.9999999999999998E-4</v>
      </c>
      <c r="H604" s="16">
        <f t="shared" si="30"/>
        <v>9.1704295365739271E-4</v>
      </c>
    </row>
    <row r="605" spans="1:8" x14ac:dyDescent="0.35">
      <c r="A605" s="15">
        <v>44740</v>
      </c>
      <c r="B605">
        <v>283.39</v>
      </c>
      <c r="C605">
        <v>292.85000000000002</v>
      </c>
      <c r="D605">
        <v>295.49</v>
      </c>
      <c r="E605">
        <v>283.2</v>
      </c>
      <c r="F605" t="s">
        <v>590</v>
      </c>
      <c r="G605" s="8">
        <v>-3.0499999999999999E-2</v>
      </c>
      <c r="H605" s="16">
        <f t="shared" si="30"/>
        <v>-3.0956631298281589E-2</v>
      </c>
    </row>
    <row r="606" spans="1:8" x14ac:dyDescent="0.35">
      <c r="A606" s="15">
        <v>44739</v>
      </c>
      <c r="B606">
        <v>292.3</v>
      </c>
      <c r="C606">
        <v>295.83999999999997</v>
      </c>
      <c r="D606">
        <v>296.42</v>
      </c>
      <c r="E606">
        <v>291.14</v>
      </c>
      <c r="F606" t="s">
        <v>591</v>
      </c>
      <c r="G606" s="8">
        <v>-7.3000000000000001E-3</v>
      </c>
      <c r="H606" s="16">
        <f t="shared" si="30"/>
        <v>-7.3624983200621672E-3</v>
      </c>
    </row>
    <row r="607" spans="1:8" x14ac:dyDescent="0.35">
      <c r="A607" s="15">
        <v>44736</v>
      </c>
      <c r="B607">
        <v>294.45999999999998</v>
      </c>
      <c r="C607">
        <v>287.58999999999997</v>
      </c>
      <c r="D607">
        <v>294.89</v>
      </c>
      <c r="E607">
        <v>287.35000000000002</v>
      </c>
      <c r="F607" t="s">
        <v>592</v>
      </c>
      <c r="G607" s="8">
        <v>3.4299999999999997E-2</v>
      </c>
      <c r="H607" s="16">
        <f t="shared" si="30"/>
        <v>3.3707176153270679E-2</v>
      </c>
    </row>
    <row r="608" spans="1:8" x14ac:dyDescent="0.35">
      <c r="A608" s="15">
        <v>44735</v>
      </c>
      <c r="B608">
        <v>284.7</v>
      </c>
      <c r="C608">
        <v>283.06</v>
      </c>
      <c r="D608">
        <v>285.57</v>
      </c>
      <c r="E608">
        <v>280.16000000000003</v>
      </c>
      <c r="F608" t="s">
        <v>593</v>
      </c>
      <c r="G608" s="8">
        <v>1.49E-2</v>
      </c>
      <c r="H608" s="16">
        <f t="shared" si="30"/>
        <v>1.4790970615282272E-2</v>
      </c>
    </row>
    <row r="609" spans="1:8" x14ac:dyDescent="0.35">
      <c r="A609" s="15">
        <v>44734</v>
      </c>
      <c r="B609">
        <v>280.52</v>
      </c>
      <c r="C609">
        <v>278.37</v>
      </c>
      <c r="D609">
        <v>285.02999999999997</v>
      </c>
      <c r="E609">
        <v>277.76</v>
      </c>
      <c r="F609" t="s">
        <v>594</v>
      </c>
      <c r="G609" s="8">
        <v>-1.5E-3</v>
      </c>
      <c r="H609" s="16">
        <f t="shared" si="30"/>
        <v>-1.4605043116217608E-3</v>
      </c>
    </row>
    <row r="610" spans="1:8" x14ac:dyDescent="0.35">
      <c r="A610" s="15">
        <v>44733</v>
      </c>
      <c r="B610">
        <v>280.93</v>
      </c>
      <c r="C610">
        <v>278.60000000000002</v>
      </c>
      <c r="D610">
        <v>283.3</v>
      </c>
      <c r="E610">
        <v>278.49</v>
      </c>
      <c r="F610" t="s">
        <v>295</v>
      </c>
      <c r="G610" s="8">
        <v>2.3199999999999998E-2</v>
      </c>
      <c r="H610" s="16">
        <f t="shared" si="30"/>
        <v>2.2972134255449663E-2</v>
      </c>
    </row>
    <row r="611" spans="1:8" x14ac:dyDescent="0.35">
      <c r="A611" s="15">
        <v>44729</v>
      </c>
      <c r="B611">
        <v>274.55</v>
      </c>
      <c r="C611">
        <v>272.04000000000002</v>
      </c>
      <c r="D611">
        <v>277.04000000000002</v>
      </c>
      <c r="E611">
        <v>270.37</v>
      </c>
      <c r="F611" t="s">
        <v>595</v>
      </c>
      <c r="G611" s="8">
        <v>1.2200000000000001E-2</v>
      </c>
      <c r="H611" s="16">
        <f t="shared" si="30"/>
        <v>1.2092488870212295E-2</v>
      </c>
    </row>
    <row r="612" spans="1:8" x14ac:dyDescent="0.35">
      <c r="A612" s="15">
        <v>44728</v>
      </c>
      <c r="B612">
        <v>271.25</v>
      </c>
      <c r="C612">
        <v>275.45</v>
      </c>
      <c r="D612">
        <v>275.92</v>
      </c>
      <c r="E612">
        <v>269.14</v>
      </c>
      <c r="F612" t="s">
        <v>596</v>
      </c>
      <c r="G612" s="8">
        <v>-4.0300000000000002E-2</v>
      </c>
      <c r="H612" s="16">
        <f t="shared" si="30"/>
        <v>-4.1168478266630372E-2</v>
      </c>
    </row>
    <row r="613" spans="1:8" x14ac:dyDescent="0.35">
      <c r="A613" s="15">
        <v>44727</v>
      </c>
      <c r="B613">
        <v>282.64999999999998</v>
      </c>
      <c r="C613">
        <v>279.27</v>
      </c>
      <c r="D613">
        <v>286.68</v>
      </c>
      <c r="E613">
        <v>276.45999999999998</v>
      </c>
      <c r="F613" t="s">
        <v>597</v>
      </c>
      <c r="G613" s="8">
        <v>2.4899999999999999E-2</v>
      </c>
      <c r="H613" s="16">
        <f t="shared" si="30"/>
        <v>2.4642198152727258E-2</v>
      </c>
    </row>
    <row r="614" spans="1:8" x14ac:dyDescent="0.35">
      <c r="A614" s="15">
        <v>44726</v>
      </c>
      <c r="B614">
        <v>275.77</v>
      </c>
      <c r="C614">
        <v>277.51</v>
      </c>
      <c r="D614">
        <v>278.51</v>
      </c>
      <c r="E614">
        <v>273.19</v>
      </c>
      <c r="F614" t="s">
        <v>598</v>
      </c>
      <c r="G614" s="8">
        <v>1.8E-3</v>
      </c>
      <c r="H614" s="16">
        <f t="shared" si="30"/>
        <v>1.8147507884061745E-3</v>
      </c>
    </row>
    <row r="615" spans="1:8" x14ac:dyDescent="0.35">
      <c r="A615" s="15">
        <v>44725</v>
      </c>
      <c r="B615">
        <v>275.27</v>
      </c>
      <c r="C615">
        <v>279.60000000000002</v>
      </c>
      <c r="D615">
        <v>282.19</v>
      </c>
      <c r="E615">
        <v>274.39</v>
      </c>
      <c r="F615" t="s">
        <v>599</v>
      </c>
      <c r="G615" s="8">
        <v>-4.65E-2</v>
      </c>
      <c r="H615" s="16">
        <f t="shared" si="30"/>
        <v>-4.7601013856252844E-2</v>
      </c>
    </row>
    <row r="616" spans="1:8" x14ac:dyDescent="0.35">
      <c r="A616" s="15">
        <v>44722</v>
      </c>
      <c r="B616">
        <v>288.69</v>
      </c>
      <c r="C616">
        <v>293.5</v>
      </c>
      <c r="D616">
        <v>294.72000000000003</v>
      </c>
      <c r="E616">
        <v>288.23</v>
      </c>
      <c r="F616" t="s">
        <v>600</v>
      </c>
      <c r="G616" s="8">
        <v>-3.5299999999999998E-2</v>
      </c>
      <c r="H616" s="16">
        <f t="shared" si="30"/>
        <v>-3.5892478967785087E-2</v>
      </c>
    </row>
    <row r="617" spans="1:8" x14ac:dyDescent="0.35">
      <c r="A617" s="15">
        <v>44721</v>
      </c>
      <c r="B617">
        <v>299.24</v>
      </c>
      <c r="C617">
        <v>305.75</v>
      </c>
      <c r="D617">
        <v>308.89</v>
      </c>
      <c r="E617">
        <v>299.07</v>
      </c>
      <c r="F617" t="s">
        <v>601</v>
      </c>
      <c r="G617" s="8">
        <v>-2.6800000000000001E-2</v>
      </c>
      <c r="H617" s="16">
        <f t="shared" si="30"/>
        <v>-2.7164117476727045E-2</v>
      </c>
    </row>
    <row r="618" spans="1:8" x14ac:dyDescent="0.35">
      <c r="A618" s="15">
        <v>44720</v>
      </c>
      <c r="B618">
        <v>307.48</v>
      </c>
      <c r="C618">
        <v>308.89</v>
      </c>
      <c r="D618">
        <v>311.56</v>
      </c>
      <c r="E618">
        <v>306.61</v>
      </c>
      <c r="F618" t="s">
        <v>602</v>
      </c>
      <c r="G618" s="8">
        <v>-7.1999999999999998E-3</v>
      </c>
      <c r="H618" s="16">
        <f t="shared" si="30"/>
        <v>-7.2263312891747743E-3</v>
      </c>
    </row>
    <row r="619" spans="1:8" x14ac:dyDescent="0.35">
      <c r="A619" s="15">
        <v>44719</v>
      </c>
      <c r="B619">
        <v>309.70999999999998</v>
      </c>
      <c r="C619">
        <v>303.64999999999998</v>
      </c>
      <c r="D619">
        <v>310.51</v>
      </c>
      <c r="E619">
        <v>302.52999999999997</v>
      </c>
      <c r="F619" t="s">
        <v>603</v>
      </c>
      <c r="G619" s="8">
        <v>8.6E-3</v>
      </c>
      <c r="H619" s="16">
        <f t="shared" si="30"/>
        <v>8.5932075393530382E-3</v>
      </c>
    </row>
    <row r="620" spans="1:8" x14ac:dyDescent="0.35">
      <c r="A620" s="15">
        <v>44718</v>
      </c>
      <c r="B620">
        <v>307.06</v>
      </c>
      <c r="C620">
        <v>310.58999999999997</v>
      </c>
      <c r="D620">
        <v>312.19</v>
      </c>
      <c r="E620">
        <v>305.45999999999998</v>
      </c>
      <c r="F620" t="s">
        <v>604</v>
      </c>
      <c r="G620" s="8">
        <v>3.3E-3</v>
      </c>
      <c r="H620" s="16">
        <f t="shared" si="30"/>
        <v>3.3273558671018618E-3</v>
      </c>
    </row>
    <row r="621" spans="1:8" x14ac:dyDescent="0.35">
      <c r="A621" s="15">
        <v>44715</v>
      </c>
      <c r="B621">
        <v>306.04000000000002</v>
      </c>
      <c r="C621">
        <v>308.87</v>
      </c>
      <c r="D621">
        <v>310.31</v>
      </c>
      <c r="E621">
        <v>304.76</v>
      </c>
      <c r="F621" t="s">
        <v>605</v>
      </c>
      <c r="G621" s="8">
        <v>-2.5999999999999999E-2</v>
      </c>
      <c r="H621" s="16">
        <f t="shared" si="30"/>
        <v>-2.6345739813277154E-2</v>
      </c>
    </row>
    <row r="622" spans="1:8" x14ac:dyDescent="0.35">
      <c r="A622" s="15">
        <v>44714</v>
      </c>
      <c r="B622">
        <v>314.20999999999998</v>
      </c>
      <c r="C622">
        <v>304.69</v>
      </c>
      <c r="D622">
        <v>314.39</v>
      </c>
      <c r="E622">
        <v>303.24</v>
      </c>
      <c r="F622" t="s">
        <v>606</v>
      </c>
      <c r="G622" s="8">
        <v>2.7400000000000001E-2</v>
      </c>
      <c r="H622" s="16">
        <f t="shared" si="30"/>
        <v>2.6999462788771026E-2</v>
      </c>
    </row>
    <row r="623" spans="1:8" x14ac:dyDescent="0.35">
      <c r="A623" s="15">
        <v>44713</v>
      </c>
      <c r="B623">
        <v>305.83999999999997</v>
      </c>
      <c r="C623">
        <v>310.31</v>
      </c>
      <c r="D623">
        <v>312.49</v>
      </c>
      <c r="E623">
        <v>303.57</v>
      </c>
      <c r="F623" t="s">
        <v>607</v>
      </c>
      <c r="G623" s="8">
        <v>-7.4000000000000003E-3</v>
      </c>
      <c r="H623" s="16">
        <f t="shared" si="30"/>
        <v>-7.4272280966077905E-3</v>
      </c>
    </row>
    <row r="624" spans="1:8" x14ac:dyDescent="0.35">
      <c r="A624" s="15">
        <v>44712</v>
      </c>
      <c r="B624">
        <v>308.12</v>
      </c>
      <c r="C624">
        <v>308.91000000000003</v>
      </c>
      <c r="D624">
        <v>311.17</v>
      </c>
      <c r="E624">
        <v>304.17</v>
      </c>
      <c r="F624" t="s">
        <v>608</v>
      </c>
      <c r="G624" s="8">
        <v>-2.7000000000000001E-3</v>
      </c>
      <c r="H624" s="16">
        <f t="shared" si="30"/>
        <v>-2.6577658013399691E-3</v>
      </c>
    </row>
    <row r="625" spans="1:8" x14ac:dyDescent="0.35">
      <c r="A625" s="15">
        <v>44708</v>
      </c>
      <c r="B625">
        <v>308.94</v>
      </c>
      <c r="C625">
        <v>302.38</v>
      </c>
      <c r="D625">
        <v>309.08999999999997</v>
      </c>
      <c r="E625">
        <v>302.26</v>
      </c>
      <c r="F625" t="s">
        <v>609</v>
      </c>
      <c r="G625" s="8">
        <v>3.27E-2</v>
      </c>
      <c r="H625" s="16">
        <f t="shared" si="30"/>
        <v>3.2135109592571751E-2</v>
      </c>
    </row>
    <row r="626" spans="1:8" x14ac:dyDescent="0.35">
      <c r="A626" s="15">
        <v>44707</v>
      </c>
      <c r="B626">
        <v>299.17</v>
      </c>
      <c r="C626">
        <v>290.29000000000002</v>
      </c>
      <c r="D626">
        <v>300.76</v>
      </c>
      <c r="E626">
        <v>290</v>
      </c>
      <c r="F626" t="s">
        <v>610</v>
      </c>
      <c r="G626" s="8">
        <v>2.7699999999999999E-2</v>
      </c>
      <c r="H626" s="16">
        <f t="shared" si="30"/>
        <v>2.7310771075787141E-2</v>
      </c>
    </row>
    <row r="627" spans="1:8" x14ac:dyDescent="0.35">
      <c r="A627" s="15">
        <v>44706</v>
      </c>
      <c r="B627">
        <v>291.11</v>
      </c>
      <c r="C627">
        <v>285.56</v>
      </c>
      <c r="D627">
        <v>293.24</v>
      </c>
      <c r="E627">
        <v>285.35000000000002</v>
      </c>
      <c r="F627" t="s">
        <v>611</v>
      </c>
      <c r="G627" s="8">
        <v>1.4E-2</v>
      </c>
      <c r="H627" s="16">
        <f t="shared" si="30"/>
        <v>1.3905447166657424E-2</v>
      </c>
    </row>
    <row r="628" spans="1:8" x14ac:dyDescent="0.35">
      <c r="A628" s="15">
        <v>44705</v>
      </c>
      <c r="B628">
        <v>287.08999999999997</v>
      </c>
      <c r="C628">
        <v>287.97000000000003</v>
      </c>
      <c r="D628">
        <v>288.70999999999998</v>
      </c>
      <c r="E628">
        <v>282.10000000000002</v>
      </c>
      <c r="F628" t="s">
        <v>612</v>
      </c>
      <c r="G628" s="8">
        <v>-2.1299999999999999E-2</v>
      </c>
      <c r="H628" s="16">
        <f t="shared" si="30"/>
        <v>-2.1502499652123575E-2</v>
      </c>
    </row>
    <row r="629" spans="1:8" x14ac:dyDescent="0.35">
      <c r="A629" s="15">
        <v>44704</v>
      </c>
      <c r="B629">
        <v>293.33</v>
      </c>
      <c r="C629">
        <v>289.60000000000002</v>
      </c>
      <c r="D629">
        <v>293.72000000000003</v>
      </c>
      <c r="E629">
        <v>287.14</v>
      </c>
      <c r="F629" t="s">
        <v>613</v>
      </c>
      <c r="G629" s="8">
        <v>1.66E-2</v>
      </c>
      <c r="H629" s="16">
        <f t="shared" si="30"/>
        <v>1.649918842605937E-2</v>
      </c>
    </row>
    <row r="630" spans="1:8" x14ac:dyDescent="0.35">
      <c r="A630" s="15">
        <v>44701</v>
      </c>
      <c r="B630">
        <v>288.52999999999997</v>
      </c>
      <c r="C630">
        <v>292.98</v>
      </c>
      <c r="D630">
        <v>293.64999999999998</v>
      </c>
      <c r="E630">
        <v>280.06</v>
      </c>
      <c r="F630" t="s">
        <v>614</v>
      </c>
      <c r="G630" s="8">
        <v>-3.0999999999999999E-3</v>
      </c>
      <c r="H630" s="16">
        <f t="shared" si="30"/>
        <v>-3.1144048981374532E-3</v>
      </c>
    </row>
    <row r="631" spans="1:8" x14ac:dyDescent="0.35">
      <c r="A631" s="15">
        <v>44700</v>
      </c>
      <c r="B631">
        <v>289.43</v>
      </c>
      <c r="C631">
        <v>289.14</v>
      </c>
      <c r="D631">
        <v>294.24</v>
      </c>
      <c r="E631">
        <v>287.43</v>
      </c>
      <c r="F631" t="s">
        <v>538</v>
      </c>
      <c r="G631" s="8">
        <v>-5.4000000000000003E-3</v>
      </c>
      <c r="H631" s="16">
        <f t="shared" si="30"/>
        <v>-5.3754307445692297E-3</v>
      </c>
    </row>
    <row r="632" spans="1:8" x14ac:dyDescent="0.35">
      <c r="A632" s="15">
        <v>44699</v>
      </c>
      <c r="B632">
        <v>290.99</v>
      </c>
      <c r="C632">
        <v>301.38</v>
      </c>
      <c r="D632">
        <v>302.08999999999997</v>
      </c>
      <c r="E632">
        <v>289.7</v>
      </c>
      <c r="F632" t="s">
        <v>615</v>
      </c>
      <c r="G632" s="8">
        <v>-4.9099999999999998E-2</v>
      </c>
      <c r="H632" s="16">
        <f t="shared" si="30"/>
        <v>-5.0328878837112428E-2</v>
      </c>
    </row>
    <row r="633" spans="1:8" x14ac:dyDescent="0.35">
      <c r="A633" s="15">
        <v>44698</v>
      </c>
      <c r="B633">
        <v>306.01</v>
      </c>
      <c r="C633">
        <v>304.29000000000002</v>
      </c>
      <c r="D633">
        <v>306.39999999999998</v>
      </c>
      <c r="E633">
        <v>300.39</v>
      </c>
      <c r="F633" t="s">
        <v>616</v>
      </c>
      <c r="G633" s="8">
        <v>2.5899999999999999E-2</v>
      </c>
      <c r="H633" s="16">
        <f t="shared" si="30"/>
        <v>2.5585138481377754E-2</v>
      </c>
    </row>
    <row r="634" spans="1:8" x14ac:dyDescent="0.35">
      <c r="A634" s="15">
        <v>44697</v>
      </c>
      <c r="B634">
        <v>298.27999999999997</v>
      </c>
      <c r="C634">
        <v>299.99</v>
      </c>
      <c r="D634">
        <v>302.10000000000002</v>
      </c>
      <c r="E634">
        <v>296.97000000000003</v>
      </c>
      <c r="F634" t="s">
        <v>617</v>
      </c>
      <c r="G634" s="8">
        <v>-1.1599999999999999E-2</v>
      </c>
      <c r="H634" s="16">
        <f t="shared" si="30"/>
        <v>-1.1665632409911241E-2</v>
      </c>
    </row>
    <row r="635" spans="1:8" x14ac:dyDescent="0.35">
      <c r="A635" s="15">
        <v>44694</v>
      </c>
      <c r="B635">
        <v>301.77999999999997</v>
      </c>
      <c r="C635">
        <v>295.56</v>
      </c>
      <c r="D635">
        <v>302.83999999999997</v>
      </c>
      <c r="E635">
        <v>293.93</v>
      </c>
      <c r="F635" t="s">
        <v>618</v>
      </c>
      <c r="G635" s="8">
        <v>3.6999999999999998E-2</v>
      </c>
      <c r="H635" s="16">
        <f t="shared" si="30"/>
        <v>3.6375007914012797E-2</v>
      </c>
    </row>
    <row r="636" spans="1:8" x14ac:dyDescent="0.35">
      <c r="A636" s="15">
        <v>44693</v>
      </c>
      <c r="B636">
        <v>291</v>
      </c>
      <c r="C636">
        <v>287.3</v>
      </c>
      <c r="D636">
        <v>295.58999999999997</v>
      </c>
      <c r="E636">
        <v>284.79000000000002</v>
      </c>
      <c r="F636" t="s">
        <v>619</v>
      </c>
      <c r="G636" s="8">
        <v>-2.3999999999999998E-3</v>
      </c>
      <c r="H636" s="16">
        <f t="shared" si="30"/>
        <v>-2.3683273181828836E-3</v>
      </c>
    </row>
    <row r="637" spans="1:8" x14ac:dyDescent="0.35">
      <c r="A637" s="15">
        <v>44692</v>
      </c>
      <c r="B637">
        <v>291.69</v>
      </c>
      <c r="C637">
        <v>298.27999999999997</v>
      </c>
      <c r="D637">
        <v>303.93</v>
      </c>
      <c r="E637">
        <v>290.8</v>
      </c>
      <c r="F637" t="s">
        <v>620</v>
      </c>
      <c r="G637" s="8">
        <v>-2.9600000000000001E-2</v>
      </c>
      <c r="H637" s="16">
        <f t="shared" si="30"/>
        <v>-3.0088882829198783E-2</v>
      </c>
    </row>
    <row r="638" spans="1:8" x14ac:dyDescent="0.35">
      <c r="A638" s="15">
        <v>44691</v>
      </c>
      <c r="B638">
        <v>300.60000000000002</v>
      </c>
      <c r="C638">
        <v>304.35000000000002</v>
      </c>
      <c r="D638">
        <v>305.60000000000002</v>
      </c>
      <c r="E638">
        <v>296.41000000000003</v>
      </c>
      <c r="F638" t="s">
        <v>621</v>
      </c>
      <c r="G638" s="8">
        <v>1.2200000000000001E-2</v>
      </c>
      <c r="H638" s="16">
        <f t="shared" si="30"/>
        <v>1.2082009116692943E-2</v>
      </c>
    </row>
    <row r="639" spans="1:8" x14ac:dyDescent="0.35">
      <c r="A639" s="15">
        <v>44690</v>
      </c>
      <c r="B639">
        <v>296.99</v>
      </c>
      <c r="C639">
        <v>303.32</v>
      </c>
      <c r="D639">
        <v>309.19</v>
      </c>
      <c r="E639">
        <v>295.56</v>
      </c>
      <c r="F639" t="s">
        <v>622</v>
      </c>
      <c r="G639" s="8">
        <v>-3.9100000000000003E-2</v>
      </c>
      <c r="H639" s="16">
        <f t="shared" si="30"/>
        <v>-3.9934028422905013E-2</v>
      </c>
    </row>
    <row r="640" spans="1:8" x14ac:dyDescent="0.35">
      <c r="A640" s="15">
        <v>44687</v>
      </c>
      <c r="B640">
        <v>309.08999999999997</v>
      </c>
      <c r="C640">
        <v>310.79000000000002</v>
      </c>
      <c r="D640">
        <v>314.92</v>
      </c>
      <c r="E640">
        <v>304.94</v>
      </c>
      <c r="F640" t="s">
        <v>623</v>
      </c>
      <c r="G640" s="8">
        <v>-1.2E-2</v>
      </c>
      <c r="H640" s="16">
        <f t="shared" si="30"/>
        <v>-1.2059381108324285E-2</v>
      </c>
    </row>
    <row r="641" spans="1:8" x14ac:dyDescent="0.35">
      <c r="A641" s="15">
        <v>44686</v>
      </c>
      <c r="B641">
        <v>312.83999999999997</v>
      </c>
      <c r="C641">
        <v>325</v>
      </c>
      <c r="D641">
        <v>325.08</v>
      </c>
      <c r="E641">
        <v>309.45999999999998</v>
      </c>
      <c r="F641" t="s">
        <v>624</v>
      </c>
      <c r="G641" s="8">
        <v>-5.04E-2</v>
      </c>
      <c r="H641" s="16">
        <f t="shared" si="30"/>
        <v>-5.1672010544321044E-2</v>
      </c>
    </row>
    <row r="642" spans="1:8" x14ac:dyDescent="0.35">
      <c r="A642" s="15">
        <v>44685</v>
      </c>
      <c r="B642">
        <v>329.43</v>
      </c>
      <c r="C642">
        <v>319.14</v>
      </c>
      <c r="D642">
        <v>330.12</v>
      </c>
      <c r="E642">
        <v>313.73</v>
      </c>
      <c r="F642" t="s">
        <v>625</v>
      </c>
      <c r="G642" s="8">
        <v>3.3799999999999997E-2</v>
      </c>
      <c r="H642" s="16">
        <f t="shared" si="30"/>
        <v>3.3270566517428581E-2</v>
      </c>
    </row>
    <row r="643" spans="1:8" x14ac:dyDescent="0.35">
      <c r="A643" s="15">
        <v>44684</v>
      </c>
      <c r="B643">
        <v>318.64999999999998</v>
      </c>
      <c r="C643">
        <v>318.33</v>
      </c>
      <c r="D643">
        <v>321</v>
      </c>
      <c r="E643">
        <v>315.81</v>
      </c>
      <c r="F643" t="s">
        <v>626</v>
      </c>
      <c r="G643" s="8">
        <v>1.1000000000000001E-3</v>
      </c>
      <c r="H643" s="16">
        <f t="shared" si="30"/>
        <v>1.0675710634630731E-3</v>
      </c>
    </row>
    <row r="644" spans="1:8" x14ac:dyDescent="0.35">
      <c r="A644" s="15">
        <v>44683</v>
      </c>
      <c r="B644">
        <v>318.31</v>
      </c>
      <c r="C644">
        <v>312.67</v>
      </c>
      <c r="D644">
        <v>318.55</v>
      </c>
      <c r="E644">
        <v>309.48</v>
      </c>
      <c r="F644" t="s">
        <v>627</v>
      </c>
      <c r="G644" s="8">
        <v>1.67E-2</v>
      </c>
      <c r="H644" s="16">
        <f t="shared" si="30"/>
        <v>1.6535061552269303E-2</v>
      </c>
    </row>
    <row r="645" spans="1:8" x14ac:dyDescent="0.35">
      <c r="A645" s="15">
        <v>44680</v>
      </c>
      <c r="B645">
        <v>313.08999999999997</v>
      </c>
      <c r="C645">
        <v>323.52999999999997</v>
      </c>
      <c r="D645">
        <v>327.05</v>
      </c>
      <c r="E645">
        <v>312.44</v>
      </c>
      <c r="F645" t="s">
        <v>628</v>
      </c>
      <c r="G645" s="8">
        <v>-4.4999999999999998E-2</v>
      </c>
      <c r="H645" s="16">
        <f t="shared" si="30"/>
        <v>-4.6034995346018778E-2</v>
      </c>
    </row>
    <row r="646" spans="1:8" x14ac:dyDescent="0.35">
      <c r="A646" s="15">
        <v>44679</v>
      </c>
      <c r="B646">
        <v>327.84</v>
      </c>
      <c r="C646">
        <v>321.68</v>
      </c>
      <c r="D646">
        <v>329.72</v>
      </c>
      <c r="E646">
        <v>317.35000000000002</v>
      </c>
      <c r="F646" t="s">
        <v>629</v>
      </c>
      <c r="G646" s="8">
        <v>3.5499999999999997E-2</v>
      </c>
      <c r="H646" s="16">
        <f t="shared" si="30"/>
        <v>3.4918123139481019E-2</v>
      </c>
    </row>
    <row r="647" spans="1:8" x14ac:dyDescent="0.35">
      <c r="A647" s="15">
        <v>44678</v>
      </c>
      <c r="B647">
        <v>316.58999999999997</v>
      </c>
      <c r="C647">
        <v>317.07</v>
      </c>
      <c r="D647">
        <v>322.70999999999998</v>
      </c>
      <c r="E647">
        <v>314.83</v>
      </c>
      <c r="F647" t="s">
        <v>630</v>
      </c>
      <c r="G647" s="8">
        <v>-1.1999999999999999E-3</v>
      </c>
      <c r="H647" s="16">
        <f t="shared" si="30"/>
        <v>-1.1995708238128622E-3</v>
      </c>
    </row>
    <row r="648" spans="1:8" x14ac:dyDescent="0.35">
      <c r="A648" s="15">
        <v>44677</v>
      </c>
      <c r="B648">
        <v>316.97000000000003</v>
      </c>
      <c r="C648">
        <v>327.3</v>
      </c>
      <c r="D648">
        <v>327.49</v>
      </c>
      <c r="E648">
        <v>316.69</v>
      </c>
      <c r="F648" t="s">
        <v>631</v>
      </c>
      <c r="G648" s="8">
        <v>-3.78E-2</v>
      </c>
      <c r="H648" s="16">
        <f t="shared" si="30"/>
        <v>-3.8496043334896604E-2</v>
      </c>
    </row>
    <row r="649" spans="1:8" x14ac:dyDescent="0.35">
      <c r="A649" s="15">
        <v>44676</v>
      </c>
      <c r="B649">
        <v>329.41</v>
      </c>
      <c r="C649">
        <v>323.56</v>
      </c>
      <c r="D649">
        <v>329.73</v>
      </c>
      <c r="E649">
        <v>322.26</v>
      </c>
      <c r="F649" t="s">
        <v>632</v>
      </c>
      <c r="G649" s="8">
        <v>1.29E-2</v>
      </c>
      <c r="H649" s="16">
        <f t="shared" si="30"/>
        <v>1.2770551168507796E-2</v>
      </c>
    </row>
    <row r="650" spans="1:8" x14ac:dyDescent="0.35">
      <c r="A650" s="15">
        <v>44673</v>
      </c>
      <c r="B650">
        <v>325.23</v>
      </c>
      <c r="C650">
        <v>334.13</v>
      </c>
      <c r="D650">
        <v>335.38</v>
      </c>
      <c r="E650">
        <v>324.79000000000002</v>
      </c>
      <c r="F650" t="s">
        <v>633</v>
      </c>
      <c r="G650" s="8">
        <v>-2.6200000000000001E-2</v>
      </c>
      <c r="H650" s="16">
        <f t="shared" si="30"/>
        <v>-2.65185442420189E-2</v>
      </c>
    </row>
    <row r="651" spans="1:8" x14ac:dyDescent="0.35">
      <c r="A651" s="15">
        <v>44672</v>
      </c>
      <c r="B651">
        <v>333.97</v>
      </c>
      <c r="C651">
        <v>345.01</v>
      </c>
      <c r="D651">
        <v>347.69</v>
      </c>
      <c r="E651">
        <v>333.03</v>
      </c>
      <c r="F651" t="s">
        <v>634</v>
      </c>
      <c r="G651" s="8">
        <v>-2.07E-2</v>
      </c>
      <c r="H651" s="16">
        <f t="shared" si="30"/>
        <v>-2.0919281370068304E-2</v>
      </c>
    </row>
    <row r="652" spans="1:8" x14ac:dyDescent="0.35">
      <c r="A652" s="15">
        <v>44671</v>
      </c>
      <c r="B652">
        <v>341.03</v>
      </c>
      <c r="C652">
        <v>346.91</v>
      </c>
      <c r="D652">
        <v>347.38</v>
      </c>
      <c r="E652">
        <v>339.78</v>
      </c>
      <c r="F652" t="s">
        <v>635</v>
      </c>
      <c r="G652" s="8">
        <v>-1.46E-2</v>
      </c>
      <c r="H652" s="16">
        <f t="shared" ref="H652:H715" si="31">LN(B652/B653)</f>
        <v>-1.4699512251351243E-2</v>
      </c>
    </row>
    <row r="653" spans="1:8" x14ac:dyDescent="0.35">
      <c r="A653" s="15">
        <v>44670</v>
      </c>
      <c r="B653">
        <v>346.08</v>
      </c>
      <c r="C653">
        <v>337.85</v>
      </c>
      <c r="D653">
        <v>346.67</v>
      </c>
      <c r="E653">
        <v>336.8</v>
      </c>
      <c r="F653" t="s">
        <v>394</v>
      </c>
      <c r="G653" s="8">
        <v>2.24E-2</v>
      </c>
      <c r="H653" s="16">
        <f t="shared" si="31"/>
        <v>2.2116328191289159E-2</v>
      </c>
    </row>
    <row r="654" spans="1:8" x14ac:dyDescent="0.35">
      <c r="A654" s="15">
        <v>44669</v>
      </c>
      <c r="B654">
        <v>338.51</v>
      </c>
      <c r="C654">
        <v>337.17</v>
      </c>
      <c r="D654">
        <v>340.86</v>
      </c>
      <c r="E654">
        <v>335.61</v>
      </c>
      <c r="F654" t="s">
        <v>636</v>
      </c>
      <c r="G654" s="8">
        <v>8.0000000000000004E-4</v>
      </c>
      <c r="H654" s="16">
        <f t="shared" si="31"/>
        <v>7.6836696256198404E-4</v>
      </c>
    </row>
    <row r="655" spans="1:8" x14ac:dyDescent="0.35">
      <c r="A655" s="15">
        <v>44665</v>
      </c>
      <c r="B655">
        <v>338.25</v>
      </c>
      <c r="C655">
        <v>346.26</v>
      </c>
      <c r="D655">
        <v>346.79</v>
      </c>
      <c r="E655">
        <v>338.03</v>
      </c>
      <c r="F655" t="s">
        <v>637</v>
      </c>
      <c r="G655" s="8">
        <v>-2.29E-2</v>
      </c>
      <c r="H655" s="16">
        <f t="shared" si="31"/>
        <v>-2.3144716823788689E-2</v>
      </c>
    </row>
    <row r="656" spans="1:8" x14ac:dyDescent="0.35">
      <c r="A656" s="15">
        <v>44664</v>
      </c>
      <c r="B656">
        <v>346.17</v>
      </c>
      <c r="C656">
        <v>339.62</v>
      </c>
      <c r="D656">
        <v>347.25</v>
      </c>
      <c r="E656">
        <v>338.88</v>
      </c>
      <c r="F656" t="s">
        <v>638</v>
      </c>
      <c r="G656" s="8">
        <v>2.0299999999999999E-2</v>
      </c>
      <c r="H656" s="16">
        <f t="shared" si="31"/>
        <v>2.0133733323340779E-2</v>
      </c>
    </row>
    <row r="657" spans="1:8" x14ac:dyDescent="0.35">
      <c r="A657" s="15">
        <v>44663</v>
      </c>
      <c r="B657">
        <v>339.27</v>
      </c>
      <c r="C657">
        <v>345.58</v>
      </c>
      <c r="D657">
        <v>347.51</v>
      </c>
      <c r="E657">
        <v>337.86</v>
      </c>
      <c r="F657" t="s">
        <v>639</v>
      </c>
      <c r="G657" s="8">
        <v>-4.1999999999999997E-3</v>
      </c>
      <c r="H657" s="16">
        <f t="shared" si="31"/>
        <v>-4.2354250203192837E-3</v>
      </c>
    </row>
    <row r="658" spans="1:8" x14ac:dyDescent="0.35">
      <c r="A658" s="15">
        <v>44662</v>
      </c>
      <c r="B658">
        <v>340.71</v>
      </c>
      <c r="C658">
        <v>344.63</v>
      </c>
      <c r="D658">
        <v>345.57</v>
      </c>
      <c r="E658">
        <v>340.36</v>
      </c>
      <c r="F658" t="s">
        <v>640</v>
      </c>
      <c r="G658" s="8">
        <v>-2.3699999999999999E-2</v>
      </c>
      <c r="H658" s="16">
        <f t="shared" si="31"/>
        <v>-2.3954283050613166E-2</v>
      </c>
    </row>
    <row r="659" spans="1:8" x14ac:dyDescent="0.35">
      <c r="A659" s="15">
        <v>44659</v>
      </c>
      <c r="B659">
        <v>348.97</v>
      </c>
      <c r="C659">
        <v>352.14</v>
      </c>
      <c r="D659">
        <v>352.9</v>
      </c>
      <c r="E659">
        <v>348.32</v>
      </c>
      <c r="F659" t="s">
        <v>641</v>
      </c>
      <c r="G659" s="8">
        <v>-1.4E-2</v>
      </c>
      <c r="H659" s="16">
        <f t="shared" si="31"/>
        <v>-1.4056684899583092E-2</v>
      </c>
    </row>
    <row r="660" spans="1:8" x14ac:dyDescent="0.35">
      <c r="A660" s="15">
        <v>44658</v>
      </c>
      <c r="B660">
        <v>353.91</v>
      </c>
      <c r="C660">
        <v>352.06</v>
      </c>
      <c r="D660">
        <v>356.16</v>
      </c>
      <c r="E660">
        <v>348.51</v>
      </c>
      <c r="F660" t="s">
        <v>642</v>
      </c>
      <c r="G660" s="8">
        <v>2.3999999999999998E-3</v>
      </c>
      <c r="H660" s="16">
        <f t="shared" si="31"/>
        <v>2.3763059641803146E-3</v>
      </c>
    </row>
    <row r="661" spans="1:8" x14ac:dyDescent="0.35">
      <c r="A661" s="15">
        <v>44657</v>
      </c>
      <c r="B661">
        <v>353.07</v>
      </c>
      <c r="C661">
        <v>355.46</v>
      </c>
      <c r="D661">
        <v>356.59</v>
      </c>
      <c r="E661">
        <v>350.38</v>
      </c>
      <c r="F661" t="s">
        <v>643</v>
      </c>
      <c r="G661" s="8">
        <v>-2.1700000000000001E-2</v>
      </c>
      <c r="H661" s="16">
        <f t="shared" si="31"/>
        <v>-2.1962282213700324E-2</v>
      </c>
    </row>
    <row r="662" spans="1:8" x14ac:dyDescent="0.35">
      <c r="A662" s="15">
        <v>44656</v>
      </c>
      <c r="B662">
        <v>360.91</v>
      </c>
      <c r="C662">
        <v>367.62</v>
      </c>
      <c r="D662">
        <v>368.35</v>
      </c>
      <c r="E662">
        <v>359.74</v>
      </c>
      <c r="F662" t="s">
        <v>644</v>
      </c>
      <c r="G662" s="8">
        <v>-2.2200000000000001E-2</v>
      </c>
      <c r="H662" s="16">
        <f t="shared" si="31"/>
        <v>-2.2466082826310872E-2</v>
      </c>
    </row>
    <row r="663" spans="1:8" x14ac:dyDescent="0.35">
      <c r="A663" s="15">
        <v>44655</v>
      </c>
      <c r="B663">
        <v>369.11</v>
      </c>
      <c r="C663">
        <v>362.52</v>
      </c>
      <c r="D663">
        <v>369.12</v>
      </c>
      <c r="E663">
        <v>362.25</v>
      </c>
      <c r="F663" t="s">
        <v>645</v>
      </c>
      <c r="G663" s="8">
        <v>2.06E-2</v>
      </c>
      <c r="H663" s="16">
        <f t="shared" si="31"/>
        <v>2.0390158640858125E-2</v>
      </c>
    </row>
    <row r="664" spans="1:8" x14ac:dyDescent="0.35">
      <c r="A664" s="15">
        <v>44652</v>
      </c>
      <c r="B664">
        <v>361.66</v>
      </c>
      <c r="C664">
        <v>362.62</v>
      </c>
      <c r="D664">
        <v>363.42</v>
      </c>
      <c r="E664">
        <v>358.4</v>
      </c>
      <c r="F664" t="s">
        <v>646</v>
      </c>
      <c r="G664" s="8">
        <v>-1.9E-3</v>
      </c>
      <c r="H664" s="16">
        <f t="shared" si="31"/>
        <v>-1.9060515984568043E-3</v>
      </c>
    </row>
    <row r="665" spans="1:8" x14ac:dyDescent="0.35">
      <c r="A665" s="15">
        <v>44651</v>
      </c>
      <c r="B665">
        <v>362.35</v>
      </c>
      <c r="C665">
        <v>367.05</v>
      </c>
      <c r="D665">
        <v>367.41</v>
      </c>
      <c r="E665">
        <v>361.49</v>
      </c>
      <c r="F665" t="s">
        <v>647</v>
      </c>
      <c r="G665" s="8">
        <v>-1.24E-2</v>
      </c>
      <c r="H665" s="16">
        <f t="shared" si="31"/>
        <v>-1.2478735805945784E-2</v>
      </c>
    </row>
    <row r="666" spans="1:8" x14ac:dyDescent="0.35">
      <c r="A666" s="15">
        <v>44650</v>
      </c>
      <c r="B666">
        <v>366.9</v>
      </c>
      <c r="C666">
        <v>369.08</v>
      </c>
      <c r="D666">
        <v>370.79</v>
      </c>
      <c r="E666">
        <v>365.38</v>
      </c>
      <c r="F666" t="s">
        <v>648</v>
      </c>
      <c r="G666" s="8">
        <v>-1.11E-2</v>
      </c>
      <c r="H666" s="16">
        <f t="shared" si="31"/>
        <v>-1.1112731246198871E-2</v>
      </c>
    </row>
    <row r="667" spans="1:8" x14ac:dyDescent="0.35">
      <c r="A667" s="15">
        <v>44649</v>
      </c>
      <c r="B667">
        <v>371</v>
      </c>
      <c r="C667">
        <v>368.71</v>
      </c>
      <c r="D667">
        <v>371.63</v>
      </c>
      <c r="E667">
        <v>365.87</v>
      </c>
      <c r="F667" t="s">
        <v>649</v>
      </c>
      <c r="G667" s="8">
        <v>1.72E-2</v>
      </c>
      <c r="H667" s="16">
        <f t="shared" si="31"/>
        <v>1.7072126702249172E-2</v>
      </c>
    </row>
    <row r="668" spans="1:8" x14ac:dyDescent="0.35">
      <c r="A668" s="15">
        <v>44648</v>
      </c>
      <c r="B668">
        <v>364.72</v>
      </c>
      <c r="C668">
        <v>359.15</v>
      </c>
      <c r="D668">
        <v>364.82</v>
      </c>
      <c r="E668">
        <v>357.88</v>
      </c>
      <c r="F668" t="s">
        <v>650</v>
      </c>
      <c r="G668" s="8">
        <v>1.55E-2</v>
      </c>
      <c r="H668" s="16">
        <f t="shared" si="31"/>
        <v>1.5361964252578143E-2</v>
      </c>
    </row>
    <row r="669" spans="1:8" x14ac:dyDescent="0.35">
      <c r="A669" s="15">
        <v>44645</v>
      </c>
      <c r="B669">
        <v>359.16</v>
      </c>
      <c r="C669">
        <v>359.4</v>
      </c>
      <c r="D669">
        <v>360.48</v>
      </c>
      <c r="E669">
        <v>354.76</v>
      </c>
      <c r="F669" t="s">
        <v>651</v>
      </c>
      <c r="G669" s="8">
        <v>-8.0000000000000004E-4</v>
      </c>
      <c r="H669" s="16">
        <f t="shared" si="31"/>
        <v>-8.3493367128059149E-4</v>
      </c>
    </row>
    <row r="670" spans="1:8" x14ac:dyDescent="0.35">
      <c r="A670" s="15">
        <v>44644</v>
      </c>
      <c r="B670">
        <v>359.46</v>
      </c>
      <c r="C670">
        <v>353.61</v>
      </c>
      <c r="D670">
        <v>359.51</v>
      </c>
      <c r="E670">
        <v>351.41</v>
      </c>
      <c r="F670" t="s">
        <v>652</v>
      </c>
      <c r="G670" s="8">
        <v>2.2200000000000001E-2</v>
      </c>
      <c r="H670" s="16">
        <f t="shared" si="31"/>
        <v>2.1966542569861372E-2</v>
      </c>
    </row>
    <row r="671" spans="1:8" x14ac:dyDescent="0.35">
      <c r="A671" s="15">
        <v>44643</v>
      </c>
      <c r="B671">
        <v>351.65</v>
      </c>
      <c r="C671">
        <v>353.82</v>
      </c>
      <c r="D671">
        <v>357.47</v>
      </c>
      <c r="E671">
        <v>351.59</v>
      </c>
      <c r="F671" t="s">
        <v>653</v>
      </c>
      <c r="G671" s="8">
        <v>-1.44E-2</v>
      </c>
      <c r="H671" s="16">
        <f t="shared" si="31"/>
        <v>-1.4454953699356558E-2</v>
      </c>
    </row>
    <row r="672" spans="1:8" x14ac:dyDescent="0.35">
      <c r="A672" s="15">
        <v>44642</v>
      </c>
      <c r="B672">
        <v>356.77</v>
      </c>
      <c r="C672">
        <v>350.41</v>
      </c>
      <c r="D672">
        <v>357.66</v>
      </c>
      <c r="E672">
        <v>350.02</v>
      </c>
      <c r="F672" t="s">
        <v>654</v>
      </c>
      <c r="G672" s="8">
        <v>1.9599999999999999E-2</v>
      </c>
      <c r="H672" s="16">
        <f t="shared" si="31"/>
        <v>1.9443917079741475E-2</v>
      </c>
    </row>
    <row r="673" spans="1:8" x14ac:dyDescent="0.35">
      <c r="A673" s="15">
        <v>44641</v>
      </c>
      <c r="B673">
        <v>349.9</v>
      </c>
      <c r="C673">
        <v>350.02</v>
      </c>
      <c r="D673">
        <v>352.29</v>
      </c>
      <c r="E673">
        <v>345.39</v>
      </c>
      <c r="F673" t="s">
        <v>655</v>
      </c>
      <c r="G673" s="8">
        <v>-4.0000000000000001E-3</v>
      </c>
      <c r="H673" s="16">
        <f t="shared" si="31"/>
        <v>-4.0216251918316868E-3</v>
      </c>
    </row>
    <row r="674" spans="1:8" x14ac:dyDescent="0.35">
      <c r="A674" s="15">
        <v>44638</v>
      </c>
      <c r="B674">
        <v>351.31</v>
      </c>
      <c r="C674">
        <v>342.56</v>
      </c>
      <c r="D674">
        <v>351.61</v>
      </c>
      <c r="E674">
        <v>341.37</v>
      </c>
      <c r="F674" t="s">
        <v>656</v>
      </c>
      <c r="G674" s="8">
        <v>2.0500000000000001E-2</v>
      </c>
      <c r="H674" s="16">
        <f t="shared" si="31"/>
        <v>2.0271838722114108E-2</v>
      </c>
    </row>
    <row r="675" spans="1:8" x14ac:dyDescent="0.35">
      <c r="A675" s="15">
        <v>44637</v>
      </c>
      <c r="B675">
        <v>344.26</v>
      </c>
      <c r="C675">
        <v>338.19</v>
      </c>
      <c r="D675">
        <v>344.32</v>
      </c>
      <c r="E675">
        <v>336.86</v>
      </c>
      <c r="F675" t="s">
        <v>657</v>
      </c>
      <c r="G675" s="8">
        <v>1.21E-2</v>
      </c>
      <c r="H675" s="16">
        <f t="shared" si="31"/>
        <v>1.2039888279092593E-2</v>
      </c>
    </row>
    <row r="676" spans="1:8" x14ac:dyDescent="0.35">
      <c r="A676" s="15">
        <v>44636</v>
      </c>
      <c r="B676">
        <v>340.14</v>
      </c>
      <c r="C676">
        <v>332</v>
      </c>
      <c r="D676">
        <v>340.26</v>
      </c>
      <c r="E676">
        <v>328.23</v>
      </c>
      <c r="F676" t="s">
        <v>658</v>
      </c>
      <c r="G676" s="8">
        <v>3.7100000000000001E-2</v>
      </c>
      <c r="H676" s="16">
        <f t="shared" si="31"/>
        <v>3.6404666648967694E-2</v>
      </c>
    </row>
    <row r="677" spans="1:8" x14ac:dyDescent="0.35">
      <c r="A677" s="15">
        <v>44635</v>
      </c>
      <c r="B677">
        <v>327.98</v>
      </c>
      <c r="C677">
        <v>320.70999999999998</v>
      </c>
      <c r="D677">
        <v>328.78</v>
      </c>
      <c r="E677">
        <v>319.06</v>
      </c>
      <c r="F677" t="s">
        <v>659</v>
      </c>
      <c r="G677" s="8">
        <v>3.1399999999999997E-2</v>
      </c>
      <c r="H677" s="16">
        <f t="shared" si="31"/>
        <v>3.0901248135122739E-2</v>
      </c>
    </row>
    <row r="678" spans="1:8" x14ac:dyDescent="0.35">
      <c r="A678" s="15">
        <v>44634</v>
      </c>
      <c r="B678">
        <v>318</v>
      </c>
      <c r="C678">
        <v>322.95999999999998</v>
      </c>
      <c r="D678">
        <v>326.42</v>
      </c>
      <c r="E678">
        <v>317.27999999999997</v>
      </c>
      <c r="F678" t="s">
        <v>508</v>
      </c>
      <c r="G678" s="8">
        <v>-1.9199999999999998E-2</v>
      </c>
      <c r="H678" s="16">
        <f t="shared" si="31"/>
        <v>-1.9401757712187124E-2</v>
      </c>
    </row>
    <row r="679" spans="1:8" x14ac:dyDescent="0.35">
      <c r="A679" s="15">
        <v>44631</v>
      </c>
      <c r="B679">
        <v>324.23</v>
      </c>
      <c r="C679">
        <v>334.14</v>
      </c>
      <c r="D679">
        <v>334.46</v>
      </c>
      <c r="E679">
        <v>323.73</v>
      </c>
      <c r="F679" t="s">
        <v>660</v>
      </c>
      <c r="G679" s="8">
        <v>-2.07E-2</v>
      </c>
      <c r="H679" s="16">
        <f t="shared" si="31"/>
        <v>-2.096730406083662E-2</v>
      </c>
    </row>
    <row r="680" spans="1:8" x14ac:dyDescent="0.35">
      <c r="A680" s="15">
        <v>44630</v>
      </c>
      <c r="B680">
        <v>331.1</v>
      </c>
      <c r="C680">
        <v>330.65</v>
      </c>
      <c r="D680">
        <v>332.34</v>
      </c>
      <c r="E680">
        <v>326.54000000000002</v>
      </c>
      <c r="F680" t="s">
        <v>661</v>
      </c>
      <c r="G680" s="8">
        <v>-1.11E-2</v>
      </c>
      <c r="H680" s="16">
        <f t="shared" si="31"/>
        <v>-1.1142762194318191E-2</v>
      </c>
    </row>
    <row r="681" spans="1:8" x14ac:dyDescent="0.35">
      <c r="A681" s="15">
        <v>44629</v>
      </c>
      <c r="B681">
        <v>334.81</v>
      </c>
      <c r="C681">
        <v>331.58</v>
      </c>
      <c r="D681">
        <v>336.2</v>
      </c>
      <c r="E681">
        <v>328.92</v>
      </c>
      <c r="F681" t="s">
        <v>662</v>
      </c>
      <c r="G681" s="8">
        <v>3.5999999999999997E-2</v>
      </c>
      <c r="H681" s="16">
        <f t="shared" si="31"/>
        <v>3.5353763203417085E-2</v>
      </c>
    </row>
    <row r="682" spans="1:8" x14ac:dyDescent="0.35">
      <c r="A682" s="15">
        <v>44628</v>
      </c>
      <c r="B682">
        <v>323.18</v>
      </c>
      <c r="C682">
        <v>323.88</v>
      </c>
      <c r="D682">
        <v>333.04</v>
      </c>
      <c r="E682">
        <v>319.77</v>
      </c>
      <c r="F682" t="s">
        <v>663</v>
      </c>
      <c r="G682" s="8">
        <v>-4.7000000000000002E-3</v>
      </c>
      <c r="H682" s="16">
        <f t="shared" si="31"/>
        <v>-4.6614374310629215E-3</v>
      </c>
    </row>
    <row r="683" spans="1:8" x14ac:dyDescent="0.35">
      <c r="A683" s="15">
        <v>44627</v>
      </c>
      <c r="B683">
        <v>324.69</v>
      </c>
      <c r="C683">
        <v>337.11</v>
      </c>
      <c r="D683">
        <v>338.3</v>
      </c>
      <c r="E683">
        <v>324.48</v>
      </c>
      <c r="F683" t="s">
        <v>664</v>
      </c>
      <c r="G683" s="8">
        <v>-3.6900000000000002E-2</v>
      </c>
      <c r="H683" s="16">
        <f t="shared" si="31"/>
        <v>-3.756806908071423E-2</v>
      </c>
    </row>
    <row r="684" spans="1:8" x14ac:dyDescent="0.35">
      <c r="A684" s="15">
        <v>44624</v>
      </c>
      <c r="B684">
        <v>337.12</v>
      </c>
      <c r="C684">
        <v>339.66</v>
      </c>
      <c r="D684">
        <v>341.13</v>
      </c>
      <c r="E684">
        <v>334.74</v>
      </c>
      <c r="F684" t="s">
        <v>665</v>
      </c>
      <c r="G684" s="8">
        <v>-1.4500000000000001E-2</v>
      </c>
      <c r="H684" s="16">
        <f t="shared" si="31"/>
        <v>-1.4605677780801391E-2</v>
      </c>
    </row>
    <row r="685" spans="1:8" x14ac:dyDescent="0.35">
      <c r="A685" s="15">
        <v>44623</v>
      </c>
      <c r="B685">
        <v>342.08</v>
      </c>
      <c r="C685">
        <v>349.75</v>
      </c>
      <c r="D685">
        <v>349.86</v>
      </c>
      <c r="E685">
        <v>340.17</v>
      </c>
      <c r="F685" t="s">
        <v>666</v>
      </c>
      <c r="G685" s="8">
        <v>-1.43E-2</v>
      </c>
      <c r="H685" s="16">
        <f t="shared" si="31"/>
        <v>-1.4395419241883905E-2</v>
      </c>
    </row>
    <row r="686" spans="1:8" x14ac:dyDescent="0.35">
      <c r="A686" s="15">
        <v>44622</v>
      </c>
      <c r="B686">
        <v>347.04</v>
      </c>
      <c r="C686">
        <v>342.9</v>
      </c>
      <c r="D686">
        <v>348.41</v>
      </c>
      <c r="E686">
        <v>340.06</v>
      </c>
      <c r="F686" t="s">
        <v>667</v>
      </c>
      <c r="G686" s="8">
        <v>1.6799999999999999E-2</v>
      </c>
      <c r="H686" s="16">
        <f t="shared" si="31"/>
        <v>1.6648891858829493E-2</v>
      </c>
    </row>
    <row r="687" spans="1:8" x14ac:dyDescent="0.35">
      <c r="A687" s="15">
        <v>44621</v>
      </c>
      <c r="B687">
        <v>341.31</v>
      </c>
      <c r="C687">
        <v>345.57</v>
      </c>
      <c r="D687">
        <v>347.9</v>
      </c>
      <c r="E687">
        <v>338.72</v>
      </c>
      <c r="F687" t="s">
        <v>668</v>
      </c>
      <c r="G687" s="8">
        <v>-1.5299999999999999E-2</v>
      </c>
      <c r="H687" s="16">
        <f t="shared" si="31"/>
        <v>-1.5437923801494339E-2</v>
      </c>
    </row>
    <row r="688" spans="1:8" x14ac:dyDescent="0.35">
      <c r="A688" s="15">
        <v>44620</v>
      </c>
      <c r="B688">
        <v>346.62</v>
      </c>
      <c r="C688">
        <v>342.33</v>
      </c>
      <c r="D688">
        <v>348.36</v>
      </c>
      <c r="E688">
        <v>341.14</v>
      </c>
      <c r="F688" t="s">
        <v>669</v>
      </c>
      <c r="G688" s="8">
        <v>3.0000000000000001E-3</v>
      </c>
      <c r="H688" s="16">
        <f t="shared" si="31"/>
        <v>2.9759776951443274E-3</v>
      </c>
    </row>
    <row r="689" spans="1:8" x14ac:dyDescent="0.35">
      <c r="A689" s="15">
        <v>44617</v>
      </c>
      <c r="B689">
        <v>345.59</v>
      </c>
      <c r="C689">
        <v>341.13</v>
      </c>
      <c r="D689">
        <v>345.8</v>
      </c>
      <c r="E689">
        <v>337.21</v>
      </c>
      <c r="F689" t="s">
        <v>670</v>
      </c>
      <c r="G689" s="8">
        <v>1.55E-2</v>
      </c>
      <c r="H689" s="16">
        <f t="shared" si="31"/>
        <v>1.5396134414952887E-2</v>
      </c>
    </row>
    <row r="690" spans="1:8" x14ac:dyDescent="0.35">
      <c r="A690" s="15">
        <v>44616</v>
      </c>
      <c r="B690">
        <v>340.31</v>
      </c>
      <c r="C690">
        <v>318.67</v>
      </c>
      <c r="D690">
        <v>340.86</v>
      </c>
      <c r="E690">
        <v>318.08999999999997</v>
      </c>
      <c r="F690" t="s">
        <v>671</v>
      </c>
      <c r="G690" s="8">
        <v>3.3599999999999998E-2</v>
      </c>
      <c r="H690" s="16">
        <f t="shared" si="31"/>
        <v>3.30396262877415E-2</v>
      </c>
    </row>
    <row r="691" spans="1:8" x14ac:dyDescent="0.35">
      <c r="A691" s="15">
        <v>44615</v>
      </c>
      <c r="B691">
        <v>329.25</v>
      </c>
      <c r="C691">
        <v>341.14</v>
      </c>
      <c r="D691">
        <v>342</v>
      </c>
      <c r="E691">
        <v>328.93</v>
      </c>
      <c r="F691" t="s">
        <v>672</v>
      </c>
      <c r="G691" s="8">
        <v>-2.5600000000000001E-2</v>
      </c>
      <c r="H691" s="16">
        <f t="shared" si="31"/>
        <v>-2.5932653096853765E-2</v>
      </c>
    </row>
    <row r="692" spans="1:8" x14ac:dyDescent="0.35">
      <c r="A692" s="15">
        <v>44614</v>
      </c>
      <c r="B692">
        <v>337.9</v>
      </c>
      <c r="C692">
        <v>338.31</v>
      </c>
      <c r="D692">
        <v>343.86</v>
      </c>
      <c r="E692">
        <v>334.17</v>
      </c>
      <c r="F692" t="s">
        <v>673</v>
      </c>
      <c r="G692" s="8">
        <v>-0.01</v>
      </c>
      <c r="H692" s="16">
        <f t="shared" si="31"/>
        <v>-1.0099757538415136E-2</v>
      </c>
    </row>
    <row r="693" spans="1:8" x14ac:dyDescent="0.35">
      <c r="A693" s="15">
        <v>44610</v>
      </c>
      <c r="B693">
        <v>341.33</v>
      </c>
      <c r="C693">
        <v>346.23</v>
      </c>
      <c r="D693">
        <v>346.63</v>
      </c>
      <c r="E693">
        <v>338.96</v>
      </c>
      <c r="F693" t="s">
        <v>674</v>
      </c>
      <c r="G693" s="8">
        <v>-1.14E-2</v>
      </c>
      <c r="H693" s="16">
        <f t="shared" si="31"/>
        <v>-1.147696838985004E-2</v>
      </c>
    </row>
    <row r="694" spans="1:8" x14ac:dyDescent="0.35">
      <c r="A694" s="15">
        <v>44609</v>
      </c>
      <c r="B694">
        <v>345.27</v>
      </c>
      <c r="C694">
        <v>352.55</v>
      </c>
      <c r="D694">
        <v>353.27</v>
      </c>
      <c r="E694">
        <v>344.84</v>
      </c>
      <c r="F694" t="s">
        <v>675</v>
      </c>
      <c r="G694" s="8">
        <v>-2.9700000000000001E-2</v>
      </c>
      <c r="H694" s="16">
        <f t="shared" si="31"/>
        <v>-3.018257409677081E-2</v>
      </c>
    </row>
    <row r="695" spans="1:8" x14ac:dyDescent="0.35">
      <c r="A695" s="15">
        <v>44608</v>
      </c>
      <c r="B695">
        <v>355.85</v>
      </c>
      <c r="C695">
        <v>353.63</v>
      </c>
      <c r="D695">
        <v>356.9</v>
      </c>
      <c r="E695">
        <v>350.53</v>
      </c>
      <c r="F695" t="s">
        <v>676</v>
      </c>
      <c r="G695" s="8">
        <v>-2.9999999999999997E-4</v>
      </c>
      <c r="H695" s="16">
        <f t="shared" si="31"/>
        <v>-2.5288357655934809E-4</v>
      </c>
    </row>
    <row r="696" spans="1:8" x14ac:dyDescent="0.35">
      <c r="A696" s="15">
        <v>44607</v>
      </c>
      <c r="B696">
        <v>355.94</v>
      </c>
      <c r="C696">
        <v>352.72</v>
      </c>
      <c r="D696">
        <v>356.18</v>
      </c>
      <c r="E696">
        <v>351.64</v>
      </c>
      <c r="F696" t="s">
        <v>677</v>
      </c>
      <c r="G696" s="8">
        <v>2.4799999999999999E-2</v>
      </c>
      <c r="H696" s="16">
        <f t="shared" si="31"/>
        <v>2.4544424436092695E-2</v>
      </c>
    </row>
    <row r="697" spans="1:8" x14ac:dyDescent="0.35">
      <c r="A697" s="15">
        <v>44606</v>
      </c>
      <c r="B697">
        <v>347.31</v>
      </c>
      <c r="C697">
        <v>346.31</v>
      </c>
      <c r="D697">
        <v>350.8</v>
      </c>
      <c r="E697">
        <v>343.71</v>
      </c>
      <c r="F697" t="s">
        <v>678</v>
      </c>
      <c r="G697" s="8">
        <v>1.1999999999999999E-3</v>
      </c>
      <c r="H697" s="16">
        <f t="shared" si="31"/>
        <v>1.2388540745201955E-3</v>
      </c>
    </row>
    <row r="698" spans="1:8" x14ac:dyDescent="0.35">
      <c r="A698" s="15">
        <v>44603</v>
      </c>
      <c r="B698">
        <v>346.88</v>
      </c>
      <c r="C698">
        <v>358.24</v>
      </c>
      <c r="D698">
        <v>359.88</v>
      </c>
      <c r="E698">
        <v>345.62</v>
      </c>
      <c r="F698" t="s">
        <v>679</v>
      </c>
      <c r="G698" s="8">
        <v>-3.1699999999999999E-2</v>
      </c>
      <c r="H698" s="16">
        <f t="shared" si="31"/>
        <v>-3.2224254039218081E-2</v>
      </c>
    </row>
    <row r="699" spans="1:8" x14ac:dyDescent="0.35">
      <c r="A699" s="15">
        <v>44602</v>
      </c>
      <c r="B699">
        <v>358.24</v>
      </c>
      <c r="C699">
        <v>359.33</v>
      </c>
      <c r="D699">
        <v>366.3</v>
      </c>
      <c r="E699">
        <v>356.35</v>
      </c>
      <c r="F699" t="s">
        <v>680</v>
      </c>
      <c r="G699" s="8">
        <v>-2.2599999999999999E-2</v>
      </c>
      <c r="H699" s="16">
        <f t="shared" si="31"/>
        <v>-2.290450303928588E-2</v>
      </c>
    </row>
    <row r="700" spans="1:8" x14ac:dyDescent="0.35">
      <c r="A700" s="15">
        <v>44601</v>
      </c>
      <c r="B700">
        <v>366.54</v>
      </c>
      <c r="C700">
        <v>363.57</v>
      </c>
      <c r="D700">
        <v>366.62</v>
      </c>
      <c r="E700">
        <v>361.93</v>
      </c>
      <c r="F700" t="s">
        <v>526</v>
      </c>
      <c r="G700" s="8">
        <v>2.12E-2</v>
      </c>
      <c r="H700" s="16">
        <f t="shared" si="31"/>
        <v>2.0980272486130828E-2</v>
      </c>
    </row>
    <row r="701" spans="1:8" x14ac:dyDescent="0.35">
      <c r="A701" s="15">
        <v>44600</v>
      </c>
      <c r="B701">
        <v>358.93</v>
      </c>
      <c r="C701">
        <v>353.77</v>
      </c>
      <c r="D701">
        <v>360.05</v>
      </c>
      <c r="E701">
        <v>352.61</v>
      </c>
      <c r="F701" t="s">
        <v>662</v>
      </c>
      <c r="G701" s="8">
        <v>1.12E-2</v>
      </c>
      <c r="H701" s="16">
        <f t="shared" si="31"/>
        <v>1.1178622297181012E-2</v>
      </c>
    </row>
    <row r="702" spans="1:8" x14ac:dyDescent="0.35">
      <c r="A702" s="15">
        <v>44599</v>
      </c>
      <c r="B702">
        <v>354.94</v>
      </c>
      <c r="C702">
        <v>358.43</v>
      </c>
      <c r="D702">
        <v>360.86</v>
      </c>
      <c r="E702">
        <v>353.65</v>
      </c>
      <c r="F702" t="s">
        <v>681</v>
      </c>
      <c r="G702" s="8">
        <v>-8.0000000000000002E-3</v>
      </c>
      <c r="H702" s="16">
        <f t="shared" si="31"/>
        <v>-8.0813055552578957E-3</v>
      </c>
    </row>
    <row r="703" spans="1:8" x14ac:dyDescent="0.35">
      <c r="A703" s="15">
        <v>44596</v>
      </c>
      <c r="B703">
        <v>357.82</v>
      </c>
      <c r="C703">
        <v>353.89</v>
      </c>
      <c r="D703">
        <v>361.21</v>
      </c>
      <c r="E703">
        <v>351.79</v>
      </c>
      <c r="F703" t="s">
        <v>682</v>
      </c>
      <c r="G703" s="8">
        <v>1.26E-2</v>
      </c>
      <c r="H703" s="16">
        <f t="shared" si="31"/>
        <v>1.2542699373405583E-2</v>
      </c>
    </row>
    <row r="704" spans="1:8" x14ac:dyDescent="0.35">
      <c r="A704" s="15">
        <v>44595</v>
      </c>
      <c r="B704">
        <v>353.36</v>
      </c>
      <c r="C704">
        <v>358.34</v>
      </c>
      <c r="D704">
        <v>361.74</v>
      </c>
      <c r="E704">
        <v>352.27</v>
      </c>
      <c r="F704" t="s">
        <v>683</v>
      </c>
      <c r="G704" s="8">
        <v>-4.0599999999999997E-2</v>
      </c>
      <c r="H704" s="16">
        <f t="shared" si="31"/>
        <v>-4.1410456162748549E-2</v>
      </c>
    </row>
    <row r="705" spans="1:8" x14ac:dyDescent="0.35">
      <c r="A705" s="15">
        <v>44594</v>
      </c>
      <c r="B705">
        <v>368.3</v>
      </c>
      <c r="C705">
        <v>369.57</v>
      </c>
      <c r="D705">
        <v>369.91</v>
      </c>
      <c r="E705">
        <v>364.09</v>
      </c>
      <c r="F705" t="s">
        <v>684</v>
      </c>
      <c r="G705" s="8">
        <v>8.0999999999999996E-3</v>
      </c>
      <c r="H705" s="16">
        <f t="shared" si="31"/>
        <v>8.0967687403844975E-3</v>
      </c>
    </row>
    <row r="706" spans="1:8" x14ac:dyDescent="0.35">
      <c r="A706" s="15">
        <v>44593</v>
      </c>
      <c r="B706">
        <v>365.33</v>
      </c>
      <c r="C706">
        <v>364.24</v>
      </c>
      <c r="D706">
        <v>366</v>
      </c>
      <c r="E706">
        <v>358.95</v>
      </c>
      <c r="F706" t="s">
        <v>685</v>
      </c>
      <c r="G706" s="8">
        <v>6.7999999999999996E-3</v>
      </c>
      <c r="H706" s="16">
        <f t="shared" si="31"/>
        <v>6.7839697686179184E-3</v>
      </c>
    </row>
    <row r="707" spans="1:8" x14ac:dyDescent="0.35">
      <c r="A707" s="15">
        <v>44592</v>
      </c>
      <c r="B707">
        <v>362.86</v>
      </c>
      <c r="C707">
        <v>353.01</v>
      </c>
      <c r="D707">
        <v>363.46</v>
      </c>
      <c r="E707">
        <v>351.34</v>
      </c>
      <c r="F707" t="s">
        <v>686</v>
      </c>
      <c r="G707" s="8">
        <v>3.2000000000000001E-2</v>
      </c>
      <c r="H707" s="16">
        <f t="shared" si="31"/>
        <v>3.1466037927373569E-2</v>
      </c>
    </row>
    <row r="708" spans="1:8" x14ac:dyDescent="0.35">
      <c r="A708" s="15">
        <v>44589</v>
      </c>
      <c r="B708">
        <v>351.62</v>
      </c>
      <c r="C708">
        <v>342.85</v>
      </c>
      <c r="D708">
        <v>351.84</v>
      </c>
      <c r="E708">
        <v>337.77</v>
      </c>
      <c r="F708" t="s">
        <v>687</v>
      </c>
      <c r="G708" s="8">
        <v>3.1399999999999997E-2</v>
      </c>
      <c r="H708" s="16">
        <f t="shared" si="31"/>
        <v>3.090320136054665E-2</v>
      </c>
    </row>
    <row r="709" spans="1:8" x14ac:dyDescent="0.35">
      <c r="A709" s="15">
        <v>44588</v>
      </c>
      <c r="B709">
        <v>340.92</v>
      </c>
      <c r="C709">
        <v>349.22</v>
      </c>
      <c r="D709">
        <v>351.09</v>
      </c>
      <c r="E709">
        <v>339.87</v>
      </c>
      <c r="F709" t="s">
        <v>688</v>
      </c>
      <c r="G709" s="8">
        <v>-1.01E-2</v>
      </c>
      <c r="H709" s="16">
        <f t="shared" si="31"/>
        <v>-1.012689047328009E-2</v>
      </c>
    </row>
    <row r="710" spans="1:8" x14ac:dyDescent="0.35">
      <c r="A710" s="15">
        <v>44587</v>
      </c>
      <c r="B710">
        <v>344.39</v>
      </c>
      <c r="C710">
        <v>352.72</v>
      </c>
      <c r="D710">
        <v>356.69</v>
      </c>
      <c r="E710">
        <v>340.6</v>
      </c>
      <c r="F710" t="s">
        <v>689</v>
      </c>
      <c r="G710" s="8">
        <v>-1.6000000000000001E-3</v>
      </c>
      <c r="H710" s="16">
        <f t="shared" si="31"/>
        <v>-1.5667617665625004E-3</v>
      </c>
    </row>
    <row r="711" spans="1:8" x14ac:dyDescent="0.35">
      <c r="A711" s="15">
        <v>44586</v>
      </c>
      <c r="B711">
        <v>344.93</v>
      </c>
      <c r="C711">
        <v>346.49</v>
      </c>
      <c r="D711">
        <v>350.85</v>
      </c>
      <c r="E711">
        <v>341.5</v>
      </c>
      <c r="F711" t="s">
        <v>690</v>
      </c>
      <c r="G711" s="8">
        <v>-2.3199999999999998E-2</v>
      </c>
      <c r="H711" s="16">
        <f t="shared" si="31"/>
        <v>-2.3438125228449274E-2</v>
      </c>
    </row>
    <row r="712" spans="1:8" x14ac:dyDescent="0.35">
      <c r="A712" s="15">
        <v>44585</v>
      </c>
      <c r="B712">
        <v>353.11</v>
      </c>
      <c r="C712">
        <v>345.72</v>
      </c>
      <c r="D712">
        <v>353.79</v>
      </c>
      <c r="E712">
        <v>333.97</v>
      </c>
      <c r="F712" t="s">
        <v>691</v>
      </c>
      <c r="G712" s="8">
        <v>4.5999999999999999E-3</v>
      </c>
      <c r="H712" s="16">
        <f t="shared" si="31"/>
        <v>4.5414627742147301E-3</v>
      </c>
    </row>
    <row r="713" spans="1:8" x14ac:dyDescent="0.35">
      <c r="A713" s="15">
        <v>44582</v>
      </c>
      <c r="B713">
        <v>351.51</v>
      </c>
      <c r="C713">
        <v>359.28</v>
      </c>
      <c r="D713">
        <v>361.99</v>
      </c>
      <c r="E713">
        <v>351.22</v>
      </c>
      <c r="F713" t="s">
        <v>692</v>
      </c>
      <c r="G713" s="8">
        <v>-2.7699999999999999E-2</v>
      </c>
      <c r="H713" s="16">
        <f t="shared" si="31"/>
        <v>-2.8106865359236271E-2</v>
      </c>
    </row>
    <row r="714" spans="1:8" x14ac:dyDescent="0.35">
      <c r="A714" s="15">
        <v>44581</v>
      </c>
      <c r="B714">
        <v>361.53</v>
      </c>
      <c r="C714">
        <v>369.6</v>
      </c>
      <c r="D714">
        <v>373.67</v>
      </c>
      <c r="E714">
        <v>360.98</v>
      </c>
      <c r="F714" t="s">
        <v>693</v>
      </c>
      <c r="G714" s="8">
        <v>-1.2999999999999999E-2</v>
      </c>
      <c r="H714" s="16">
        <f t="shared" si="31"/>
        <v>-1.3080343677406049E-2</v>
      </c>
    </row>
    <row r="715" spans="1:8" x14ac:dyDescent="0.35">
      <c r="A715" s="15">
        <v>44580</v>
      </c>
      <c r="B715">
        <v>366.29</v>
      </c>
      <c r="C715">
        <v>371.95</v>
      </c>
      <c r="D715">
        <v>374.49</v>
      </c>
      <c r="E715">
        <v>366.02</v>
      </c>
      <c r="F715" t="s">
        <v>694</v>
      </c>
      <c r="G715" s="8">
        <v>-1.0999999999999999E-2</v>
      </c>
      <c r="H715" s="16">
        <f t="shared" si="31"/>
        <v>-1.1050136195030164E-2</v>
      </c>
    </row>
    <row r="716" spans="1:8" x14ac:dyDescent="0.35">
      <c r="A716" s="15">
        <v>44579</v>
      </c>
      <c r="B716">
        <v>370.36</v>
      </c>
      <c r="C716">
        <v>373.84</v>
      </c>
      <c r="D716">
        <v>376.02</v>
      </c>
      <c r="E716">
        <v>369.58</v>
      </c>
      <c r="F716" t="s">
        <v>695</v>
      </c>
      <c r="G716" s="8">
        <v>-2.4899999999999999E-2</v>
      </c>
      <c r="H716" s="16">
        <f t="shared" ref="H716:H779" si="32">LN(B716/B717)</f>
        <v>-2.5195622098902751E-2</v>
      </c>
    </row>
    <row r="717" spans="1:8" x14ac:dyDescent="0.35">
      <c r="A717" s="15">
        <v>44575</v>
      </c>
      <c r="B717">
        <v>379.81</v>
      </c>
      <c r="C717">
        <v>374.87</v>
      </c>
      <c r="D717">
        <v>380.15</v>
      </c>
      <c r="E717">
        <v>374.66</v>
      </c>
      <c r="F717" t="s">
        <v>696</v>
      </c>
      <c r="G717" s="8">
        <v>6.1999999999999998E-3</v>
      </c>
      <c r="H717" s="16">
        <f t="shared" si="32"/>
        <v>6.2065248687559089E-3</v>
      </c>
    </row>
    <row r="718" spans="1:8" x14ac:dyDescent="0.35">
      <c r="A718" s="15">
        <v>44574</v>
      </c>
      <c r="B718">
        <v>377.46</v>
      </c>
      <c r="C718">
        <v>388.57</v>
      </c>
      <c r="D718">
        <v>389.27</v>
      </c>
      <c r="E718">
        <v>376.5</v>
      </c>
      <c r="F718" t="s">
        <v>697</v>
      </c>
      <c r="G718" s="8">
        <v>-2.5000000000000001E-2</v>
      </c>
      <c r="H718" s="16">
        <f t="shared" si="32"/>
        <v>-2.5347612022739233E-2</v>
      </c>
    </row>
    <row r="719" spans="1:8" x14ac:dyDescent="0.35">
      <c r="A719" s="15">
        <v>44573</v>
      </c>
      <c r="B719">
        <v>387.15</v>
      </c>
      <c r="C719">
        <v>388.26</v>
      </c>
      <c r="D719">
        <v>390</v>
      </c>
      <c r="E719">
        <v>384.81</v>
      </c>
      <c r="F719" t="s">
        <v>698</v>
      </c>
      <c r="G719" s="8">
        <v>4.0000000000000001E-3</v>
      </c>
      <c r="H719" s="16">
        <f t="shared" si="32"/>
        <v>3.9597862214826489E-3</v>
      </c>
    </row>
    <row r="720" spans="1:8" x14ac:dyDescent="0.35">
      <c r="A720" s="15">
        <v>44572</v>
      </c>
      <c r="B720">
        <v>385.62</v>
      </c>
      <c r="C720">
        <v>379.16</v>
      </c>
      <c r="D720">
        <v>385.79</v>
      </c>
      <c r="E720">
        <v>377.02</v>
      </c>
      <c r="F720" t="s">
        <v>482</v>
      </c>
      <c r="G720" s="8">
        <v>1.4999999999999999E-2</v>
      </c>
      <c r="H720" s="16">
        <f t="shared" si="32"/>
        <v>1.4918046047602123E-2</v>
      </c>
    </row>
    <row r="721" spans="1:8" x14ac:dyDescent="0.35">
      <c r="A721" s="15">
        <v>44571</v>
      </c>
      <c r="B721">
        <v>379.91</v>
      </c>
      <c r="C721">
        <v>374.62</v>
      </c>
      <c r="D721">
        <v>380.44</v>
      </c>
      <c r="E721">
        <v>369.12</v>
      </c>
      <c r="F721" t="s">
        <v>699</v>
      </c>
      <c r="G721" s="8">
        <v>6.9999999999999999E-4</v>
      </c>
      <c r="H721" s="16">
        <f t="shared" si="32"/>
        <v>6.5826720125170717E-4</v>
      </c>
    </row>
    <row r="722" spans="1:8" x14ac:dyDescent="0.35">
      <c r="A722" s="15">
        <v>44568</v>
      </c>
      <c r="B722">
        <v>379.66</v>
      </c>
      <c r="C722">
        <v>383.83</v>
      </c>
      <c r="D722">
        <v>385.56</v>
      </c>
      <c r="E722">
        <v>377.84</v>
      </c>
      <c r="F722" t="s">
        <v>375</v>
      </c>
      <c r="G722" s="8">
        <v>-1.0800000000000001E-2</v>
      </c>
      <c r="H722" s="16">
        <f t="shared" si="32"/>
        <v>-1.0897577327705337E-2</v>
      </c>
    </row>
    <row r="723" spans="1:8" x14ac:dyDescent="0.35">
      <c r="A723" s="15">
        <v>44567</v>
      </c>
      <c r="B723">
        <v>383.82</v>
      </c>
      <c r="C723">
        <v>382.22</v>
      </c>
      <c r="D723">
        <v>387.15</v>
      </c>
      <c r="E723">
        <v>379.93</v>
      </c>
      <c r="F723" t="s">
        <v>700</v>
      </c>
      <c r="G723" s="8">
        <v>-6.9999999999999999E-4</v>
      </c>
      <c r="H723" s="16">
        <f t="shared" si="32"/>
        <v>-7.0320743609605702E-4</v>
      </c>
    </row>
    <row r="724" spans="1:8" x14ac:dyDescent="0.35">
      <c r="A724" s="15">
        <v>44566</v>
      </c>
      <c r="B724">
        <v>384.09</v>
      </c>
      <c r="C724">
        <v>394.53</v>
      </c>
      <c r="D724">
        <v>395.68</v>
      </c>
      <c r="E724">
        <v>383.83</v>
      </c>
      <c r="F724" t="s">
        <v>701</v>
      </c>
      <c r="G724" s="8">
        <v>-3.0700000000000002E-2</v>
      </c>
      <c r="H724" s="16">
        <f t="shared" si="32"/>
        <v>-3.1193661339915593E-2</v>
      </c>
    </row>
    <row r="725" spans="1:8" x14ac:dyDescent="0.35">
      <c r="A725" s="15">
        <v>44565</v>
      </c>
      <c r="B725">
        <v>396.26</v>
      </c>
      <c r="C725">
        <v>402.03</v>
      </c>
      <c r="D725">
        <v>402.07</v>
      </c>
      <c r="E725">
        <v>393.08</v>
      </c>
      <c r="F725" t="s">
        <v>235</v>
      </c>
      <c r="G725" s="8">
        <v>-1.2999999999999999E-2</v>
      </c>
      <c r="H725" s="16">
        <f t="shared" si="32"/>
        <v>-1.3062249328293076E-2</v>
      </c>
    </row>
    <row r="726" spans="1:8" x14ac:dyDescent="0.35">
      <c r="A726" s="15">
        <v>44564</v>
      </c>
      <c r="B726">
        <v>401.47</v>
      </c>
      <c r="C726">
        <v>398.84</v>
      </c>
      <c r="D726">
        <v>401.73</v>
      </c>
      <c r="E726">
        <v>396.67</v>
      </c>
      <c r="F726" t="s">
        <v>572</v>
      </c>
      <c r="G726" s="8">
        <v>9.5999999999999992E-3</v>
      </c>
      <c r="H726" s="16">
        <f t="shared" si="32"/>
        <v>9.5857374504616007E-3</v>
      </c>
    </row>
    <row r="727" spans="1:8" x14ac:dyDescent="0.35">
      <c r="A727" s="15">
        <v>44561</v>
      </c>
      <c r="B727">
        <v>397.64</v>
      </c>
      <c r="C727">
        <v>399.45</v>
      </c>
      <c r="D727">
        <v>400.85</v>
      </c>
      <c r="E727">
        <v>397.13</v>
      </c>
      <c r="F727" t="s">
        <v>702</v>
      </c>
      <c r="G727" s="8">
        <v>-6.1999999999999998E-3</v>
      </c>
      <c r="H727" s="16">
        <f t="shared" si="32"/>
        <v>-6.267412528325569E-3</v>
      </c>
    </row>
    <row r="728" spans="1:8" x14ac:dyDescent="0.35">
      <c r="A728" s="15">
        <v>44560</v>
      </c>
      <c r="B728">
        <v>400.14</v>
      </c>
      <c r="C728">
        <v>401.12</v>
      </c>
      <c r="D728">
        <v>403.36</v>
      </c>
      <c r="E728">
        <v>399.54</v>
      </c>
      <c r="F728" t="s">
        <v>703</v>
      </c>
      <c r="G728" s="8">
        <v>-3.0000000000000001E-3</v>
      </c>
      <c r="H728" s="16">
        <f t="shared" si="32"/>
        <v>-2.9944624861017164E-3</v>
      </c>
    </row>
    <row r="729" spans="1:8" x14ac:dyDescent="0.35">
      <c r="A729" s="15">
        <v>44559</v>
      </c>
      <c r="B729">
        <v>401.34</v>
      </c>
      <c r="C729">
        <v>401.54</v>
      </c>
      <c r="D729">
        <v>402.84</v>
      </c>
      <c r="E729">
        <v>398.9</v>
      </c>
      <c r="F729" t="s">
        <v>704</v>
      </c>
      <c r="G729" s="8">
        <v>-1E-4</v>
      </c>
      <c r="H729" s="16">
        <f t="shared" si="32"/>
        <v>-1.4948800386614417E-4</v>
      </c>
    </row>
    <row r="730" spans="1:8" x14ac:dyDescent="0.35">
      <c r="A730" s="15">
        <v>44558</v>
      </c>
      <c r="B730">
        <v>401.4</v>
      </c>
      <c r="C730">
        <v>404.19</v>
      </c>
      <c r="D730">
        <v>404.37</v>
      </c>
      <c r="E730">
        <v>400.5</v>
      </c>
      <c r="F730" t="s">
        <v>705</v>
      </c>
      <c r="G730" s="8">
        <v>-4.5999999999999999E-3</v>
      </c>
      <c r="H730" s="16">
        <f t="shared" si="32"/>
        <v>-4.6478764373672739E-3</v>
      </c>
    </row>
    <row r="731" spans="1:8" x14ac:dyDescent="0.35">
      <c r="A731" s="15">
        <v>44557</v>
      </c>
      <c r="B731">
        <v>403.27</v>
      </c>
      <c r="C731">
        <v>398.04</v>
      </c>
      <c r="D731">
        <v>403.27</v>
      </c>
      <c r="E731">
        <v>398.01</v>
      </c>
      <c r="F731" t="s">
        <v>706</v>
      </c>
      <c r="G731" s="8">
        <v>1.6500000000000001E-2</v>
      </c>
      <c r="H731" s="16">
        <f t="shared" si="32"/>
        <v>1.6400777631318787E-2</v>
      </c>
    </row>
    <row r="732" spans="1:8" x14ac:dyDescent="0.35">
      <c r="A732" s="15">
        <v>44553</v>
      </c>
      <c r="B732">
        <v>396.71</v>
      </c>
      <c r="C732">
        <v>394.1</v>
      </c>
      <c r="D732">
        <v>398.22</v>
      </c>
      <c r="E732">
        <v>393.93</v>
      </c>
      <c r="F732" t="s">
        <v>707</v>
      </c>
      <c r="G732" s="8">
        <v>7.4999999999999997E-3</v>
      </c>
      <c r="H732" s="16">
        <f t="shared" si="32"/>
        <v>7.5147421763450128E-3</v>
      </c>
    </row>
    <row r="733" spans="1:8" x14ac:dyDescent="0.35">
      <c r="A733" s="15">
        <v>44552</v>
      </c>
      <c r="B733">
        <v>393.74</v>
      </c>
      <c r="C733">
        <v>388.71</v>
      </c>
      <c r="D733">
        <v>393.95</v>
      </c>
      <c r="E733">
        <v>388.03</v>
      </c>
      <c r="F733" t="s">
        <v>708</v>
      </c>
      <c r="G733" s="8">
        <v>1.2200000000000001E-2</v>
      </c>
      <c r="H733" s="16">
        <f t="shared" si="32"/>
        <v>1.2085742763038554E-2</v>
      </c>
    </row>
    <row r="734" spans="1:8" x14ac:dyDescent="0.35">
      <c r="A734" s="15">
        <v>44551</v>
      </c>
      <c r="B734">
        <v>389.01</v>
      </c>
      <c r="C734">
        <v>383.85</v>
      </c>
      <c r="D734">
        <v>389.33</v>
      </c>
      <c r="E734">
        <v>380</v>
      </c>
      <c r="F734" t="s">
        <v>709</v>
      </c>
      <c r="G734" s="8">
        <v>2.24E-2</v>
      </c>
      <c r="H734" s="16">
        <f t="shared" si="32"/>
        <v>2.2145154481454543E-2</v>
      </c>
    </row>
    <row r="735" spans="1:8" x14ac:dyDescent="0.35">
      <c r="A735" s="15">
        <v>44550</v>
      </c>
      <c r="B735">
        <v>380.49</v>
      </c>
      <c r="C735">
        <v>379.37</v>
      </c>
      <c r="D735">
        <v>381.3</v>
      </c>
      <c r="E735">
        <v>377.27</v>
      </c>
      <c r="F735" t="s">
        <v>607</v>
      </c>
      <c r="G735" s="8">
        <v>-1.0999999999999999E-2</v>
      </c>
      <c r="H735" s="16">
        <f t="shared" si="32"/>
        <v>-1.102990795421413E-2</v>
      </c>
    </row>
    <row r="736" spans="1:8" x14ac:dyDescent="0.35">
      <c r="A736" s="15">
        <v>44547</v>
      </c>
      <c r="B736">
        <v>384.71</v>
      </c>
      <c r="C736">
        <v>383.13</v>
      </c>
      <c r="D736">
        <v>388.99</v>
      </c>
      <c r="E736">
        <v>381.57</v>
      </c>
      <c r="F736" t="s">
        <v>710</v>
      </c>
      <c r="G736" s="8">
        <v>-5.0000000000000001E-3</v>
      </c>
      <c r="H736" s="16">
        <f t="shared" si="32"/>
        <v>-5.004223835166596E-3</v>
      </c>
    </row>
    <row r="737" spans="1:8" x14ac:dyDescent="0.35">
      <c r="A737" s="15">
        <v>44546</v>
      </c>
      <c r="B737">
        <v>386.64</v>
      </c>
      <c r="C737">
        <v>397.83</v>
      </c>
      <c r="D737">
        <v>398.27</v>
      </c>
      <c r="E737">
        <v>385.01</v>
      </c>
      <c r="F737" t="s">
        <v>711</v>
      </c>
      <c r="G737" s="8">
        <v>-2.5700000000000001E-2</v>
      </c>
      <c r="H737" s="16">
        <f t="shared" si="32"/>
        <v>-2.6039149244873085E-2</v>
      </c>
    </row>
    <row r="738" spans="1:8" x14ac:dyDescent="0.35">
      <c r="A738" s="15">
        <v>44545</v>
      </c>
      <c r="B738">
        <v>396.84</v>
      </c>
      <c r="C738">
        <v>387.74</v>
      </c>
      <c r="D738">
        <v>397.21</v>
      </c>
      <c r="E738">
        <v>383.68</v>
      </c>
      <c r="F738" t="s">
        <v>712</v>
      </c>
      <c r="G738" s="8">
        <v>2.2800000000000001E-2</v>
      </c>
      <c r="H738" s="16">
        <f t="shared" si="32"/>
        <v>2.2527837158428116E-2</v>
      </c>
    </row>
    <row r="739" spans="1:8" x14ac:dyDescent="0.35">
      <c r="A739" s="15">
        <v>44544</v>
      </c>
      <c r="B739">
        <v>388</v>
      </c>
      <c r="C739">
        <v>387.1</v>
      </c>
      <c r="D739">
        <v>389.89</v>
      </c>
      <c r="E739">
        <v>383.43</v>
      </c>
      <c r="F739" t="s">
        <v>713</v>
      </c>
      <c r="G739" s="8">
        <v>-1.03E-2</v>
      </c>
      <c r="H739" s="16">
        <f t="shared" si="32"/>
        <v>-1.0384043053657532E-2</v>
      </c>
    </row>
    <row r="740" spans="1:8" x14ac:dyDescent="0.35">
      <c r="A740" s="15">
        <v>44543</v>
      </c>
      <c r="B740">
        <v>392.05</v>
      </c>
      <c r="C740">
        <v>397.79</v>
      </c>
      <c r="D740">
        <v>398.12</v>
      </c>
      <c r="E740">
        <v>391.67</v>
      </c>
      <c r="F740" t="s">
        <v>714</v>
      </c>
      <c r="G740" s="8">
        <v>-1.4500000000000001E-2</v>
      </c>
      <c r="H740" s="16">
        <f t="shared" si="32"/>
        <v>-1.455998374294082E-2</v>
      </c>
    </row>
    <row r="741" spans="1:8" x14ac:dyDescent="0.35">
      <c r="A741" s="15">
        <v>44540</v>
      </c>
      <c r="B741">
        <v>397.8</v>
      </c>
      <c r="C741">
        <v>396.41</v>
      </c>
      <c r="D741">
        <v>398.07</v>
      </c>
      <c r="E741">
        <v>393.15</v>
      </c>
      <c r="F741" t="s">
        <v>715</v>
      </c>
      <c r="G741" s="8">
        <v>1.09E-2</v>
      </c>
      <c r="H741" s="16">
        <f t="shared" si="32"/>
        <v>1.0817473932787428E-2</v>
      </c>
    </row>
    <row r="742" spans="1:8" x14ac:dyDescent="0.35">
      <c r="A742" s="15">
        <v>44539</v>
      </c>
      <c r="B742">
        <v>393.52</v>
      </c>
      <c r="C742">
        <v>398.14</v>
      </c>
      <c r="D742">
        <v>399.99</v>
      </c>
      <c r="E742">
        <v>393.32</v>
      </c>
      <c r="F742" t="s">
        <v>106</v>
      </c>
      <c r="G742" s="8">
        <v>-1.47E-2</v>
      </c>
      <c r="H742" s="16">
        <f t="shared" si="32"/>
        <v>-1.4831528494630476E-2</v>
      </c>
    </row>
    <row r="743" spans="1:8" x14ac:dyDescent="0.35">
      <c r="A743" s="15">
        <v>44538</v>
      </c>
      <c r="B743">
        <v>399.4</v>
      </c>
      <c r="C743">
        <v>397.96</v>
      </c>
      <c r="D743">
        <v>399.61</v>
      </c>
      <c r="E743">
        <v>396.01</v>
      </c>
      <c r="F743" t="s">
        <v>716</v>
      </c>
      <c r="G743" s="8">
        <v>4.4999999999999997E-3</v>
      </c>
      <c r="H743" s="16">
        <f t="shared" si="32"/>
        <v>4.4666456535242208E-3</v>
      </c>
    </row>
    <row r="744" spans="1:8" x14ac:dyDescent="0.35">
      <c r="A744" s="15">
        <v>44537</v>
      </c>
      <c r="B744">
        <v>397.62</v>
      </c>
      <c r="C744">
        <v>392.82</v>
      </c>
      <c r="D744">
        <v>398.25</v>
      </c>
      <c r="E744">
        <v>392.78</v>
      </c>
      <c r="F744" t="s">
        <v>717</v>
      </c>
      <c r="G744" s="8">
        <v>3.0099999999999998E-2</v>
      </c>
      <c r="H744" s="16">
        <f t="shared" si="32"/>
        <v>2.9659405863359731E-2</v>
      </c>
    </row>
    <row r="745" spans="1:8" x14ac:dyDescent="0.35">
      <c r="A745" s="15">
        <v>44536</v>
      </c>
      <c r="B745">
        <v>386</v>
      </c>
      <c r="C745">
        <v>383.43</v>
      </c>
      <c r="D745">
        <v>387.4</v>
      </c>
      <c r="E745">
        <v>379.1</v>
      </c>
      <c r="F745" t="s">
        <v>718</v>
      </c>
      <c r="G745" s="8">
        <v>8.0000000000000002E-3</v>
      </c>
      <c r="H745" s="16">
        <f t="shared" si="32"/>
        <v>7.9851646122432729E-3</v>
      </c>
    </row>
    <row r="746" spans="1:8" x14ac:dyDescent="0.35">
      <c r="A746" s="15">
        <v>44533</v>
      </c>
      <c r="B746">
        <v>382.93</v>
      </c>
      <c r="C746">
        <v>391.1</v>
      </c>
      <c r="D746">
        <v>392.13</v>
      </c>
      <c r="E746">
        <v>378.7</v>
      </c>
      <c r="F746" t="s">
        <v>719</v>
      </c>
      <c r="G746" s="8">
        <v>-1.7399999999999999E-2</v>
      </c>
      <c r="H746" s="16">
        <f t="shared" si="32"/>
        <v>-1.7550667927534933E-2</v>
      </c>
    </row>
    <row r="747" spans="1:8" x14ac:dyDescent="0.35">
      <c r="A747" s="15">
        <v>44532</v>
      </c>
      <c r="B747">
        <v>389.71</v>
      </c>
      <c r="C747">
        <v>385.6</v>
      </c>
      <c r="D747">
        <v>391.53</v>
      </c>
      <c r="E747">
        <v>384.14</v>
      </c>
      <c r="F747" t="s">
        <v>720</v>
      </c>
      <c r="G747" s="8">
        <v>7.1999999999999998E-3</v>
      </c>
      <c r="H747" s="16">
        <f t="shared" si="32"/>
        <v>7.1849194657762896E-3</v>
      </c>
    </row>
    <row r="748" spans="1:8" x14ac:dyDescent="0.35">
      <c r="A748" s="15">
        <v>44531</v>
      </c>
      <c r="B748">
        <v>386.92</v>
      </c>
      <c r="C748">
        <v>398.07</v>
      </c>
      <c r="D748">
        <v>400.27</v>
      </c>
      <c r="E748">
        <v>386.44</v>
      </c>
      <c r="F748" t="s">
        <v>721</v>
      </c>
      <c r="G748" s="8">
        <v>-1.7000000000000001E-2</v>
      </c>
      <c r="H748" s="16">
        <f t="shared" si="32"/>
        <v>-1.7142618045077364E-2</v>
      </c>
    </row>
    <row r="749" spans="1:8" x14ac:dyDescent="0.35">
      <c r="A749" s="15">
        <v>44530</v>
      </c>
      <c r="B749">
        <v>393.61</v>
      </c>
      <c r="C749">
        <v>398.57</v>
      </c>
      <c r="D749">
        <v>400.98</v>
      </c>
      <c r="E749">
        <v>391.54</v>
      </c>
      <c r="F749" t="s">
        <v>722</v>
      </c>
      <c r="G749" s="8">
        <v>-1.47E-2</v>
      </c>
      <c r="H749" s="16">
        <f t="shared" si="32"/>
        <v>-1.4803130015510223E-2</v>
      </c>
    </row>
    <row r="750" spans="1:8" x14ac:dyDescent="0.35">
      <c r="A750" s="15">
        <v>44529</v>
      </c>
      <c r="B750">
        <v>399.48</v>
      </c>
      <c r="C750">
        <v>395.68</v>
      </c>
      <c r="D750">
        <v>400.52</v>
      </c>
      <c r="E750">
        <v>394.93</v>
      </c>
      <c r="F750" t="s">
        <v>723</v>
      </c>
      <c r="G750" s="8">
        <v>2.1700000000000001E-2</v>
      </c>
      <c r="H750" s="16">
        <f t="shared" si="32"/>
        <v>2.1481717164195772E-2</v>
      </c>
    </row>
    <row r="751" spans="1:8" x14ac:dyDescent="0.35">
      <c r="A751" s="15">
        <v>44526</v>
      </c>
      <c r="B751">
        <v>390.99</v>
      </c>
      <c r="C751">
        <v>395.9</v>
      </c>
      <c r="D751">
        <v>397.33</v>
      </c>
      <c r="E751">
        <v>389.57</v>
      </c>
      <c r="F751" t="s">
        <v>724</v>
      </c>
      <c r="G751" s="8">
        <v>-1.9E-2</v>
      </c>
      <c r="H751" s="16">
        <f t="shared" si="32"/>
        <v>-1.9150976663194146E-2</v>
      </c>
    </row>
    <row r="752" spans="1:8" x14ac:dyDescent="0.35">
      <c r="A752" s="15">
        <v>44524</v>
      </c>
      <c r="B752">
        <v>398.55</v>
      </c>
      <c r="C752">
        <v>394.72</v>
      </c>
      <c r="D752">
        <v>398.84</v>
      </c>
      <c r="E752">
        <v>392.33</v>
      </c>
      <c r="F752" t="s">
        <v>222</v>
      </c>
      <c r="G752" s="8">
        <v>3.2000000000000002E-3</v>
      </c>
      <c r="H752" s="16">
        <f t="shared" si="32"/>
        <v>3.2168105947894599E-3</v>
      </c>
    </row>
    <row r="753" spans="1:8" x14ac:dyDescent="0.35">
      <c r="A753" s="15">
        <v>44523</v>
      </c>
      <c r="B753">
        <v>397.27</v>
      </c>
      <c r="C753">
        <v>397.9</v>
      </c>
      <c r="D753">
        <v>400.02</v>
      </c>
      <c r="E753">
        <v>392.71</v>
      </c>
      <c r="F753" t="s">
        <v>725</v>
      </c>
      <c r="G753" s="8">
        <v>-4.5999999999999999E-3</v>
      </c>
      <c r="H753" s="16">
        <f t="shared" si="32"/>
        <v>-4.570805084781188E-3</v>
      </c>
    </row>
    <row r="754" spans="1:8" x14ac:dyDescent="0.35">
      <c r="A754" s="15">
        <v>44522</v>
      </c>
      <c r="B754">
        <v>399.09</v>
      </c>
      <c r="C754">
        <v>405.36</v>
      </c>
      <c r="D754">
        <v>408.5</v>
      </c>
      <c r="E754">
        <v>398.98</v>
      </c>
      <c r="F754" t="s">
        <v>726</v>
      </c>
      <c r="G754" s="8">
        <v>-1.1599999999999999E-2</v>
      </c>
      <c r="H754" s="16">
        <f t="shared" si="32"/>
        <v>-1.1683219818153734E-2</v>
      </c>
    </row>
    <row r="755" spans="1:8" x14ac:dyDescent="0.35">
      <c r="A755" s="15">
        <v>44519</v>
      </c>
      <c r="B755">
        <v>403.78</v>
      </c>
      <c r="C755">
        <v>403.22</v>
      </c>
      <c r="D755">
        <v>405.09</v>
      </c>
      <c r="E755">
        <v>402.37</v>
      </c>
      <c r="F755" t="s">
        <v>727</v>
      </c>
      <c r="G755" s="8">
        <v>5.5999999999999999E-3</v>
      </c>
      <c r="H755" s="16">
        <f t="shared" si="32"/>
        <v>5.5630203566452378E-3</v>
      </c>
    </row>
    <row r="756" spans="1:8" x14ac:dyDescent="0.35">
      <c r="A756" s="15">
        <v>44518</v>
      </c>
      <c r="B756">
        <v>401.54</v>
      </c>
      <c r="C756">
        <v>399.52</v>
      </c>
      <c r="D756">
        <v>402.06</v>
      </c>
      <c r="E756">
        <v>397.24</v>
      </c>
      <c r="F756" t="s">
        <v>728</v>
      </c>
      <c r="G756" s="8">
        <v>1.04E-2</v>
      </c>
      <c r="H756" s="16">
        <f t="shared" si="32"/>
        <v>1.0313498847762049E-2</v>
      </c>
    </row>
    <row r="757" spans="1:8" x14ac:dyDescent="0.35">
      <c r="A757" s="15">
        <v>44517</v>
      </c>
      <c r="B757">
        <v>397.42</v>
      </c>
      <c r="C757">
        <v>397.54</v>
      </c>
      <c r="D757">
        <v>399.51</v>
      </c>
      <c r="E757">
        <v>396.43</v>
      </c>
      <c r="F757" t="s">
        <v>729</v>
      </c>
      <c r="G757" s="8">
        <v>5.0000000000000001E-4</v>
      </c>
      <c r="H757" s="16">
        <f t="shared" si="32"/>
        <v>5.2854788993334228E-4</v>
      </c>
    </row>
    <row r="758" spans="1:8" x14ac:dyDescent="0.35">
      <c r="A758" s="15">
        <v>44516</v>
      </c>
      <c r="B758">
        <v>397.21</v>
      </c>
      <c r="C758">
        <v>393.65</v>
      </c>
      <c r="D758">
        <v>397.72</v>
      </c>
      <c r="E758">
        <v>393.45</v>
      </c>
      <c r="F758" t="s">
        <v>730</v>
      </c>
      <c r="G758" s="8">
        <v>7.1000000000000004E-3</v>
      </c>
      <c r="H758" s="16">
        <f t="shared" si="32"/>
        <v>7.0994853592566765E-3</v>
      </c>
    </row>
    <row r="759" spans="1:8" x14ac:dyDescent="0.35">
      <c r="A759" s="15">
        <v>44515</v>
      </c>
      <c r="B759">
        <v>394.4</v>
      </c>
      <c r="C759">
        <v>395.7</v>
      </c>
      <c r="D759">
        <v>396.03</v>
      </c>
      <c r="E759">
        <v>391.89</v>
      </c>
      <c r="F759" t="s">
        <v>731</v>
      </c>
      <c r="G759" s="8">
        <v>-2.0000000000000001E-4</v>
      </c>
      <c r="H759" s="16">
        <f t="shared" si="32"/>
        <v>-2.2816869371015432E-4</v>
      </c>
    </row>
    <row r="760" spans="1:8" x14ac:dyDescent="0.35">
      <c r="A760" s="15">
        <v>44512</v>
      </c>
      <c r="B760">
        <v>394.49</v>
      </c>
      <c r="C760">
        <v>391.56</v>
      </c>
      <c r="D760">
        <v>395.04</v>
      </c>
      <c r="E760">
        <v>389.93</v>
      </c>
      <c r="F760" t="s">
        <v>83</v>
      </c>
      <c r="G760" s="8">
        <v>1.0500000000000001E-2</v>
      </c>
      <c r="H760" s="16">
        <f t="shared" si="32"/>
        <v>1.0473167703725817E-2</v>
      </c>
    </row>
    <row r="761" spans="1:8" x14ac:dyDescent="0.35">
      <c r="A761" s="15">
        <v>44511</v>
      </c>
      <c r="B761">
        <v>390.38</v>
      </c>
      <c r="C761">
        <v>392.36</v>
      </c>
      <c r="D761">
        <v>392.54</v>
      </c>
      <c r="E761">
        <v>390.04</v>
      </c>
      <c r="F761" t="s">
        <v>732</v>
      </c>
      <c r="G761" s="8">
        <v>2.7000000000000001E-3</v>
      </c>
      <c r="H761" s="16">
        <f t="shared" si="32"/>
        <v>2.7446823012156588E-3</v>
      </c>
    </row>
    <row r="762" spans="1:8" x14ac:dyDescent="0.35">
      <c r="A762" s="15">
        <v>44510</v>
      </c>
      <c r="B762">
        <v>389.31</v>
      </c>
      <c r="C762">
        <v>392.26</v>
      </c>
      <c r="D762">
        <v>395.15</v>
      </c>
      <c r="E762">
        <v>387.33</v>
      </c>
      <c r="F762" t="s">
        <v>733</v>
      </c>
      <c r="G762" s="8">
        <v>-1.47E-2</v>
      </c>
      <c r="H762" s="16">
        <f t="shared" si="32"/>
        <v>-1.4788265727891433E-2</v>
      </c>
    </row>
    <row r="763" spans="1:8" x14ac:dyDescent="0.35">
      <c r="A763" s="15">
        <v>44509</v>
      </c>
      <c r="B763">
        <v>395.11</v>
      </c>
      <c r="C763">
        <v>398.95</v>
      </c>
      <c r="D763">
        <v>399.36</v>
      </c>
      <c r="E763">
        <v>393.71</v>
      </c>
      <c r="F763" t="s">
        <v>373</v>
      </c>
      <c r="G763" s="8">
        <v>-6.8999999999999999E-3</v>
      </c>
      <c r="H763" s="16">
        <f t="shared" si="32"/>
        <v>-6.9108426784035924E-3</v>
      </c>
    </row>
    <row r="764" spans="1:8" x14ac:dyDescent="0.35">
      <c r="A764" s="15">
        <v>44508</v>
      </c>
      <c r="B764">
        <v>397.85</v>
      </c>
      <c r="C764">
        <v>398.36</v>
      </c>
      <c r="D764">
        <v>399.41</v>
      </c>
      <c r="E764">
        <v>397.19</v>
      </c>
      <c r="F764" t="s">
        <v>734</v>
      </c>
      <c r="G764" s="8">
        <v>-1.4E-3</v>
      </c>
      <c r="H764" s="16">
        <f t="shared" si="32"/>
        <v>-1.3563751702724749E-3</v>
      </c>
    </row>
    <row r="765" spans="1:8" x14ac:dyDescent="0.35">
      <c r="A765" s="15">
        <v>44505</v>
      </c>
      <c r="B765">
        <v>398.39</v>
      </c>
      <c r="C765">
        <v>399.83</v>
      </c>
      <c r="D765">
        <v>400.78</v>
      </c>
      <c r="E765">
        <v>396.95</v>
      </c>
      <c r="F765" t="s">
        <v>735</v>
      </c>
      <c r="G765" s="8">
        <v>1E-3</v>
      </c>
      <c r="H765" s="16">
        <f t="shared" si="32"/>
        <v>9.542943968813834E-4</v>
      </c>
    </row>
    <row r="766" spans="1:8" x14ac:dyDescent="0.35">
      <c r="A766" s="15">
        <v>44504</v>
      </c>
      <c r="B766">
        <v>398.01</v>
      </c>
      <c r="C766">
        <v>394.27</v>
      </c>
      <c r="D766">
        <v>398.99</v>
      </c>
      <c r="E766">
        <v>393.71</v>
      </c>
      <c r="F766" t="s">
        <v>736</v>
      </c>
      <c r="G766" s="8">
        <v>1.2800000000000001E-2</v>
      </c>
      <c r="H766" s="16">
        <f t="shared" si="32"/>
        <v>1.2743857519267859E-2</v>
      </c>
    </row>
    <row r="767" spans="1:8" x14ac:dyDescent="0.35">
      <c r="A767" s="15">
        <v>44503</v>
      </c>
      <c r="B767">
        <v>392.97</v>
      </c>
      <c r="C767">
        <v>389.35</v>
      </c>
      <c r="D767">
        <v>393.4</v>
      </c>
      <c r="E767">
        <v>388.28</v>
      </c>
      <c r="F767" t="s">
        <v>737</v>
      </c>
      <c r="G767" s="8">
        <v>1.06E-2</v>
      </c>
      <c r="H767" s="16">
        <f t="shared" si="32"/>
        <v>1.0539607936714893E-2</v>
      </c>
    </row>
    <row r="768" spans="1:8" x14ac:dyDescent="0.35">
      <c r="A768" s="15">
        <v>44502</v>
      </c>
      <c r="B768">
        <v>388.85</v>
      </c>
      <c r="C768">
        <v>386.6</v>
      </c>
      <c r="D768">
        <v>389.34</v>
      </c>
      <c r="E768">
        <v>386.55</v>
      </c>
      <c r="F768" t="s">
        <v>738</v>
      </c>
      <c r="G768" s="8">
        <v>4.1999999999999997E-3</v>
      </c>
      <c r="H768" s="16">
        <f t="shared" si="32"/>
        <v>4.1748334010562717E-3</v>
      </c>
    </row>
    <row r="769" spans="1:8" x14ac:dyDescent="0.35">
      <c r="A769" s="15">
        <v>44501</v>
      </c>
      <c r="B769">
        <v>387.23</v>
      </c>
      <c r="C769">
        <v>386.36</v>
      </c>
      <c r="D769">
        <v>387.36</v>
      </c>
      <c r="E769">
        <v>384.22</v>
      </c>
      <c r="F769" t="s">
        <v>739</v>
      </c>
      <c r="G769" s="8">
        <v>3.3999999999999998E-3</v>
      </c>
      <c r="H769" s="16">
        <f t="shared" si="32"/>
        <v>3.4146500829904561E-3</v>
      </c>
    </row>
    <row r="770" spans="1:8" x14ac:dyDescent="0.35">
      <c r="A770" s="15">
        <v>44498</v>
      </c>
      <c r="B770">
        <v>385.91</v>
      </c>
      <c r="C770">
        <v>380.86</v>
      </c>
      <c r="D770">
        <v>386.08</v>
      </c>
      <c r="E770">
        <v>380.5</v>
      </c>
      <c r="F770" t="s">
        <v>740</v>
      </c>
      <c r="G770" s="8">
        <v>4.8999999999999998E-3</v>
      </c>
      <c r="H770" s="16">
        <f t="shared" si="32"/>
        <v>4.9095470921351756E-3</v>
      </c>
    </row>
    <row r="771" spans="1:8" x14ac:dyDescent="0.35">
      <c r="A771" s="15">
        <v>44497</v>
      </c>
      <c r="B771">
        <v>384.02</v>
      </c>
      <c r="C771">
        <v>381.75</v>
      </c>
      <c r="D771">
        <v>384.28</v>
      </c>
      <c r="E771">
        <v>380.95</v>
      </c>
      <c r="F771" t="s">
        <v>476</v>
      </c>
      <c r="G771" s="8">
        <v>1.11E-2</v>
      </c>
      <c r="H771" s="16">
        <f t="shared" si="32"/>
        <v>1.1049836186584935E-2</v>
      </c>
    </row>
    <row r="772" spans="1:8" x14ac:dyDescent="0.35">
      <c r="A772" s="15">
        <v>44496</v>
      </c>
      <c r="B772">
        <v>379.8</v>
      </c>
      <c r="C772">
        <v>379.38</v>
      </c>
      <c r="D772">
        <v>382.95</v>
      </c>
      <c r="E772">
        <v>379.11</v>
      </c>
      <c r="F772" t="s">
        <v>741</v>
      </c>
      <c r="G772" s="8">
        <v>2.3E-3</v>
      </c>
      <c r="H772" s="16">
        <f t="shared" si="32"/>
        <v>2.3196973708517221E-3</v>
      </c>
    </row>
    <row r="773" spans="1:8" x14ac:dyDescent="0.35">
      <c r="A773" s="15">
        <v>44495</v>
      </c>
      <c r="B773">
        <v>378.92</v>
      </c>
      <c r="C773">
        <v>380.03</v>
      </c>
      <c r="D773">
        <v>382.51</v>
      </c>
      <c r="E773">
        <v>377.71</v>
      </c>
      <c r="F773" t="s">
        <v>742</v>
      </c>
      <c r="G773" s="8">
        <v>3.2000000000000002E-3</v>
      </c>
      <c r="H773" s="16">
        <f t="shared" si="32"/>
        <v>3.1454463256148876E-3</v>
      </c>
    </row>
    <row r="774" spans="1:8" x14ac:dyDescent="0.35">
      <c r="A774" s="15">
        <v>44494</v>
      </c>
      <c r="B774">
        <v>377.73</v>
      </c>
      <c r="C774">
        <v>375.36</v>
      </c>
      <c r="D774">
        <v>378.67</v>
      </c>
      <c r="E774">
        <v>373.36</v>
      </c>
      <c r="F774" t="s">
        <v>743</v>
      </c>
      <c r="G774" s="8">
        <v>1.0200000000000001E-2</v>
      </c>
      <c r="H774" s="16">
        <f t="shared" si="32"/>
        <v>1.0191272698650999E-2</v>
      </c>
    </row>
    <row r="775" spans="1:8" x14ac:dyDescent="0.35">
      <c r="A775" s="15">
        <v>44491</v>
      </c>
      <c r="B775">
        <v>373.9</v>
      </c>
      <c r="C775">
        <v>375.78</v>
      </c>
      <c r="D775">
        <v>376.77</v>
      </c>
      <c r="E775">
        <v>372.19</v>
      </c>
      <c r="F775" t="s">
        <v>744</v>
      </c>
      <c r="G775" s="8">
        <v>-8.3999999999999995E-3</v>
      </c>
      <c r="H775" s="16">
        <f t="shared" si="32"/>
        <v>-8.4424646217877986E-3</v>
      </c>
    </row>
    <row r="776" spans="1:8" x14ac:dyDescent="0.35">
      <c r="A776" s="15">
        <v>44490</v>
      </c>
      <c r="B776">
        <v>377.07</v>
      </c>
      <c r="C776">
        <v>373.96</v>
      </c>
      <c r="D776">
        <v>377.27</v>
      </c>
      <c r="E776">
        <v>373.65</v>
      </c>
      <c r="F776" t="s">
        <v>745</v>
      </c>
      <c r="G776" s="8">
        <v>6.1000000000000004E-3</v>
      </c>
      <c r="H776" s="16">
        <f t="shared" si="32"/>
        <v>6.0916594573360077E-3</v>
      </c>
    </row>
    <row r="777" spans="1:8" x14ac:dyDescent="0.35">
      <c r="A777" s="15">
        <v>44489</v>
      </c>
      <c r="B777">
        <v>374.78</v>
      </c>
      <c r="C777">
        <v>375.74</v>
      </c>
      <c r="D777">
        <v>376.37</v>
      </c>
      <c r="E777">
        <v>373.26</v>
      </c>
      <c r="F777" t="s">
        <v>746</v>
      </c>
      <c r="G777" s="8">
        <v>-1.2999999999999999E-3</v>
      </c>
      <c r="H777" s="16">
        <f t="shared" si="32"/>
        <v>-1.3065797472399268E-3</v>
      </c>
    </row>
    <row r="778" spans="1:8" x14ac:dyDescent="0.35">
      <c r="A778" s="15">
        <v>44488</v>
      </c>
      <c r="B778">
        <v>375.27</v>
      </c>
      <c r="C778">
        <v>373.55</v>
      </c>
      <c r="D778">
        <v>375.32</v>
      </c>
      <c r="E778">
        <v>372.5</v>
      </c>
      <c r="F778" t="s">
        <v>747</v>
      </c>
      <c r="G778" s="8">
        <v>7.6E-3</v>
      </c>
      <c r="H778" s="16">
        <f t="shared" si="32"/>
        <v>7.5429662724744535E-3</v>
      </c>
    </row>
    <row r="779" spans="1:8" x14ac:dyDescent="0.35">
      <c r="A779" s="15">
        <v>44487</v>
      </c>
      <c r="B779">
        <v>372.45</v>
      </c>
      <c r="C779">
        <v>367.42</v>
      </c>
      <c r="D779">
        <v>372.67</v>
      </c>
      <c r="E779">
        <v>366.8</v>
      </c>
      <c r="F779" t="s">
        <v>748</v>
      </c>
      <c r="G779" s="8">
        <v>0.01</v>
      </c>
      <c r="H779" s="16">
        <f t="shared" si="32"/>
        <v>9.9838929682557007E-3</v>
      </c>
    </row>
    <row r="780" spans="1:8" x14ac:dyDescent="0.35">
      <c r="A780" s="15">
        <v>44484</v>
      </c>
      <c r="B780">
        <v>368.75</v>
      </c>
      <c r="C780">
        <v>367.69</v>
      </c>
      <c r="D780">
        <v>368.87</v>
      </c>
      <c r="E780">
        <v>366.63</v>
      </c>
      <c r="F780" t="s">
        <v>749</v>
      </c>
      <c r="G780" s="8">
        <v>6.3E-3</v>
      </c>
      <c r="H780" s="16">
        <f t="shared" ref="H780:H843" si="33">LN(B780/B781)</f>
        <v>6.2841105070215834E-3</v>
      </c>
    </row>
    <row r="781" spans="1:8" x14ac:dyDescent="0.35">
      <c r="A781" s="15">
        <v>44483</v>
      </c>
      <c r="B781">
        <v>366.44</v>
      </c>
      <c r="C781">
        <v>363.5</v>
      </c>
      <c r="D781">
        <v>366.66</v>
      </c>
      <c r="E781">
        <v>362.82</v>
      </c>
      <c r="F781" t="s">
        <v>445</v>
      </c>
      <c r="G781" s="8">
        <v>1.84E-2</v>
      </c>
      <c r="H781" s="16">
        <f t="shared" si="33"/>
        <v>1.8258682798344701E-2</v>
      </c>
    </row>
    <row r="782" spans="1:8" x14ac:dyDescent="0.35">
      <c r="A782" s="15">
        <v>44482</v>
      </c>
      <c r="B782">
        <v>359.81</v>
      </c>
      <c r="C782">
        <v>359.32</v>
      </c>
      <c r="D782">
        <v>360.5</v>
      </c>
      <c r="E782">
        <v>357.24</v>
      </c>
      <c r="F782" t="s">
        <v>750</v>
      </c>
      <c r="G782" s="8">
        <v>8.0000000000000002E-3</v>
      </c>
      <c r="H782" s="16">
        <f t="shared" si="33"/>
        <v>7.9803984001935949E-3</v>
      </c>
    </row>
    <row r="783" spans="1:8" x14ac:dyDescent="0.35">
      <c r="A783" s="15">
        <v>44481</v>
      </c>
      <c r="B783">
        <v>356.95</v>
      </c>
      <c r="C783">
        <v>359.69</v>
      </c>
      <c r="D783">
        <v>360.14</v>
      </c>
      <c r="E783">
        <v>356.29</v>
      </c>
      <c r="F783" t="s">
        <v>751</v>
      </c>
      <c r="G783" s="8">
        <v>-3.5000000000000001E-3</v>
      </c>
      <c r="H783" s="16">
        <f t="shared" si="33"/>
        <v>-3.4957736781418953E-3</v>
      </c>
    </row>
    <row r="784" spans="1:8" x14ac:dyDescent="0.35">
      <c r="A784" s="15">
        <v>44480</v>
      </c>
      <c r="B784">
        <v>358.2</v>
      </c>
      <c r="C784">
        <v>359.39</v>
      </c>
      <c r="D784">
        <v>363.01</v>
      </c>
      <c r="E784">
        <v>358.11</v>
      </c>
      <c r="F784" t="s">
        <v>752</v>
      </c>
      <c r="G784" s="8">
        <v>-7.7000000000000002E-3</v>
      </c>
      <c r="H784" s="16">
        <f t="shared" si="33"/>
        <v>-7.7033627599913841E-3</v>
      </c>
    </row>
    <row r="785" spans="1:8" x14ac:dyDescent="0.35">
      <c r="A785" s="15">
        <v>44477</v>
      </c>
      <c r="B785">
        <v>360.97</v>
      </c>
      <c r="C785">
        <v>363.89</v>
      </c>
      <c r="D785">
        <v>364.13</v>
      </c>
      <c r="E785">
        <v>360.42</v>
      </c>
      <c r="F785" t="s">
        <v>753</v>
      </c>
      <c r="G785" s="8">
        <v>-5.0000000000000001E-3</v>
      </c>
      <c r="H785" s="16">
        <f t="shared" si="33"/>
        <v>-5.0017375432205718E-3</v>
      </c>
    </row>
    <row r="786" spans="1:8" x14ac:dyDescent="0.35">
      <c r="A786" s="15">
        <v>44476</v>
      </c>
      <c r="B786">
        <v>362.78</v>
      </c>
      <c r="C786">
        <v>362.61</v>
      </c>
      <c r="D786">
        <v>365.5</v>
      </c>
      <c r="E786">
        <v>362.06</v>
      </c>
      <c r="F786" t="s">
        <v>754</v>
      </c>
      <c r="G786" s="8">
        <v>9.1999999999999998E-3</v>
      </c>
      <c r="H786" s="16">
        <f t="shared" si="33"/>
        <v>9.1380471396506104E-3</v>
      </c>
    </row>
    <row r="787" spans="1:8" x14ac:dyDescent="0.35">
      <c r="A787" s="15">
        <v>44475</v>
      </c>
      <c r="B787">
        <v>359.48</v>
      </c>
      <c r="C787">
        <v>353.89</v>
      </c>
      <c r="D787">
        <v>359.76</v>
      </c>
      <c r="E787">
        <v>352.96</v>
      </c>
      <c r="F787" t="s">
        <v>755</v>
      </c>
      <c r="G787" s="8">
        <v>6.4000000000000003E-3</v>
      </c>
      <c r="H787" s="16">
        <f t="shared" si="33"/>
        <v>6.3906897004274059E-3</v>
      </c>
    </row>
    <row r="788" spans="1:8" x14ac:dyDescent="0.35">
      <c r="A788" s="15">
        <v>44474</v>
      </c>
      <c r="B788">
        <v>357.19</v>
      </c>
      <c r="C788">
        <v>353.52</v>
      </c>
      <c r="D788">
        <v>359.5</v>
      </c>
      <c r="E788">
        <v>353.29</v>
      </c>
      <c r="F788" t="s">
        <v>756</v>
      </c>
      <c r="G788" s="8">
        <v>1.35E-2</v>
      </c>
      <c r="H788" s="16">
        <f t="shared" si="33"/>
        <v>1.3415832117634398E-2</v>
      </c>
    </row>
    <row r="789" spans="1:8" x14ac:dyDescent="0.35">
      <c r="A789" s="15">
        <v>44473</v>
      </c>
      <c r="B789">
        <v>352.43</v>
      </c>
      <c r="C789">
        <v>358.33</v>
      </c>
      <c r="D789">
        <v>358.67</v>
      </c>
      <c r="E789">
        <v>350.14</v>
      </c>
      <c r="F789" t="s">
        <v>757</v>
      </c>
      <c r="G789" s="8">
        <v>-2.1000000000000001E-2</v>
      </c>
      <c r="H789" s="16">
        <f t="shared" si="33"/>
        <v>-2.1224232314457383E-2</v>
      </c>
    </row>
    <row r="790" spans="1:8" x14ac:dyDescent="0.35">
      <c r="A790" s="15">
        <v>44470</v>
      </c>
      <c r="B790">
        <v>359.99</v>
      </c>
      <c r="C790">
        <v>358.41</v>
      </c>
      <c r="D790">
        <v>361.06</v>
      </c>
      <c r="E790">
        <v>354.19</v>
      </c>
      <c r="F790" t="s">
        <v>758</v>
      </c>
      <c r="G790" s="8">
        <v>6.1999999999999998E-3</v>
      </c>
      <c r="H790" s="16">
        <f t="shared" si="33"/>
        <v>6.1859314510668752E-3</v>
      </c>
    </row>
    <row r="791" spans="1:8" x14ac:dyDescent="0.35">
      <c r="A791" s="15">
        <v>44469</v>
      </c>
      <c r="B791">
        <v>357.77</v>
      </c>
      <c r="C791">
        <v>360.78</v>
      </c>
      <c r="D791">
        <v>362.49</v>
      </c>
      <c r="E791">
        <v>356.91</v>
      </c>
      <c r="F791" t="s">
        <v>759</v>
      </c>
      <c r="G791" s="8">
        <v>-3.7000000000000002E-3</v>
      </c>
      <c r="H791" s="16">
        <f t="shared" si="33"/>
        <v>-3.6827316125212189E-3</v>
      </c>
    </row>
    <row r="792" spans="1:8" x14ac:dyDescent="0.35">
      <c r="A792" s="15">
        <v>44468</v>
      </c>
      <c r="B792">
        <v>359.09</v>
      </c>
      <c r="C792">
        <v>360.98</v>
      </c>
      <c r="D792">
        <v>363.18</v>
      </c>
      <c r="E792">
        <v>358.45</v>
      </c>
      <c r="F792" t="s">
        <v>760</v>
      </c>
      <c r="G792" s="8">
        <v>-1.6000000000000001E-3</v>
      </c>
      <c r="H792" s="16">
        <f t="shared" si="33"/>
        <v>-1.6416938172489066E-3</v>
      </c>
    </row>
    <row r="793" spans="1:8" x14ac:dyDescent="0.35">
      <c r="A793" s="15">
        <v>44467</v>
      </c>
      <c r="B793">
        <v>359.68</v>
      </c>
      <c r="C793">
        <v>365.48</v>
      </c>
      <c r="D793">
        <v>370.11</v>
      </c>
      <c r="E793">
        <v>359.16</v>
      </c>
      <c r="F793" t="s">
        <v>761</v>
      </c>
      <c r="G793" s="8">
        <v>-2.8299999999999999E-2</v>
      </c>
      <c r="H793" s="16">
        <f t="shared" si="33"/>
        <v>-2.8720597333472694E-2</v>
      </c>
    </row>
    <row r="794" spans="1:8" x14ac:dyDescent="0.35">
      <c r="A794" s="15">
        <v>44466</v>
      </c>
      <c r="B794">
        <v>370.16</v>
      </c>
      <c r="C794">
        <v>370.01</v>
      </c>
      <c r="D794">
        <v>371.06</v>
      </c>
      <c r="E794">
        <v>367.54</v>
      </c>
      <c r="F794" t="s">
        <v>261</v>
      </c>
      <c r="G794" s="8">
        <v>-8.0000000000000002E-3</v>
      </c>
      <c r="H794" s="16">
        <f t="shared" si="33"/>
        <v>-7.9915397933470033E-3</v>
      </c>
    </row>
    <row r="795" spans="1:8" x14ac:dyDescent="0.35">
      <c r="A795" s="15">
        <v>44463</v>
      </c>
      <c r="B795">
        <v>373.13</v>
      </c>
      <c r="C795">
        <v>370.46</v>
      </c>
      <c r="D795">
        <v>373.56</v>
      </c>
      <c r="E795">
        <v>370.08</v>
      </c>
      <c r="F795" t="s">
        <v>77</v>
      </c>
      <c r="G795" s="8">
        <v>8.9999999999999998E-4</v>
      </c>
      <c r="H795" s="16">
        <f t="shared" si="33"/>
        <v>9.3845108843384074E-4</v>
      </c>
    </row>
    <row r="796" spans="1:8" x14ac:dyDescent="0.35">
      <c r="A796" s="15">
        <v>44462</v>
      </c>
      <c r="B796">
        <v>372.78</v>
      </c>
      <c r="C796">
        <v>370.57</v>
      </c>
      <c r="D796">
        <v>373.84</v>
      </c>
      <c r="E796">
        <v>369.9</v>
      </c>
      <c r="F796" t="s">
        <v>762</v>
      </c>
      <c r="G796" s="8">
        <v>9.1999999999999998E-3</v>
      </c>
      <c r="H796" s="16">
        <f t="shared" si="33"/>
        <v>9.1625088558921295E-3</v>
      </c>
    </row>
    <row r="797" spans="1:8" x14ac:dyDescent="0.35">
      <c r="A797" s="15">
        <v>44461</v>
      </c>
      <c r="B797">
        <v>369.38</v>
      </c>
      <c r="C797">
        <v>366.9</v>
      </c>
      <c r="D797">
        <v>370.88</v>
      </c>
      <c r="E797">
        <v>365.77</v>
      </c>
      <c r="F797" t="s">
        <v>289</v>
      </c>
      <c r="G797" s="8">
        <v>9.2999999999999992E-3</v>
      </c>
      <c r="H797" s="16">
        <f t="shared" si="33"/>
        <v>9.3018866364308304E-3</v>
      </c>
    </row>
    <row r="798" spans="1:8" x14ac:dyDescent="0.35">
      <c r="A798" s="15">
        <v>44460</v>
      </c>
      <c r="B798">
        <v>365.96</v>
      </c>
      <c r="C798">
        <v>367.39</v>
      </c>
      <c r="D798">
        <v>368.62</v>
      </c>
      <c r="E798">
        <v>364.8</v>
      </c>
      <c r="F798" t="s">
        <v>763</v>
      </c>
      <c r="G798" s="8">
        <v>1.1999999999999999E-3</v>
      </c>
      <c r="H798" s="16">
        <f t="shared" si="33"/>
        <v>1.2303992146514178E-3</v>
      </c>
    </row>
    <row r="799" spans="1:8" x14ac:dyDescent="0.35">
      <c r="A799" s="15">
        <v>44459</v>
      </c>
      <c r="B799">
        <v>365.51</v>
      </c>
      <c r="C799">
        <v>367.27</v>
      </c>
      <c r="D799">
        <v>369.06</v>
      </c>
      <c r="E799">
        <v>360.74</v>
      </c>
      <c r="F799" t="s">
        <v>764</v>
      </c>
      <c r="G799" s="8">
        <v>-2.1700000000000001E-2</v>
      </c>
      <c r="H799" s="16">
        <f t="shared" si="33"/>
        <v>-2.1972364320016584E-2</v>
      </c>
    </row>
    <row r="800" spans="1:8" x14ac:dyDescent="0.35">
      <c r="A800" s="15">
        <v>44456</v>
      </c>
      <c r="B800">
        <v>373.63</v>
      </c>
      <c r="C800">
        <v>377.62</v>
      </c>
      <c r="D800">
        <v>377.67</v>
      </c>
      <c r="E800">
        <v>372.56</v>
      </c>
      <c r="F800" t="s">
        <v>605</v>
      </c>
      <c r="G800" s="8">
        <v>-1.18E-2</v>
      </c>
      <c r="H800" s="16">
        <f t="shared" si="33"/>
        <v>-1.1919155660066455E-2</v>
      </c>
    </row>
    <row r="801" spans="1:8" x14ac:dyDescent="0.35">
      <c r="A801" s="15">
        <v>44455</v>
      </c>
      <c r="B801">
        <v>378.11</v>
      </c>
      <c r="C801">
        <v>376.48</v>
      </c>
      <c r="D801">
        <v>378.7</v>
      </c>
      <c r="E801">
        <v>374.5</v>
      </c>
      <c r="F801" t="s">
        <v>765</v>
      </c>
      <c r="G801" s="8">
        <v>6.9999999999999999E-4</v>
      </c>
      <c r="H801" s="16">
        <f t="shared" si="33"/>
        <v>6.87867110037072E-4</v>
      </c>
    </row>
    <row r="802" spans="1:8" x14ac:dyDescent="0.35">
      <c r="A802" s="15">
        <v>44454</v>
      </c>
      <c r="B802">
        <v>377.85</v>
      </c>
      <c r="C802">
        <v>375.53</v>
      </c>
      <c r="D802">
        <v>378.21</v>
      </c>
      <c r="E802">
        <v>373.17</v>
      </c>
      <c r="F802" t="s">
        <v>766</v>
      </c>
      <c r="G802" s="8">
        <v>7.4000000000000003E-3</v>
      </c>
      <c r="H802" s="16">
        <f t="shared" si="33"/>
        <v>7.4112782949530276E-3</v>
      </c>
    </row>
    <row r="803" spans="1:8" x14ac:dyDescent="0.35">
      <c r="A803" s="15">
        <v>44453</v>
      </c>
      <c r="B803">
        <v>375.06</v>
      </c>
      <c r="C803">
        <v>377.66</v>
      </c>
      <c r="D803">
        <v>378.41</v>
      </c>
      <c r="E803">
        <v>374.08</v>
      </c>
      <c r="F803" t="s">
        <v>767</v>
      </c>
      <c r="G803" s="8">
        <v>-2.8E-3</v>
      </c>
      <c r="H803" s="16">
        <f t="shared" si="33"/>
        <v>-2.8488151430505317E-3</v>
      </c>
    </row>
    <row r="804" spans="1:8" x14ac:dyDescent="0.35">
      <c r="A804" s="15">
        <v>44452</v>
      </c>
      <c r="B804">
        <v>376.13</v>
      </c>
      <c r="C804">
        <v>378.79</v>
      </c>
      <c r="D804">
        <v>379.23</v>
      </c>
      <c r="E804">
        <v>374.02</v>
      </c>
      <c r="F804" t="s">
        <v>768</v>
      </c>
      <c r="G804" s="8">
        <v>-6.9999999999999999E-4</v>
      </c>
      <c r="H804" s="16">
        <f t="shared" si="33"/>
        <v>-6.9101156207341619E-4</v>
      </c>
    </row>
    <row r="805" spans="1:8" x14ac:dyDescent="0.35">
      <c r="A805" s="15">
        <v>44449</v>
      </c>
      <c r="B805">
        <v>376.39</v>
      </c>
      <c r="C805">
        <v>381.03</v>
      </c>
      <c r="D805">
        <v>381.77</v>
      </c>
      <c r="E805">
        <v>376.05</v>
      </c>
      <c r="F805" t="s">
        <v>769</v>
      </c>
      <c r="G805" s="8">
        <v>-7.6E-3</v>
      </c>
      <c r="H805" s="16">
        <f t="shared" si="33"/>
        <v>-7.6225126237572148E-3</v>
      </c>
    </row>
    <row r="806" spans="1:8" x14ac:dyDescent="0.35">
      <c r="A806" s="15">
        <v>44448</v>
      </c>
      <c r="B806">
        <v>379.27</v>
      </c>
      <c r="C806">
        <v>380.81</v>
      </c>
      <c r="D806">
        <v>381.95</v>
      </c>
      <c r="E806">
        <v>379.02</v>
      </c>
      <c r="F806" t="s">
        <v>770</v>
      </c>
      <c r="G806" s="8">
        <v>-3.3999999999999998E-3</v>
      </c>
      <c r="H806" s="16">
        <f t="shared" si="33"/>
        <v>-3.4480523732035718E-3</v>
      </c>
    </row>
    <row r="807" spans="1:8" x14ac:dyDescent="0.35">
      <c r="A807" s="15">
        <v>44447</v>
      </c>
      <c r="B807">
        <v>380.58</v>
      </c>
      <c r="C807">
        <v>381.73</v>
      </c>
      <c r="D807">
        <v>381.73</v>
      </c>
      <c r="E807">
        <v>378.25</v>
      </c>
      <c r="F807" t="s">
        <v>771</v>
      </c>
      <c r="G807" s="8">
        <v>-3.5000000000000001E-3</v>
      </c>
      <c r="H807" s="16">
        <f t="shared" si="33"/>
        <v>-3.4885738799401876E-3</v>
      </c>
    </row>
    <row r="808" spans="1:8" x14ac:dyDescent="0.35">
      <c r="A808" s="15">
        <v>44446</v>
      </c>
      <c r="B808">
        <v>381.91</v>
      </c>
      <c r="C808">
        <v>381.48</v>
      </c>
      <c r="D808">
        <v>382.58</v>
      </c>
      <c r="E808">
        <v>380.29</v>
      </c>
      <c r="F808" t="s">
        <v>772</v>
      </c>
      <c r="G808" s="8">
        <v>1.4E-3</v>
      </c>
      <c r="H808" s="16">
        <f t="shared" si="33"/>
        <v>1.4149462584982975E-3</v>
      </c>
    </row>
    <row r="809" spans="1:8" x14ac:dyDescent="0.35">
      <c r="A809" s="15">
        <v>44442</v>
      </c>
      <c r="B809">
        <v>381.37</v>
      </c>
      <c r="C809">
        <v>379.02</v>
      </c>
      <c r="D809">
        <v>381.78</v>
      </c>
      <c r="E809">
        <v>379</v>
      </c>
      <c r="F809" t="s">
        <v>773</v>
      </c>
      <c r="G809" s="8">
        <v>3.0999999999999999E-3</v>
      </c>
      <c r="H809" s="16">
        <f t="shared" si="33"/>
        <v>3.0726024409739299E-3</v>
      </c>
    </row>
    <row r="810" spans="1:8" x14ac:dyDescent="0.35">
      <c r="A810" s="15">
        <v>44441</v>
      </c>
      <c r="B810">
        <v>380.2</v>
      </c>
      <c r="C810">
        <v>381.77</v>
      </c>
      <c r="D810">
        <v>382.11</v>
      </c>
      <c r="E810">
        <v>378.95</v>
      </c>
      <c r="F810" t="s">
        <v>774</v>
      </c>
      <c r="G810" s="8">
        <v>-5.0000000000000001E-4</v>
      </c>
      <c r="H810" s="16">
        <f t="shared" si="33"/>
        <v>-4.7332299918620711E-4</v>
      </c>
    </row>
    <row r="811" spans="1:8" x14ac:dyDescent="0.35">
      <c r="A811" s="15">
        <v>44440</v>
      </c>
      <c r="B811">
        <v>380.38</v>
      </c>
      <c r="C811">
        <v>380.84</v>
      </c>
      <c r="D811">
        <v>382.51</v>
      </c>
      <c r="E811">
        <v>380.17</v>
      </c>
      <c r="F811" t="s">
        <v>172</v>
      </c>
      <c r="G811" s="8">
        <v>1.6999999999999999E-3</v>
      </c>
      <c r="H811" s="16">
        <f t="shared" si="33"/>
        <v>1.6576115776328264E-3</v>
      </c>
    </row>
    <row r="812" spans="1:8" x14ac:dyDescent="0.35">
      <c r="A812" s="15">
        <v>44439</v>
      </c>
      <c r="B812">
        <v>379.75</v>
      </c>
      <c r="C812">
        <v>380.31</v>
      </c>
      <c r="D812">
        <v>380.38</v>
      </c>
      <c r="E812">
        <v>378.16</v>
      </c>
      <c r="F812" t="s">
        <v>775</v>
      </c>
      <c r="G812" s="8">
        <v>-8.0000000000000004E-4</v>
      </c>
      <c r="H812" s="16">
        <f t="shared" si="33"/>
        <v>-8.1599351732930254E-4</v>
      </c>
    </row>
    <row r="813" spans="1:8" x14ac:dyDescent="0.35">
      <c r="A813" s="15">
        <v>44438</v>
      </c>
      <c r="B813">
        <v>380.06</v>
      </c>
      <c r="C813">
        <v>376.65</v>
      </c>
      <c r="D813">
        <v>380.56</v>
      </c>
      <c r="E813">
        <v>376.63</v>
      </c>
      <c r="F813" t="s">
        <v>776</v>
      </c>
      <c r="G813" s="8">
        <v>1.12E-2</v>
      </c>
      <c r="H813" s="16">
        <f t="shared" si="33"/>
        <v>1.1165614082609061E-2</v>
      </c>
    </row>
    <row r="814" spans="1:8" x14ac:dyDescent="0.35">
      <c r="A814" s="15">
        <v>44435</v>
      </c>
      <c r="B814">
        <v>375.84</v>
      </c>
      <c r="C814">
        <v>372.87</v>
      </c>
      <c r="D814">
        <v>376.36</v>
      </c>
      <c r="E814">
        <v>372.37</v>
      </c>
      <c r="F814" t="s">
        <v>777</v>
      </c>
      <c r="G814" s="8">
        <v>9.7000000000000003E-3</v>
      </c>
      <c r="H814" s="16">
        <f t="shared" si="33"/>
        <v>9.678443594784876E-3</v>
      </c>
    </row>
    <row r="815" spans="1:8" x14ac:dyDescent="0.35">
      <c r="A815" s="15">
        <v>44434</v>
      </c>
      <c r="B815">
        <v>372.22</v>
      </c>
      <c r="C815">
        <v>373.72</v>
      </c>
      <c r="D815">
        <v>374.42</v>
      </c>
      <c r="E815">
        <v>371.77</v>
      </c>
      <c r="F815" t="s">
        <v>778</v>
      </c>
      <c r="G815" s="8">
        <v>-6.4000000000000003E-3</v>
      </c>
      <c r="H815" s="16">
        <f t="shared" si="33"/>
        <v>-6.3737126941704912E-3</v>
      </c>
    </row>
    <row r="816" spans="1:8" x14ac:dyDescent="0.35">
      <c r="A816" s="15">
        <v>44433</v>
      </c>
      <c r="B816">
        <v>374.6</v>
      </c>
      <c r="C816">
        <v>374.43</v>
      </c>
      <c r="D816">
        <v>375.19</v>
      </c>
      <c r="E816">
        <v>373.66</v>
      </c>
      <c r="F816" t="s">
        <v>779</v>
      </c>
      <c r="G816" s="8">
        <v>1.1000000000000001E-3</v>
      </c>
      <c r="H816" s="16">
        <f t="shared" si="33"/>
        <v>1.1485504154018025E-3</v>
      </c>
    </row>
    <row r="817" spans="1:8" x14ac:dyDescent="0.35">
      <c r="A817" s="15">
        <v>44432</v>
      </c>
      <c r="B817">
        <v>374.17</v>
      </c>
      <c r="C817">
        <v>373.64</v>
      </c>
      <c r="D817">
        <v>374.79</v>
      </c>
      <c r="E817">
        <v>373.16</v>
      </c>
      <c r="F817" t="s">
        <v>780</v>
      </c>
      <c r="G817" s="8">
        <v>3.0999999999999999E-3</v>
      </c>
      <c r="H817" s="16">
        <f t="shared" si="33"/>
        <v>3.0513942305822189E-3</v>
      </c>
    </row>
    <row r="818" spans="1:8" x14ac:dyDescent="0.35">
      <c r="A818" s="15">
        <v>44431</v>
      </c>
      <c r="B818">
        <v>373.03</v>
      </c>
      <c r="C818">
        <v>368.61</v>
      </c>
      <c r="D818">
        <v>373.74</v>
      </c>
      <c r="E818">
        <v>368.6</v>
      </c>
      <c r="F818" t="s">
        <v>781</v>
      </c>
      <c r="G818" s="8">
        <v>1.49E-2</v>
      </c>
      <c r="H818" s="16">
        <f t="shared" si="33"/>
        <v>1.4826689096725822E-2</v>
      </c>
    </row>
    <row r="819" spans="1:8" x14ac:dyDescent="0.35">
      <c r="A819" s="15">
        <v>44428</v>
      </c>
      <c r="B819">
        <v>367.54</v>
      </c>
      <c r="C819">
        <v>364.87</v>
      </c>
      <c r="D819">
        <v>367.95</v>
      </c>
      <c r="E819">
        <v>364.55</v>
      </c>
      <c r="F819" t="s">
        <v>782</v>
      </c>
      <c r="G819" s="8">
        <v>1.04E-2</v>
      </c>
      <c r="H819" s="16">
        <f t="shared" si="33"/>
        <v>1.0310356475206343E-2</v>
      </c>
    </row>
    <row r="820" spans="1:8" x14ac:dyDescent="0.35">
      <c r="A820" s="15">
        <v>44427</v>
      </c>
      <c r="B820">
        <v>363.77</v>
      </c>
      <c r="C820">
        <v>360.03</v>
      </c>
      <c r="D820">
        <v>365.49</v>
      </c>
      <c r="E820">
        <v>359.77</v>
      </c>
      <c r="F820" t="s">
        <v>349</v>
      </c>
      <c r="G820" s="8">
        <v>4.7999999999999996E-3</v>
      </c>
      <c r="H820" s="16">
        <f t="shared" si="33"/>
        <v>4.8223408736650202E-3</v>
      </c>
    </row>
    <row r="821" spans="1:8" x14ac:dyDescent="0.35">
      <c r="A821" s="15">
        <v>44426</v>
      </c>
      <c r="B821">
        <v>362.02</v>
      </c>
      <c r="C821">
        <v>364.99</v>
      </c>
      <c r="D821">
        <v>366.43</v>
      </c>
      <c r="E821">
        <v>361.68</v>
      </c>
      <c r="F821" t="s">
        <v>783</v>
      </c>
      <c r="G821" s="8">
        <v>-9.5999999999999992E-3</v>
      </c>
      <c r="H821" s="16">
        <f t="shared" si="33"/>
        <v>-9.6762534078893084E-3</v>
      </c>
    </row>
    <row r="822" spans="1:8" x14ac:dyDescent="0.35">
      <c r="A822" s="15">
        <v>44425</v>
      </c>
      <c r="B822">
        <v>365.54</v>
      </c>
      <c r="C822">
        <v>365.96</v>
      </c>
      <c r="D822">
        <v>366.96</v>
      </c>
      <c r="E822">
        <v>363.04</v>
      </c>
      <c r="F822" t="s">
        <v>784</v>
      </c>
      <c r="G822" s="8">
        <v>-8.8000000000000005E-3</v>
      </c>
      <c r="H822" s="16">
        <f t="shared" si="33"/>
        <v>-8.8516640210632557E-3</v>
      </c>
    </row>
    <row r="823" spans="1:8" x14ac:dyDescent="0.35">
      <c r="A823" s="15">
        <v>44424</v>
      </c>
      <c r="B823">
        <v>368.79</v>
      </c>
      <c r="C823">
        <v>367.48</v>
      </c>
      <c r="D823">
        <v>368.83</v>
      </c>
      <c r="E823">
        <v>363.51</v>
      </c>
      <c r="F823" t="s">
        <v>785</v>
      </c>
      <c r="G823" s="8">
        <v>4.0000000000000002E-4</v>
      </c>
      <c r="H823" s="16">
        <f t="shared" si="33"/>
        <v>4.3394538393541024E-4</v>
      </c>
    </row>
    <row r="824" spans="1:8" x14ac:dyDescent="0.35">
      <c r="A824" s="15">
        <v>44421</v>
      </c>
      <c r="B824">
        <v>368.63</v>
      </c>
      <c r="C824">
        <v>367.7</v>
      </c>
      <c r="D824">
        <v>368.97</v>
      </c>
      <c r="E824">
        <v>367.19</v>
      </c>
      <c r="F824" t="s">
        <v>786</v>
      </c>
      <c r="G824" s="8">
        <v>3.5000000000000001E-3</v>
      </c>
      <c r="H824" s="16">
        <f t="shared" si="33"/>
        <v>3.5055812630352375E-3</v>
      </c>
    </row>
    <row r="825" spans="1:8" x14ac:dyDescent="0.35">
      <c r="A825" s="15">
        <v>44420</v>
      </c>
      <c r="B825">
        <v>367.34</v>
      </c>
      <c r="C825">
        <v>365.5</v>
      </c>
      <c r="D825">
        <v>367.71</v>
      </c>
      <c r="E825">
        <v>364.1</v>
      </c>
      <c r="F825" t="s">
        <v>787</v>
      </c>
      <c r="G825" s="8">
        <v>3.5999999999999999E-3</v>
      </c>
      <c r="H825" s="16">
        <f t="shared" si="33"/>
        <v>3.5998729832527662E-3</v>
      </c>
    </row>
    <row r="826" spans="1:8" x14ac:dyDescent="0.35">
      <c r="A826" s="15">
        <v>44419</v>
      </c>
      <c r="B826">
        <v>366.02</v>
      </c>
      <c r="C826">
        <v>367.95</v>
      </c>
      <c r="D826">
        <v>368.46</v>
      </c>
      <c r="E826">
        <v>364.65</v>
      </c>
      <c r="F826" t="s">
        <v>788</v>
      </c>
      <c r="G826" s="8">
        <v>-1.6999999999999999E-3</v>
      </c>
      <c r="H826" s="16">
        <f t="shared" si="33"/>
        <v>-1.719737822672239E-3</v>
      </c>
    </row>
    <row r="827" spans="1:8" x14ac:dyDescent="0.35">
      <c r="A827" s="15">
        <v>44418</v>
      </c>
      <c r="B827">
        <v>366.65</v>
      </c>
      <c r="C827">
        <v>369.07</v>
      </c>
      <c r="D827">
        <v>369.37</v>
      </c>
      <c r="E827">
        <v>365.43</v>
      </c>
      <c r="F827" t="s">
        <v>789</v>
      </c>
      <c r="G827" s="8">
        <v>-5.1000000000000004E-3</v>
      </c>
      <c r="H827" s="16">
        <f t="shared" si="33"/>
        <v>-5.1415393669064632E-3</v>
      </c>
    </row>
    <row r="828" spans="1:8" x14ac:dyDescent="0.35">
      <c r="A828" s="15">
        <v>44417</v>
      </c>
      <c r="B828">
        <v>368.54</v>
      </c>
      <c r="C828">
        <v>368.33</v>
      </c>
      <c r="D828">
        <v>369.08</v>
      </c>
      <c r="E828">
        <v>367.2</v>
      </c>
      <c r="F828" t="s">
        <v>790</v>
      </c>
      <c r="G828" s="8">
        <v>1.8E-3</v>
      </c>
      <c r="H828" s="16">
        <f t="shared" si="33"/>
        <v>1.8468229040633779E-3</v>
      </c>
    </row>
    <row r="829" spans="1:8" x14ac:dyDescent="0.35">
      <c r="A829" s="15">
        <v>44414</v>
      </c>
      <c r="B829">
        <v>367.86</v>
      </c>
      <c r="C829">
        <v>368.18</v>
      </c>
      <c r="D829">
        <v>369.18</v>
      </c>
      <c r="E829">
        <v>366.71</v>
      </c>
      <c r="F829" t="s">
        <v>791</v>
      </c>
      <c r="G829" s="8">
        <v>-4.4000000000000003E-3</v>
      </c>
      <c r="H829" s="16">
        <f t="shared" si="33"/>
        <v>-4.3941807217577119E-3</v>
      </c>
    </row>
    <row r="830" spans="1:8" x14ac:dyDescent="0.35">
      <c r="A830" s="15">
        <v>44413</v>
      </c>
      <c r="B830">
        <v>369.48</v>
      </c>
      <c r="C830">
        <v>367.99</v>
      </c>
      <c r="D830">
        <v>369.72</v>
      </c>
      <c r="E830">
        <v>367.26</v>
      </c>
      <c r="F830" t="s">
        <v>792</v>
      </c>
      <c r="G830" s="8">
        <v>6.3E-3</v>
      </c>
      <c r="H830" s="16">
        <f t="shared" si="33"/>
        <v>6.3261278267898353E-3</v>
      </c>
    </row>
    <row r="831" spans="1:8" x14ac:dyDescent="0.35">
      <c r="A831" s="15">
        <v>44412</v>
      </c>
      <c r="B831">
        <v>367.15</v>
      </c>
      <c r="C831">
        <v>366.58</v>
      </c>
      <c r="D831">
        <v>368.13</v>
      </c>
      <c r="E831">
        <v>365.44</v>
      </c>
      <c r="F831" t="s">
        <v>707</v>
      </c>
      <c r="G831" s="8">
        <v>1.4E-3</v>
      </c>
      <c r="H831" s="16">
        <f t="shared" si="33"/>
        <v>1.4445946064006426E-3</v>
      </c>
    </row>
    <row r="832" spans="1:8" x14ac:dyDescent="0.35">
      <c r="A832" s="15">
        <v>44411</v>
      </c>
      <c r="B832">
        <v>366.62</v>
      </c>
      <c r="C832">
        <v>365.09</v>
      </c>
      <c r="D832">
        <v>366.74</v>
      </c>
      <c r="E832">
        <v>361.81</v>
      </c>
      <c r="F832" t="s">
        <v>793</v>
      </c>
      <c r="G832" s="8">
        <v>6.1000000000000004E-3</v>
      </c>
      <c r="H832" s="16">
        <f t="shared" si="33"/>
        <v>6.0462819109294999E-3</v>
      </c>
    </row>
    <row r="833" spans="1:8" x14ac:dyDescent="0.35">
      <c r="A833" s="15">
        <v>44410</v>
      </c>
      <c r="B833">
        <v>364.41</v>
      </c>
      <c r="C833">
        <v>366.09</v>
      </c>
      <c r="D833">
        <v>366.69</v>
      </c>
      <c r="E833">
        <v>363.68</v>
      </c>
      <c r="F833" t="s">
        <v>794</v>
      </c>
      <c r="G833" s="8">
        <v>1E-4</v>
      </c>
      <c r="H833" s="16">
        <f t="shared" si="33"/>
        <v>8.2328242750255649E-5</v>
      </c>
    </row>
    <row r="834" spans="1:8" x14ac:dyDescent="0.35">
      <c r="A834" s="15">
        <v>44407</v>
      </c>
      <c r="B834">
        <v>364.38</v>
      </c>
      <c r="C834">
        <v>362.25</v>
      </c>
      <c r="D834">
        <v>364.98</v>
      </c>
      <c r="E834">
        <v>362.22</v>
      </c>
      <c r="F834" t="s">
        <v>795</v>
      </c>
      <c r="G834" s="8">
        <v>-5.1999999999999998E-3</v>
      </c>
      <c r="H834" s="16">
        <f t="shared" si="33"/>
        <v>-5.2280902472771999E-3</v>
      </c>
    </row>
    <row r="835" spans="1:8" x14ac:dyDescent="0.35">
      <c r="A835" s="15">
        <v>44406</v>
      </c>
      <c r="B835">
        <v>366.29</v>
      </c>
      <c r="C835">
        <v>365.06</v>
      </c>
      <c r="D835">
        <v>367.49</v>
      </c>
      <c r="E835">
        <v>365.06</v>
      </c>
      <c r="F835" t="s">
        <v>796</v>
      </c>
      <c r="G835" s="8">
        <v>1.8E-3</v>
      </c>
      <c r="H835" s="16">
        <f t="shared" si="33"/>
        <v>1.7761265991982655E-3</v>
      </c>
    </row>
    <row r="836" spans="1:8" x14ac:dyDescent="0.35">
      <c r="A836" s="15">
        <v>44405</v>
      </c>
      <c r="B836">
        <v>365.64</v>
      </c>
      <c r="C836">
        <v>365.41</v>
      </c>
      <c r="D836">
        <v>367.26</v>
      </c>
      <c r="E836">
        <v>363.05</v>
      </c>
      <c r="F836" t="s">
        <v>797</v>
      </c>
      <c r="G836" s="8">
        <v>3.8E-3</v>
      </c>
      <c r="H836" s="16">
        <f t="shared" si="33"/>
        <v>3.8362517590913594E-3</v>
      </c>
    </row>
    <row r="837" spans="1:8" x14ac:dyDescent="0.35">
      <c r="A837" s="15">
        <v>44404</v>
      </c>
      <c r="B837">
        <v>364.24</v>
      </c>
      <c r="C837">
        <v>368.03</v>
      </c>
      <c r="D837">
        <v>368.03</v>
      </c>
      <c r="E837">
        <v>359.97</v>
      </c>
      <c r="F837" t="s">
        <v>798</v>
      </c>
      <c r="G837" s="8">
        <v>-1.0999999999999999E-2</v>
      </c>
      <c r="H837" s="16">
        <f t="shared" si="33"/>
        <v>-1.108483242449293E-2</v>
      </c>
    </row>
    <row r="838" spans="1:8" x14ac:dyDescent="0.35">
      <c r="A838" s="15">
        <v>44403</v>
      </c>
      <c r="B838">
        <v>368.3</v>
      </c>
      <c r="C838">
        <v>367.3</v>
      </c>
      <c r="D838">
        <v>368.7</v>
      </c>
      <c r="E838">
        <v>366.41</v>
      </c>
      <c r="F838" t="s">
        <v>799</v>
      </c>
      <c r="G838" s="8">
        <v>8.0000000000000004E-4</v>
      </c>
      <c r="H838" s="16">
        <f t="shared" si="33"/>
        <v>7.8771173824940808E-4</v>
      </c>
    </row>
    <row r="839" spans="1:8" x14ac:dyDescent="0.35">
      <c r="A839" s="15">
        <v>44400</v>
      </c>
      <c r="B839">
        <v>368.01</v>
      </c>
      <c r="C839">
        <v>365.12</v>
      </c>
      <c r="D839">
        <v>368.29</v>
      </c>
      <c r="E839">
        <v>363.72</v>
      </c>
      <c r="F839" t="s">
        <v>800</v>
      </c>
      <c r="G839" s="8">
        <v>1.17E-2</v>
      </c>
      <c r="H839" s="16">
        <f t="shared" si="33"/>
        <v>1.161580219601516E-2</v>
      </c>
    </row>
    <row r="840" spans="1:8" x14ac:dyDescent="0.35">
      <c r="A840" s="15">
        <v>44399</v>
      </c>
      <c r="B840">
        <v>363.76</v>
      </c>
      <c r="C840">
        <v>361.58</v>
      </c>
      <c r="D840">
        <v>363.77</v>
      </c>
      <c r="E840">
        <v>361.58</v>
      </c>
      <c r="F840" t="s">
        <v>801</v>
      </c>
      <c r="G840" s="8">
        <v>6.6E-3</v>
      </c>
      <c r="H840" s="16">
        <f t="shared" si="33"/>
        <v>6.591945318855633E-3</v>
      </c>
    </row>
    <row r="841" spans="1:8" x14ac:dyDescent="0.35">
      <c r="A841" s="15">
        <v>44398</v>
      </c>
      <c r="B841">
        <v>361.37</v>
      </c>
      <c r="C841">
        <v>358.16</v>
      </c>
      <c r="D841">
        <v>361.37</v>
      </c>
      <c r="E841">
        <v>357.93</v>
      </c>
      <c r="F841" t="s">
        <v>802</v>
      </c>
      <c r="G841" s="8">
        <v>7.7000000000000002E-3</v>
      </c>
      <c r="H841" s="16">
        <f t="shared" si="33"/>
        <v>7.694803026866817E-3</v>
      </c>
    </row>
    <row r="842" spans="1:8" x14ac:dyDescent="0.35">
      <c r="A842" s="15">
        <v>44397</v>
      </c>
      <c r="B842">
        <v>358.6</v>
      </c>
      <c r="C842">
        <v>355.44</v>
      </c>
      <c r="D842">
        <v>360.09</v>
      </c>
      <c r="E842">
        <v>353.61</v>
      </c>
      <c r="F842" t="s">
        <v>803</v>
      </c>
      <c r="G842" s="8">
        <v>1.1599999999999999E-2</v>
      </c>
      <c r="H842" s="16">
        <f t="shared" si="33"/>
        <v>1.15556342797984E-2</v>
      </c>
    </row>
    <row r="843" spans="1:8" x14ac:dyDescent="0.35">
      <c r="A843" s="15">
        <v>44396</v>
      </c>
      <c r="B843">
        <v>354.48</v>
      </c>
      <c r="C843">
        <v>353.86</v>
      </c>
      <c r="D843">
        <v>354.99</v>
      </c>
      <c r="E843">
        <v>351.86</v>
      </c>
      <c r="F843" t="s">
        <v>804</v>
      </c>
      <c r="G843" s="8">
        <v>-8.2000000000000007E-3</v>
      </c>
      <c r="H843" s="16">
        <f t="shared" si="33"/>
        <v>-8.2316552971695902E-3</v>
      </c>
    </row>
    <row r="844" spans="1:8" x14ac:dyDescent="0.35">
      <c r="A844" s="15">
        <v>44393</v>
      </c>
      <c r="B844">
        <v>357.41</v>
      </c>
      <c r="C844">
        <v>361.21</v>
      </c>
      <c r="D844">
        <v>362.22</v>
      </c>
      <c r="E844">
        <v>357.05</v>
      </c>
      <c r="F844" t="s">
        <v>805</v>
      </c>
      <c r="G844" s="8">
        <v>-8.0999999999999996E-3</v>
      </c>
      <c r="H844" s="16">
        <f t="shared" ref="H844:H907" si="34">LN(B844/B845)</f>
        <v>-8.136696046104867E-3</v>
      </c>
    </row>
    <row r="845" spans="1:8" x14ac:dyDescent="0.35">
      <c r="A845" s="15">
        <v>44392</v>
      </c>
      <c r="B845">
        <v>360.33</v>
      </c>
      <c r="C845">
        <v>362.79</v>
      </c>
      <c r="D845">
        <v>363</v>
      </c>
      <c r="E845">
        <v>358.27</v>
      </c>
      <c r="F845" t="s">
        <v>806</v>
      </c>
      <c r="G845" s="8">
        <v>-7.0000000000000001E-3</v>
      </c>
      <c r="H845" s="16">
        <f t="shared" si="34"/>
        <v>-7.0519228648239334E-3</v>
      </c>
    </row>
    <row r="846" spans="1:8" x14ac:dyDescent="0.35">
      <c r="A846" s="15">
        <v>44391</v>
      </c>
      <c r="B846">
        <v>362.88</v>
      </c>
      <c r="C846">
        <v>364.64</v>
      </c>
      <c r="D846">
        <v>365.3</v>
      </c>
      <c r="E846">
        <v>362.03</v>
      </c>
      <c r="F846" t="s">
        <v>807</v>
      </c>
      <c r="G846" s="8">
        <v>1.8E-3</v>
      </c>
      <c r="H846" s="16">
        <f t="shared" si="34"/>
        <v>1.792831912689071E-3</v>
      </c>
    </row>
    <row r="847" spans="1:8" x14ac:dyDescent="0.35">
      <c r="A847" s="15">
        <v>44390</v>
      </c>
      <c r="B847">
        <v>362.23</v>
      </c>
      <c r="C847">
        <v>361.84</v>
      </c>
      <c r="D847">
        <v>365.27</v>
      </c>
      <c r="E847">
        <v>361.35</v>
      </c>
      <c r="F847" t="s">
        <v>808</v>
      </c>
      <c r="G847" s="8">
        <v>0</v>
      </c>
      <c r="H847" s="16">
        <f t="shared" si="34"/>
        <v>0</v>
      </c>
    </row>
    <row r="848" spans="1:8" x14ac:dyDescent="0.35">
      <c r="A848" s="15">
        <v>44389</v>
      </c>
      <c r="B848">
        <v>362.23</v>
      </c>
      <c r="C848">
        <v>362.26</v>
      </c>
      <c r="D848">
        <v>362.7</v>
      </c>
      <c r="E848">
        <v>360.64</v>
      </c>
      <c r="F848" t="s">
        <v>809</v>
      </c>
      <c r="G848" s="8">
        <v>3.8999999999999998E-3</v>
      </c>
      <c r="H848" s="16">
        <f t="shared" si="34"/>
        <v>3.9001501619866188E-3</v>
      </c>
    </row>
    <row r="849" spans="1:8" x14ac:dyDescent="0.35">
      <c r="A849" s="15">
        <v>44386</v>
      </c>
      <c r="B849">
        <v>360.82</v>
      </c>
      <c r="C849">
        <v>357.98</v>
      </c>
      <c r="D849">
        <v>361.31</v>
      </c>
      <c r="E849">
        <v>357.38</v>
      </c>
      <c r="F849" t="s">
        <v>810</v>
      </c>
      <c r="G849" s="8">
        <v>6.1999999999999998E-3</v>
      </c>
      <c r="H849" s="16">
        <f t="shared" si="34"/>
        <v>6.2274318573757367E-3</v>
      </c>
    </row>
    <row r="850" spans="1:8" x14ac:dyDescent="0.35">
      <c r="A850" s="15">
        <v>44385</v>
      </c>
      <c r="B850">
        <v>358.58</v>
      </c>
      <c r="C850">
        <v>355.55</v>
      </c>
      <c r="D850">
        <v>359.46</v>
      </c>
      <c r="E850">
        <v>354.23</v>
      </c>
      <c r="F850" t="s">
        <v>811</v>
      </c>
      <c r="G850" s="8">
        <v>-6.0000000000000001E-3</v>
      </c>
      <c r="H850" s="16">
        <f t="shared" si="34"/>
        <v>-6.0611301302262071E-3</v>
      </c>
    </row>
    <row r="851" spans="1:8" x14ac:dyDescent="0.35">
      <c r="A851" s="15">
        <v>44384</v>
      </c>
      <c r="B851">
        <v>360.76</v>
      </c>
      <c r="C851">
        <v>362.26</v>
      </c>
      <c r="D851">
        <v>362.57</v>
      </c>
      <c r="E851">
        <v>358.75</v>
      </c>
      <c r="F851" t="s">
        <v>812</v>
      </c>
      <c r="G851" s="8">
        <v>2.0999999999999999E-3</v>
      </c>
      <c r="H851" s="16">
        <f t="shared" si="34"/>
        <v>2.1088858473517899E-3</v>
      </c>
    </row>
    <row r="852" spans="1:8" x14ac:dyDescent="0.35">
      <c r="A852" s="15">
        <v>44383</v>
      </c>
      <c r="B852">
        <v>360</v>
      </c>
      <c r="C852">
        <v>359.07</v>
      </c>
      <c r="D852">
        <v>360.29</v>
      </c>
      <c r="E852">
        <v>356.3</v>
      </c>
      <c r="F852" t="s">
        <v>813</v>
      </c>
      <c r="G852" s="8">
        <v>4.3E-3</v>
      </c>
      <c r="H852" s="16">
        <f t="shared" si="34"/>
        <v>4.3148511512744649E-3</v>
      </c>
    </row>
    <row r="853" spans="1:8" x14ac:dyDescent="0.35">
      <c r="A853" s="15">
        <v>44379</v>
      </c>
      <c r="B853">
        <v>358.45</v>
      </c>
      <c r="C853">
        <v>356.33</v>
      </c>
      <c r="D853">
        <v>358.78</v>
      </c>
      <c r="E853">
        <v>356.09</v>
      </c>
      <c r="F853" t="s">
        <v>814</v>
      </c>
      <c r="G853" s="8">
        <v>1.15E-2</v>
      </c>
      <c r="H853" s="16">
        <f t="shared" si="34"/>
        <v>1.1419396568957938E-2</v>
      </c>
    </row>
    <row r="854" spans="1:8" x14ac:dyDescent="0.35">
      <c r="A854" s="15">
        <v>44378</v>
      </c>
      <c r="B854">
        <v>354.38</v>
      </c>
      <c r="C854">
        <v>353.88</v>
      </c>
      <c r="D854">
        <v>354.9</v>
      </c>
      <c r="E854">
        <v>352.49</v>
      </c>
      <c r="F854" t="s">
        <v>815</v>
      </c>
      <c r="G854" s="8">
        <v>4.0000000000000002E-4</v>
      </c>
      <c r="H854" s="16">
        <f t="shared" si="34"/>
        <v>3.9513420965129427E-4</v>
      </c>
    </row>
    <row r="855" spans="1:8" x14ac:dyDescent="0.35">
      <c r="A855" s="15">
        <v>44377</v>
      </c>
      <c r="B855">
        <v>354.24</v>
      </c>
      <c r="C855">
        <v>354.64</v>
      </c>
      <c r="D855">
        <v>355.04</v>
      </c>
      <c r="E855">
        <v>353.64</v>
      </c>
      <c r="F855" t="s">
        <v>816</v>
      </c>
      <c r="G855" s="8">
        <v>-1.6000000000000001E-3</v>
      </c>
      <c r="H855" s="16">
        <f t="shared" si="34"/>
        <v>-1.5796009151523881E-3</v>
      </c>
    </row>
    <row r="856" spans="1:8" x14ac:dyDescent="0.35">
      <c r="A856" s="15">
        <v>44376</v>
      </c>
      <c r="B856">
        <v>354.8</v>
      </c>
      <c r="C856">
        <v>353.34</v>
      </c>
      <c r="D856">
        <v>354.83</v>
      </c>
      <c r="E856">
        <v>352.48</v>
      </c>
      <c r="F856" t="s">
        <v>817</v>
      </c>
      <c r="G856" s="8">
        <v>3.5999999999999999E-3</v>
      </c>
      <c r="H856" s="16">
        <f t="shared" si="34"/>
        <v>3.6141896129399361E-3</v>
      </c>
    </row>
    <row r="857" spans="1:8" x14ac:dyDescent="0.35">
      <c r="A857" s="15">
        <v>44375</v>
      </c>
      <c r="B857">
        <v>353.52</v>
      </c>
      <c r="C857">
        <v>350.6</v>
      </c>
      <c r="D857">
        <v>353.66</v>
      </c>
      <c r="E857">
        <v>350.54</v>
      </c>
      <c r="F857" t="s">
        <v>231</v>
      </c>
      <c r="G857" s="8">
        <v>1.21E-2</v>
      </c>
      <c r="H857" s="16">
        <f t="shared" si="34"/>
        <v>1.2066168020850891E-2</v>
      </c>
    </row>
    <row r="858" spans="1:8" x14ac:dyDescent="0.35">
      <c r="A858" s="15">
        <v>44372</v>
      </c>
      <c r="B858">
        <v>349.28</v>
      </c>
      <c r="C858">
        <v>350.29</v>
      </c>
      <c r="D858">
        <v>350.54</v>
      </c>
      <c r="E858">
        <v>348.66</v>
      </c>
      <c r="F858" t="s">
        <v>818</v>
      </c>
      <c r="G858" s="8">
        <v>-1.1999999999999999E-3</v>
      </c>
      <c r="H858" s="16">
        <f t="shared" si="34"/>
        <v>-1.2303467982169821E-3</v>
      </c>
    </row>
    <row r="859" spans="1:8" x14ac:dyDescent="0.35">
      <c r="A859" s="15">
        <v>44371</v>
      </c>
      <c r="B859">
        <v>349.71</v>
      </c>
      <c r="C859">
        <v>349.55</v>
      </c>
      <c r="D859">
        <v>351.28</v>
      </c>
      <c r="E859">
        <v>348.99</v>
      </c>
      <c r="F859" t="s">
        <v>819</v>
      </c>
      <c r="G859" s="8">
        <v>6.1999999999999998E-3</v>
      </c>
      <c r="H859" s="16">
        <f t="shared" si="34"/>
        <v>6.1669276288453733E-3</v>
      </c>
    </row>
    <row r="860" spans="1:8" x14ac:dyDescent="0.35">
      <c r="A860" s="15">
        <v>44370</v>
      </c>
      <c r="B860">
        <v>347.56</v>
      </c>
      <c r="C860">
        <v>347.33</v>
      </c>
      <c r="D860">
        <v>348.74</v>
      </c>
      <c r="E860">
        <v>346.7</v>
      </c>
      <c r="F860" t="s">
        <v>820</v>
      </c>
      <c r="G860" s="8">
        <v>5.0000000000000001E-4</v>
      </c>
      <c r="H860" s="16">
        <f t="shared" si="34"/>
        <v>4.8924384025023971E-4</v>
      </c>
    </row>
    <row r="861" spans="1:8" x14ac:dyDescent="0.35">
      <c r="A861" s="15">
        <v>44369</v>
      </c>
      <c r="B861">
        <v>347.39</v>
      </c>
      <c r="C861">
        <v>343.97</v>
      </c>
      <c r="D861">
        <v>347.85</v>
      </c>
      <c r="E861">
        <v>343.66</v>
      </c>
      <c r="F861" t="s">
        <v>821</v>
      </c>
      <c r="G861" s="8">
        <v>9.2999999999999992E-3</v>
      </c>
      <c r="H861" s="16">
        <f t="shared" si="34"/>
        <v>9.2832917939900048E-3</v>
      </c>
    </row>
    <row r="862" spans="1:8" x14ac:dyDescent="0.35">
      <c r="A862" s="15">
        <v>44368</v>
      </c>
      <c r="B862">
        <v>344.18</v>
      </c>
      <c r="C862">
        <v>342.25</v>
      </c>
      <c r="D862">
        <v>344.51</v>
      </c>
      <c r="E862">
        <v>339.97</v>
      </c>
      <c r="F862" t="s">
        <v>822</v>
      </c>
      <c r="G862" s="8">
        <v>5.1000000000000004E-3</v>
      </c>
      <c r="H862" s="16">
        <f t="shared" si="34"/>
        <v>5.0391146928506492E-3</v>
      </c>
    </row>
    <row r="863" spans="1:8" x14ac:dyDescent="0.35">
      <c r="A863" s="15">
        <v>44365</v>
      </c>
      <c r="B863">
        <v>342.45</v>
      </c>
      <c r="C863">
        <v>343.45</v>
      </c>
      <c r="D863">
        <v>344.63</v>
      </c>
      <c r="E863">
        <v>341.68</v>
      </c>
      <c r="F863" t="s">
        <v>247</v>
      </c>
      <c r="G863" s="8">
        <v>-7.9000000000000008E-3</v>
      </c>
      <c r="H863" s="16">
        <f t="shared" si="34"/>
        <v>-7.882415996192646E-3</v>
      </c>
    </row>
    <row r="864" spans="1:8" x14ac:dyDescent="0.35">
      <c r="A864" s="15">
        <v>44364</v>
      </c>
      <c r="B864">
        <v>345.16</v>
      </c>
      <c r="C864">
        <v>339.79</v>
      </c>
      <c r="D864">
        <v>346.2</v>
      </c>
      <c r="E864">
        <v>339.74</v>
      </c>
      <c r="F864" t="s">
        <v>823</v>
      </c>
      <c r="G864" s="8">
        <v>1.2699999999999999E-2</v>
      </c>
      <c r="H864" s="16">
        <f t="shared" si="34"/>
        <v>1.2624258390183947E-2</v>
      </c>
    </row>
    <row r="865" spans="1:8" x14ac:dyDescent="0.35">
      <c r="A865" s="15">
        <v>44363</v>
      </c>
      <c r="B865">
        <v>340.83</v>
      </c>
      <c r="C865">
        <v>342.56</v>
      </c>
      <c r="D865">
        <v>343.66</v>
      </c>
      <c r="E865">
        <v>337.27</v>
      </c>
      <c r="F865" t="s">
        <v>398</v>
      </c>
      <c r="G865" s="8">
        <v>-3.7000000000000002E-3</v>
      </c>
      <c r="H865" s="16">
        <f t="shared" si="34"/>
        <v>-3.6608085867575785E-3</v>
      </c>
    </row>
    <row r="866" spans="1:8" x14ac:dyDescent="0.35">
      <c r="A866" s="15">
        <v>44362</v>
      </c>
      <c r="B866">
        <v>342.08</v>
      </c>
      <c r="C866">
        <v>343.97</v>
      </c>
      <c r="D866">
        <v>344.29</v>
      </c>
      <c r="E866">
        <v>341.34</v>
      </c>
      <c r="F866" t="s">
        <v>824</v>
      </c>
      <c r="G866" s="8">
        <v>-6.4999999999999997E-3</v>
      </c>
      <c r="H866" s="16">
        <f t="shared" si="34"/>
        <v>-6.5558720258813569E-3</v>
      </c>
    </row>
    <row r="867" spans="1:8" x14ac:dyDescent="0.35">
      <c r="A867" s="15">
        <v>44361</v>
      </c>
      <c r="B867">
        <v>344.33</v>
      </c>
      <c r="C867">
        <v>341.5</v>
      </c>
      <c r="D867">
        <v>344.34</v>
      </c>
      <c r="E867">
        <v>340.28</v>
      </c>
      <c r="F867" t="s">
        <v>825</v>
      </c>
      <c r="G867" s="8">
        <v>9.5999999999999992E-3</v>
      </c>
      <c r="H867" s="16">
        <f t="shared" si="34"/>
        <v>9.5420849777935399E-3</v>
      </c>
    </row>
    <row r="868" spans="1:8" x14ac:dyDescent="0.35">
      <c r="A868" s="15">
        <v>44358</v>
      </c>
      <c r="B868">
        <v>341.06</v>
      </c>
      <c r="C868">
        <v>340.18</v>
      </c>
      <c r="D868">
        <v>341.07</v>
      </c>
      <c r="E868">
        <v>339.51</v>
      </c>
      <c r="F868" t="s">
        <v>826</v>
      </c>
      <c r="G868" s="8">
        <v>2.5999999999999999E-3</v>
      </c>
      <c r="H868" s="16">
        <f t="shared" si="34"/>
        <v>2.6129222329099771E-3</v>
      </c>
    </row>
    <row r="869" spans="1:8" x14ac:dyDescent="0.35">
      <c r="A869" s="15">
        <v>44357</v>
      </c>
      <c r="B869">
        <v>340.17</v>
      </c>
      <c r="C869">
        <v>337.01</v>
      </c>
      <c r="D869">
        <v>340.28</v>
      </c>
      <c r="E869">
        <v>336.55</v>
      </c>
      <c r="F869" t="s">
        <v>827</v>
      </c>
      <c r="G869" s="8">
        <v>1.04E-2</v>
      </c>
      <c r="H869" s="16">
        <f t="shared" si="34"/>
        <v>1.0371973660922396E-2</v>
      </c>
    </row>
    <row r="870" spans="1:8" x14ac:dyDescent="0.35">
      <c r="A870" s="15">
        <v>44356</v>
      </c>
      <c r="B870">
        <v>336.66</v>
      </c>
      <c r="C870">
        <v>337.99</v>
      </c>
      <c r="D870">
        <v>338.79</v>
      </c>
      <c r="E870">
        <v>336.47</v>
      </c>
      <c r="F870" t="s">
        <v>828</v>
      </c>
      <c r="G870" s="8">
        <v>2.0000000000000001E-4</v>
      </c>
      <c r="H870" s="16">
        <f t="shared" si="34"/>
        <v>2.3765670600851103E-4</v>
      </c>
    </row>
    <row r="871" spans="1:8" x14ac:dyDescent="0.35">
      <c r="A871" s="15">
        <v>44355</v>
      </c>
      <c r="B871">
        <v>336.58</v>
      </c>
      <c r="C871">
        <v>338.22</v>
      </c>
      <c r="D871">
        <v>339.11</v>
      </c>
      <c r="E871">
        <v>334.85</v>
      </c>
      <c r="F871" t="s">
        <v>829</v>
      </c>
      <c r="G871" s="8">
        <v>5.0000000000000001E-4</v>
      </c>
      <c r="H871" s="16">
        <f t="shared" si="34"/>
        <v>4.7548292129107495E-4</v>
      </c>
    </row>
    <row r="872" spans="1:8" x14ac:dyDescent="0.35">
      <c r="A872" s="15">
        <v>44354</v>
      </c>
      <c r="B872">
        <v>336.42</v>
      </c>
      <c r="C872">
        <v>334.87</v>
      </c>
      <c r="D872">
        <v>336.48</v>
      </c>
      <c r="E872">
        <v>334.16</v>
      </c>
      <c r="F872" t="s">
        <v>830</v>
      </c>
      <c r="G872" s="8">
        <v>3.0000000000000001E-3</v>
      </c>
      <c r="H872" s="16">
        <f t="shared" si="34"/>
        <v>2.9769014601545448E-3</v>
      </c>
    </row>
    <row r="873" spans="1:8" x14ac:dyDescent="0.35">
      <c r="A873" s="15">
        <v>44351</v>
      </c>
      <c r="B873">
        <v>335.42</v>
      </c>
      <c r="C873">
        <v>331.68</v>
      </c>
      <c r="D873">
        <v>335.88</v>
      </c>
      <c r="E873">
        <v>331.61</v>
      </c>
      <c r="F873" t="s">
        <v>831</v>
      </c>
      <c r="G873" s="8">
        <v>1.6899999999999998E-2</v>
      </c>
      <c r="H873" s="16">
        <f t="shared" si="34"/>
        <v>1.680610769423739E-2</v>
      </c>
    </row>
    <row r="874" spans="1:8" x14ac:dyDescent="0.35">
      <c r="A874" s="15">
        <v>44350</v>
      </c>
      <c r="B874">
        <v>329.83</v>
      </c>
      <c r="C874">
        <v>330.38</v>
      </c>
      <c r="D874">
        <v>331.69</v>
      </c>
      <c r="E874">
        <v>328.11</v>
      </c>
      <c r="F874" t="s">
        <v>832</v>
      </c>
      <c r="G874" s="8">
        <v>-1.04E-2</v>
      </c>
      <c r="H874" s="16">
        <f t="shared" si="34"/>
        <v>-1.0435611654050528E-2</v>
      </c>
    </row>
    <row r="875" spans="1:8" x14ac:dyDescent="0.35">
      <c r="A875" s="15">
        <v>44349</v>
      </c>
      <c r="B875">
        <v>333.29</v>
      </c>
      <c r="C875">
        <v>333.08</v>
      </c>
      <c r="D875">
        <v>334.16</v>
      </c>
      <c r="E875">
        <v>331.52</v>
      </c>
      <c r="F875" t="s">
        <v>128</v>
      </c>
      <c r="G875" s="8">
        <v>1.9E-3</v>
      </c>
      <c r="H875" s="16">
        <f t="shared" si="34"/>
        <v>1.9220956753985211E-3</v>
      </c>
    </row>
    <row r="876" spans="1:8" x14ac:dyDescent="0.35">
      <c r="A876" s="15">
        <v>44348</v>
      </c>
      <c r="B876">
        <v>332.65</v>
      </c>
      <c r="C876">
        <v>335.12</v>
      </c>
      <c r="D876">
        <v>335.61</v>
      </c>
      <c r="E876">
        <v>331.26</v>
      </c>
      <c r="F876" t="s">
        <v>104</v>
      </c>
      <c r="G876" s="8">
        <v>-3.3E-3</v>
      </c>
      <c r="H876" s="16">
        <f t="shared" si="34"/>
        <v>-3.3013235265628871E-3</v>
      </c>
    </row>
    <row r="877" spans="1:8" x14ac:dyDescent="0.35">
      <c r="A877" s="15">
        <v>44344</v>
      </c>
      <c r="B877">
        <v>333.75</v>
      </c>
      <c r="C877">
        <v>333.94</v>
      </c>
      <c r="D877">
        <v>335.39</v>
      </c>
      <c r="E877">
        <v>333.42</v>
      </c>
      <c r="F877" t="s">
        <v>833</v>
      </c>
      <c r="G877" s="8">
        <v>3.0999999999999999E-3</v>
      </c>
      <c r="H877" s="16">
        <f t="shared" si="34"/>
        <v>3.1209700332279185E-3</v>
      </c>
    </row>
    <row r="878" spans="1:8" x14ac:dyDescent="0.35">
      <c r="A878" s="15">
        <v>44343</v>
      </c>
      <c r="B878">
        <v>332.71</v>
      </c>
      <c r="C878">
        <v>333.49</v>
      </c>
      <c r="D878">
        <v>334.36</v>
      </c>
      <c r="E878">
        <v>332.5</v>
      </c>
      <c r="F878" t="s">
        <v>834</v>
      </c>
      <c r="G878" s="8">
        <v>-3.7000000000000002E-3</v>
      </c>
      <c r="H878" s="16">
        <f t="shared" si="34"/>
        <v>-3.7200414904136649E-3</v>
      </c>
    </row>
    <row r="879" spans="1:8" x14ac:dyDescent="0.35">
      <c r="A879" s="15">
        <v>44342</v>
      </c>
      <c r="B879">
        <v>333.95</v>
      </c>
      <c r="C879">
        <v>333.48</v>
      </c>
      <c r="D879">
        <v>334.43</v>
      </c>
      <c r="E879">
        <v>332.78</v>
      </c>
      <c r="F879" t="s">
        <v>835</v>
      </c>
      <c r="G879" s="8">
        <v>3.5000000000000001E-3</v>
      </c>
      <c r="H879" s="16">
        <f t="shared" si="34"/>
        <v>3.4495722245913487E-3</v>
      </c>
    </row>
    <row r="880" spans="1:8" x14ac:dyDescent="0.35">
      <c r="A880" s="15">
        <v>44341</v>
      </c>
      <c r="B880">
        <v>332.8</v>
      </c>
      <c r="C880">
        <v>333.89</v>
      </c>
      <c r="D880">
        <v>334.63</v>
      </c>
      <c r="E880">
        <v>331.58</v>
      </c>
      <c r="F880" t="s">
        <v>836</v>
      </c>
      <c r="G880" s="8">
        <v>1.4E-3</v>
      </c>
      <c r="H880" s="16">
        <f t="shared" si="34"/>
        <v>1.3831676739861954E-3</v>
      </c>
    </row>
    <row r="881" spans="1:8" x14ac:dyDescent="0.35">
      <c r="A881" s="15">
        <v>44340</v>
      </c>
      <c r="B881">
        <v>332.34</v>
      </c>
      <c r="C881">
        <v>329.2</v>
      </c>
      <c r="D881">
        <v>333.49</v>
      </c>
      <c r="E881">
        <v>326.73</v>
      </c>
      <c r="F881" t="s">
        <v>837</v>
      </c>
      <c r="G881" s="8">
        <v>1.6799999999999999E-2</v>
      </c>
      <c r="H881" s="16">
        <f t="shared" si="34"/>
        <v>1.6687786756560803E-2</v>
      </c>
    </row>
    <row r="882" spans="1:8" x14ac:dyDescent="0.35">
      <c r="A882" s="15">
        <v>44337</v>
      </c>
      <c r="B882">
        <v>326.83999999999997</v>
      </c>
      <c r="C882">
        <v>330.26</v>
      </c>
      <c r="D882">
        <v>330.69</v>
      </c>
      <c r="E882">
        <v>326.47000000000003</v>
      </c>
      <c r="F882" t="s">
        <v>838</v>
      </c>
      <c r="G882" s="8">
        <v>-5.4999999999999997E-3</v>
      </c>
      <c r="H882" s="16">
        <f t="shared" si="34"/>
        <v>-5.5530272366372969E-3</v>
      </c>
    </row>
    <row r="883" spans="1:8" x14ac:dyDescent="0.35">
      <c r="A883" s="15">
        <v>44336</v>
      </c>
      <c r="B883">
        <v>328.66</v>
      </c>
      <c r="C883">
        <v>323.95</v>
      </c>
      <c r="D883">
        <v>329.54</v>
      </c>
      <c r="E883">
        <v>323.72000000000003</v>
      </c>
      <c r="F883" t="s">
        <v>839</v>
      </c>
      <c r="G883" s="8">
        <v>1.9400000000000001E-2</v>
      </c>
      <c r="H883" s="16">
        <f t="shared" si="34"/>
        <v>1.9168738305291363E-2</v>
      </c>
    </row>
    <row r="884" spans="1:8" x14ac:dyDescent="0.35">
      <c r="A884" s="15">
        <v>44335</v>
      </c>
      <c r="B884">
        <v>322.42</v>
      </c>
      <c r="C884">
        <v>316.49</v>
      </c>
      <c r="D884">
        <v>322.73</v>
      </c>
      <c r="E884">
        <v>316.13</v>
      </c>
      <c r="F884" t="s">
        <v>91</v>
      </c>
      <c r="G884" s="8">
        <v>1.1000000000000001E-3</v>
      </c>
      <c r="H884" s="16">
        <f t="shared" si="34"/>
        <v>1.1482304549527834E-3</v>
      </c>
    </row>
    <row r="885" spans="1:8" x14ac:dyDescent="0.35">
      <c r="A885" s="15">
        <v>44334</v>
      </c>
      <c r="B885">
        <v>322.05</v>
      </c>
      <c r="C885">
        <v>325.22000000000003</v>
      </c>
      <c r="D885">
        <v>326.48</v>
      </c>
      <c r="E885">
        <v>321.77</v>
      </c>
      <c r="F885" t="s">
        <v>840</v>
      </c>
      <c r="G885" s="8">
        <v>-6.7999999999999996E-3</v>
      </c>
      <c r="H885" s="16">
        <f t="shared" si="34"/>
        <v>-6.777169327153422E-3</v>
      </c>
    </row>
    <row r="886" spans="1:8" x14ac:dyDescent="0.35">
      <c r="A886" s="15">
        <v>44333</v>
      </c>
      <c r="B886">
        <v>324.24</v>
      </c>
      <c r="C886">
        <v>324.45999999999998</v>
      </c>
      <c r="D886">
        <v>326.2</v>
      </c>
      <c r="E886">
        <v>321.27999999999997</v>
      </c>
      <c r="F886" t="s">
        <v>841</v>
      </c>
      <c r="G886" s="8">
        <v>-6.1000000000000004E-3</v>
      </c>
      <c r="H886" s="16">
        <f t="shared" si="34"/>
        <v>-6.0880180658312048E-3</v>
      </c>
    </row>
    <row r="887" spans="1:8" x14ac:dyDescent="0.35">
      <c r="A887" s="15">
        <v>44330</v>
      </c>
      <c r="B887">
        <v>326.22000000000003</v>
      </c>
      <c r="C887">
        <v>322.43</v>
      </c>
      <c r="D887">
        <v>327.16000000000003</v>
      </c>
      <c r="E887">
        <v>321.91000000000003</v>
      </c>
      <c r="F887" t="s">
        <v>221</v>
      </c>
      <c r="G887" s="8">
        <v>2.2100000000000002E-2</v>
      </c>
      <c r="H887" s="16">
        <f t="shared" si="34"/>
        <v>2.1848124189500051E-2</v>
      </c>
    </row>
    <row r="888" spans="1:8" x14ac:dyDescent="0.35">
      <c r="A888" s="15">
        <v>44329</v>
      </c>
      <c r="B888">
        <v>319.17</v>
      </c>
      <c r="C888">
        <v>319.75</v>
      </c>
      <c r="D888">
        <v>322.23</v>
      </c>
      <c r="E888">
        <v>316.73</v>
      </c>
      <c r="F888" t="s">
        <v>842</v>
      </c>
      <c r="G888" s="8">
        <v>7.7000000000000002E-3</v>
      </c>
      <c r="H888" s="16">
        <f t="shared" si="34"/>
        <v>7.7057733985091224E-3</v>
      </c>
    </row>
    <row r="889" spans="1:8" x14ac:dyDescent="0.35">
      <c r="A889" s="15">
        <v>44328</v>
      </c>
      <c r="B889">
        <v>316.72000000000003</v>
      </c>
      <c r="C889">
        <v>320.06</v>
      </c>
      <c r="D889">
        <v>322.45</v>
      </c>
      <c r="E889">
        <v>315.83</v>
      </c>
      <c r="F889" t="s">
        <v>843</v>
      </c>
      <c r="G889" s="8">
        <v>-2.5899999999999999E-2</v>
      </c>
      <c r="H889" s="16">
        <f t="shared" si="34"/>
        <v>-2.6237756008202544E-2</v>
      </c>
    </row>
    <row r="890" spans="1:8" x14ac:dyDescent="0.35">
      <c r="A890" s="15">
        <v>44327</v>
      </c>
      <c r="B890">
        <v>325.14</v>
      </c>
      <c r="C890">
        <v>319.52999999999997</v>
      </c>
      <c r="D890">
        <v>325.95999999999998</v>
      </c>
      <c r="E890">
        <v>318.85000000000002</v>
      </c>
      <c r="F890" t="s">
        <v>844</v>
      </c>
      <c r="G890" s="8">
        <v>-1.4E-3</v>
      </c>
      <c r="H890" s="16">
        <f t="shared" si="34"/>
        <v>-1.3830623199554252E-3</v>
      </c>
    </row>
    <row r="891" spans="1:8" x14ac:dyDescent="0.35">
      <c r="A891" s="15">
        <v>44326</v>
      </c>
      <c r="B891">
        <v>325.58999999999997</v>
      </c>
      <c r="C891">
        <v>332.61</v>
      </c>
      <c r="D891">
        <v>332.79</v>
      </c>
      <c r="E891">
        <v>325.38</v>
      </c>
      <c r="F891" t="s">
        <v>845</v>
      </c>
      <c r="G891" s="8">
        <v>-2.52E-2</v>
      </c>
      <c r="H891" s="16">
        <f t="shared" si="34"/>
        <v>-2.5561950297438157E-2</v>
      </c>
    </row>
    <row r="892" spans="1:8" x14ac:dyDescent="0.35">
      <c r="A892" s="15">
        <v>44323</v>
      </c>
      <c r="B892">
        <v>334.02</v>
      </c>
      <c r="C892">
        <v>334.19</v>
      </c>
      <c r="D892">
        <v>336.47</v>
      </c>
      <c r="E892">
        <v>331.52</v>
      </c>
      <c r="F892" t="s">
        <v>846</v>
      </c>
      <c r="G892" s="8">
        <v>8.0999999999999996E-3</v>
      </c>
      <c r="H892" s="16">
        <f t="shared" si="34"/>
        <v>8.0558329130800185E-3</v>
      </c>
    </row>
    <row r="893" spans="1:8" x14ac:dyDescent="0.35">
      <c r="A893" s="15">
        <v>44322</v>
      </c>
      <c r="B893">
        <v>331.34</v>
      </c>
      <c r="C893">
        <v>328.59</v>
      </c>
      <c r="D893">
        <v>331.5</v>
      </c>
      <c r="E893">
        <v>326.27999999999997</v>
      </c>
      <c r="F893" t="s">
        <v>847</v>
      </c>
      <c r="G893" s="8">
        <v>7.4999999999999997E-3</v>
      </c>
      <c r="H893" s="16">
        <f t="shared" si="34"/>
        <v>7.5129102243111099E-3</v>
      </c>
    </row>
    <row r="894" spans="1:8" x14ac:dyDescent="0.35">
      <c r="A894" s="15">
        <v>44321</v>
      </c>
      <c r="B894">
        <v>328.86</v>
      </c>
      <c r="C894">
        <v>332.08</v>
      </c>
      <c r="D894">
        <v>332.97</v>
      </c>
      <c r="E894">
        <v>328.06</v>
      </c>
      <c r="F894" t="s">
        <v>848</v>
      </c>
      <c r="G894" s="8">
        <v>-3.3999999999999998E-3</v>
      </c>
      <c r="H894" s="16">
        <f t="shared" si="34"/>
        <v>-3.3696129510549754E-3</v>
      </c>
    </row>
    <row r="895" spans="1:8" x14ac:dyDescent="0.35">
      <c r="A895" s="15">
        <v>44320</v>
      </c>
      <c r="B895">
        <v>329.97</v>
      </c>
      <c r="C895">
        <v>333.38</v>
      </c>
      <c r="D895">
        <v>333.71</v>
      </c>
      <c r="E895">
        <v>326.04000000000002</v>
      </c>
      <c r="F895" t="s">
        <v>849</v>
      </c>
      <c r="G895" s="8">
        <v>-1.7999999999999999E-2</v>
      </c>
      <c r="H895" s="16">
        <f t="shared" si="34"/>
        <v>-1.8139180187954365E-2</v>
      </c>
    </row>
    <row r="896" spans="1:8" x14ac:dyDescent="0.35">
      <c r="A896" s="15">
        <v>44319</v>
      </c>
      <c r="B896">
        <v>336.01</v>
      </c>
      <c r="C896">
        <v>339.05</v>
      </c>
      <c r="D896">
        <v>339.82</v>
      </c>
      <c r="E896">
        <v>335.55</v>
      </c>
      <c r="F896" t="s">
        <v>850</v>
      </c>
      <c r="G896" s="8">
        <v>-5.3E-3</v>
      </c>
      <c r="H896" s="16">
        <f t="shared" si="34"/>
        <v>-5.3426858260121586E-3</v>
      </c>
    </row>
    <row r="897" spans="1:8" x14ac:dyDescent="0.35">
      <c r="A897" s="15">
        <v>44316</v>
      </c>
      <c r="B897">
        <v>337.81</v>
      </c>
      <c r="C897">
        <v>337.52</v>
      </c>
      <c r="D897">
        <v>340.08</v>
      </c>
      <c r="E897">
        <v>336.87</v>
      </c>
      <c r="F897" t="s">
        <v>851</v>
      </c>
      <c r="G897" s="8">
        <v>-6.6E-3</v>
      </c>
      <c r="H897" s="16">
        <f t="shared" si="34"/>
        <v>-6.5796504980566439E-3</v>
      </c>
    </row>
    <row r="898" spans="1:8" x14ac:dyDescent="0.35">
      <c r="A898" s="15">
        <v>44315</v>
      </c>
      <c r="B898">
        <v>340.04</v>
      </c>
      <c r="C898">
        <v>342.19</v>
      </c>
      <c r="D898">
        <v>342.62</v>
      </c>
      <c r="E898">
        <v>336.72</v>
      </c>
      <c r="F898" t="s">
        <v>212</v>
      </c>
      <c r="G898" s="8">
        <v>3.5999999999999999E-3</v>
      </c>
      <c r="H898" s="16">
        <f t="shared" si="34"/>
        <v>3.5942648363578382E-3</v>
      </c>
    </row>
    <row r="899" spans="1:8" x14ac:dyDescent="0.35">
      <c r="A899" s="15">
        <v>44314</v>
      </c>
      <c r="B899">
        <v>338.82</v>
      </c>
      <c r="C899">
        <v>339.63</v>
      </c>
      <c r="D899">
        <v>340.67</v>
      </c>
      <c r="E899">
        <v>338.15</v>
      </c>
      <c r="F899" t="s">
        <v>852</v>
      </c>
      <c r="G899" s="8">
        <v>-3.3999999999999998E-3</v>
      </c>
      <c r="H899" s="16">
        <f t="shared" si="34"/>
        <v>-3.3883855103266831E-3</v>
      </c>
    </row>
    <row r="900" spans="1:8" x14ac:dyDescent="0.35">
      <c r="A900" s="15">
        <v>44313</v>
      </c>
      <c r="B900">
        <v>339.97</v>
      </c>
      <c r="C900">
        <v>341.75</v>
      </c>
      <c r="D900">
        <v>341.97</v>
      </c>
      <c r="E900">
        <v>338.99</v>
      </c>
      <c r="F900" t="s">
        <v>853</v>
      </c>
      <c r="G900" s="8">
        <v>-4.3E-3</v>
      </c>
      <c r="H900" s="16">
        <f t="shared" si="34"/>
        <v>-4.3438769839712326E-3</v>
      </c>
    </row>
    <row r="901" spans="1:8" x14ac:dyDescent="0.35">
      <c r="A901" s="15">
        <v>44312</v>
      </c>
      <c r="B901">
        <v>341.45</v>
      </c>
      <c r="C901">
        <v>339.49</v>
      </c>
      <c r="D901">
        <v>341.74</v>
      </c>
      <c r="E901">
        <v>338.72</v>
      </c>
      <c r="F901" t="s">
        <v>854</v>
      </c>
      <c r="G901" s="8">
        <v>6.4999999999999997E-3</v>
      </c>
      <c r="H901" s="16">
        <f t="shared" si="34"/>
        <v>6.4934339135990157E-3</v>
      </c>
    </row>
    <row r="902" spans="1:8" x14ac:dyDescent="0.35">
      <c r="A902" s="15">
        <v>44309</v>
      </c>
      <c r="B902">
        <v>339.24</v>
      </c>
      <c r="C902">
        <v>335.67</v>
      </c>
      <c r="D902">
        <v>340.59</v>
      </c>
      <c r="E902">
        <v>335.67</v>
      </c>
      <c r="F902" t="s">
        <v>855</v>
      </c>
      <c r="G902" s="8">
        <v>1.26E-2</v>
      </c>
      <c r="H902" s="16">
        <f t="shared" si="34"/>
        <v>1.2517589957958871E-2</v>
      </c>
    </row>
    <row r="903" spans="1:8" x14ac:dyDescent="0.35">
      <c r="A903" s="15">
        <v>44308</v>
      </c>
      <c r="B903">
        <v>335.02</v>
      </c>
      <c r="C903">
        <v>338.71</v>
      </c>
      <c r="D903">
        <v>339.72</v>
      </c>
      <c r="E903">
        <v>333.83</v>
      </c>
      <c r="F903" t="s">
        <v>856</v>
      </c>
      <c r="G903" s="8">
        <v>-1.21E-2</v>
      </c>
      <c r="H903" s="16">
        <f t="shared" si="34"/>
        <v>-1.2134306987246152E-2</v>
      </c>
    </row>
    <row r="904" spans="1:8" x14ac:dyDescent="0.35">
      <c r="A904" s="15">
        <v>44307</v>
      </c>
      <c r="B904">
        <v>339.11</v>
      </c>
      <c r="C904">
        <v>334.91</v>
      </c>
      <c r="D904">
        <v>339.3</v>
      </c>
      <c r="E904">
        <v>333.79</v>
      </c>
      <c r="F904" t="s">
        <v>857</v>
      </c>
      <c r="G904" s="8">
        <v>8.6E-3</v>
      </c>
      <c r="H904" s="16">
        <f t="shared" si="34"/>
        <v>8.5290889296199685E-3</v>
      </c>
    </row>
    <row r="905" spans="1:8" x14ac:dyDescent="0.35">
      <c r="A905" s="15">
        <v>44306</v>
      </c>
      <c r="B905">
        <v>336.23</v>
      </c>
      <c r="C905">
        <v>338.02</v>
      </c>
      <c r="D905">
        <v>339.34</v>
      </c>
      <c r="E905">
        <v>334.21</v>
      </c>
      <c r="F905" t="s">
        <v>858</v>
      </c>
      <c r="G905" s="8">
        <v>-7.3000000000000001E-3</v>
      </c>
      <c r="H905" s="16">
        <f t="shared" si="34"/>
        <v>-7.3193102305592851E-3</v>
      </c>
    </row>
    <row r="906" spans="1:8" x14ac:dyDescent="0.35">
      <c r="A906" s="15">
        <v>44305</v>
      </c>
      <c r="B906">
        <v>338.7</v>
      </c>
      <c r="C906">
        <v>340.21</v>
      </c>
      <c r="D906">
        <v>341.4</v>
      </c>
      <c r="E906">
        <v>336.72</v>
      </c>
      <c r="F906" t="s">
        <v>126</v>
      </c>
      <c r="G906" s="8">
        <v>-9.1999999999999998E-3</v>
      </c>
      <c r="H906" s="16">
        <f t="shared" si="34"/>
        <v>-9.198777632245558E-3</v>
      </c>
    </row>
    <row r="907" spans="1:8" x14ac:dyDescent="0.35">
      <c r="A907" s="15">
        <v>44302</v>
      </c>
      <c r="B907">
        <v>341.83</v>
      </c>
      <c r="C907">
        <v>341.97</v>
      </c>
      <c r="D907">
        <v>342.05</v>
      </c>
      <c r="E907">
        <v>339.9</v>
      </c>
      <c r="F907" t="s">
        <v>859</v>
      </c>
      <c r="G907" s="8">
        <v>1.1999999999999999E-3</v>
      </c>
      <c r="H907" s="16">
        <f t="shared" si="34"/>
        <v>1.1708574940634598E-3</v>
      </c>
    </row>
    <row r="908" spans="1:8" x14ac:dyDescent="0.35">
      <c r="A908" s="15">
        <v>44301</v>
      </c>
      <c r="B908">
        <v>341.43</v>
      </c>
      <c r="C908">
        <v>339.29</v>
      </c>
      <c r="D908">
        <v>341.83</v>
      </c>
      <c r="E908">
        <v>336.04</v>
      </c>
      <c r="F908" t="s">
        <v>860</v>
      </c>
      <c r="G908" s="8">
        <v>1.52E-2</v>
      </c>
      <c r="H908" s="16">
        <f t="shared" ref="H908:H971" si="35">LN(B908/B909)</f>
        <v>1.5049859128296379E-2</v>
      </c>
    </row>
    <row r="909" spans="1:8" x14ac:dyDescent="0.35">
      <c r="A909" s="15">
        <v>44300</v>
      </c>
      <c r="B909">
        <v>336.33</v>
      </c>
      <c r="C909">
        <v>340.67</v>
      </c>
      <c r="D909">
        <v>340.8</v>
      </c>
      <c r="E909">
        <v>335.49</v>
      </c>
      <c r="F909" t="s">
        <v>861</v>
      </c>
      <c r="G909" s="8">
        <v>-1.2E-2</v>
      </c>
      <c r="H909" s="16">
        <f t="shared" si="35"/>
        <v>-1.2087328546215208E-2</v>
      </c>
    </row>
    <row r="910" spans="1:8" x14ac:dyDescent="0.35">
      <c r="A910" s="15">
        <v>44299</v>
      </c>
      <c r="B910">
        <v>340.42</v>
      </c>
      <c r="C910">
        <v>338.06</v>
      </c>
      <c r="D910">
        <v>340.9</v>
      </c>
      <c r="E910">
        <v>337.84</v>
      </c>
      <c r="F910" t="s">
        <v>862</v>
      </c>
      <c r="G910" s="8">
        <v>1.17E-2</v>
      </c>
      <c r="H910" s="16">
        <f t="shared" si="35"/>
        <v>1.1611718418644352E-2</v>
      </c>
    </row>
    <row r="911" spans="1:8" x14ac:dyDescent="0.35">
      <c r="A911" s="15">
        <v>44298</v>
      </c>
      <c r="B911">
        <v>336.49</v>
      </c>
      <c r="C911">
        <v>335.86</v>
      </c>
      <c r="D911">
        <v>336.92</v>
      </c>
      <c r="E911">
        <v>334.55</v>
      </c>
      <c r="F911" t="s">
        <v>132</v>
      </c>
      <c r="G911" s="8">
        <v>-1.2999999999999999E-3</v>
      </c>
      <c r="H911" s="16">
        <f t="shared" si="35"/>
        <v>-1.3067626818717684E-3</v>
      </c>
    </row>
    <row r="912" spans="1:8" x14ac:dyDescent="0.35">
      <c r="A912" s="15">
        <v>44295</v>
      </c>
      <c r="B912">
        <v>336.93</v>
      </c>
      <c r="C912">
        <v>333.5</v>
      </c>
      <c r="D912">
        <v>337.14</v>
      </c>
      <c r="E912">
        <v>332.75</v>
      </c>
      <c r="F912" t="s">
        <v>863</v>
      </c>
      <c r="G912" s="8">
        <v>6.1000000000000004E-3</v>
      </c>
      <c r="H912" s="16">
        <f t="shared" si="35"/>
        <v>6.0432138428955897E-3</v>
      </c>
    </row>
    <row r="913" spans="1:8" x14ac:dyDescent="0.35">
      <c r="A913" s="15">
        <v>44294</v>
      </c>
      <c r="B913">
        <v>334.9</v>
      </c>
      <c r="C913">
        <v>334.38</v>
      </c>
      <c r="D913">
        <v>335.09</v>
      </c>
      <c r="E913">
        <v>333.56</v>
      </c>
      <c r="F913" t="s">
        <v>864</v>
      </c>
      <c r="G913" s="8">
        <v>1.04E-2</v>
      </c>
      <c r="H913" s="16">
        <f t="shared" si="35"/>
        <v>1.0355011112758253E-2</v>
      </c>
    </row>
    <row r="914" spans="1:8" x14ac:dyDescent="0.35">
      <c r="A914" s="15">
        <v>44293</v>
      </c>
      <c r="B914">
        <v>331.45</v>
      </c>
      <c r="C914">
        <v>330.16</v>
      </c>
      <c r="D914">
        <v>332.31</v>
      </c>
      <c r="E914">
        <v>329.2</v>
      </c>
      <c r="F914" t="s">
        <v>865</v>
      </c>
      <c r="G914" s="8">
        <v>2.3999999999999998E-3</v>
      </c>
      <c r="H914" s="16">
        <f t="shared" si="35"/>
        <v>2.4165545667293041E-3</v>
      </c>
    </row>
    <row r="915" spans="1:8" x14ac:dyDescent="0.35">
      <c r="A915" s="15">
        <v>44292</v>
      </c>
      <c r="B915">
        <v>330.65</v>
      </c>
      <c r="C915">
        <v>330.56</v>
      </c>
      <c r="D915">
        <v>332.66</v>
      </c>
      <c r="E915">
        <v>329.85</v>
      </c>
      <c r="F915" t="s">
        <v>866</v>
      </c>
      <c r="G915" s="8">
        <v>-6.9999999999999999E-4</v>
      </c>
      <c r="H915" s="16">
        <f t="shared" si="35"/>
        <v>-6.9535775933825001E-4</v>
      </c>
    </row>
    <row r="916" spans="1:8" x14ac:dyDescent="0.35">
      <c r="A916" s="15">
        <v>44291</v>
      </c>
      <c r="B916">
        <v>330.88</v>
      </c>
      <c r="C916">
        <v>326.95999999999998</v>
      </c>
      <c r="D916">
        <v>331.67</v>
      </c>
      <c r="E916">
        <v>324.47000000000003</v>
      </c>
      <c r="F916" t="s">
        <v>867</v>
      </c>
      <c r="G916" s="8">
        <v>0.02</v>
      </c>
      <c r="H916" s="16">
        <f t="shared" si="35"/>
        <v>1.977844963875186E-2</v>
      </c>
    </row>
    <row r="917" spans="1:8" x14ac:dyDescent="0.35">
      <c r="A917" s="15">
        <v>44287</v>
      </c>
      <c r="B917">
        <v>324.39999999999998</v>
      </c>
      <c r="C917">
        <v>322.89999999999998</v>
      </c>
      <c r="D917">
        <v>324.54000000000002</v>
      </c>
      <c r="E917">
        <v>322.64</v>
      </c>
      <c r="F917" t="s">
        <v>868</v>
      </c>
      <c r="G917" s="8">
        <v>1.7100000000000001E-2</v>
      </c>
      <c r="H917" s="16">
        <f t="shared" si="35"/>
        <v>1.6911619168158171E-2</v>
      </c>
    </row>
    <row r="918" spans="1:8" x14ac:dyDescent="0.35">
      <c r="A918" s="15">
        <v>44286</v>
      </c>
      <c r="B918">
        <v>318.95999999999998</v>
      </c>
      <c r="C918">
        <v>315.99</v>
      </c>
      <c r="D918">
        <v>320.57</v>
      </c>
      <c r="E918">
        <v>315.64</v>
      </c>
      <c r="F918" t="s">
        <v>869</v>
      </c>
      <c r="G918" s="8">
        <v>1.5299999999999999E-2</v>
      </c>
      <c r="H918" s="16">
        <f t="shared" si="35"/>
        <v>1.5195124224143467E-2</v>
      </c>
    </row>
    <row r="919" spans="1:8" x14ac:dyDescent="0.35">
      <c r="A919" s="15">
        <v>44285</v>
      </c>
      <c r="B919">
        <v>314.14999999999998</v>
      </c>
      <c r="C919">
        <v>313.73</v>
      </c>
      <c r="D919">
        <v>314.74</v>
      </c>
      <c r="E919">
        <v>311.38</v>
      </c>
      <c r="F919" t="s">
        <v>870</v>
      </c>
      <c r="G919" s="8">
        <v>-5.0000000000000001E-3</v>
      </c>
      <c r="H919" s="16">
        <f t="shared" si="35"/>
        <v>-5.0485112546249144E-3</v>
      </c>
    </row>
    <row r="920" spans="1:8" x14ac:dyDescent="0.35">
      <c r="A920" s="15">
        <v>44284</v>
      </c>
      <c r="B920">
        <v>315.74</v>
      </c>
      <c r="C920">
        <v>315.27999999999997</v>
      </c>
      <c r="D920">
        <v>316.82</v>
      </c>
      <c r="E920">
        <v>312.31</v>
      </c>
      <c r="F920" t="s">
        <v>407</v>
      </c>
      <c r="G920" s="8">
        <v>-2.9999999999999997E-4</v>
      </c>
      <c r="H920" s="16">
        <f t="shared" si="35"/>
        <v>-2.8500403948627097E-4</v>
      </c>
    </row>
    <row r="921" spans="1:8" x14ac:dyDescent="0.35">
      <c r="A921" s="15">
        <v>44281</v>
      </c>
      <c r="B921">
        <v>315.83</v>
      </c>
      <c r="C921">
        <v>310.95</v>
      </c>
      <c r="D921">
        <v>316.16000000000003</v>
      </c>
      <c r="E921">
        <v>309.51</v>
      </c>
      <c r="F921" t="s">
        <v>871</v>
      </c>
      <c r="G921" s="8">
        <v>1.4999999999999999E-2</v>
      </c>
      <c r="H921" s="16">
        <f t="shared" si="35"/>
        <v>1.4864707513985857E-2</v>
      </c>
    </row>
    <row r="922" spans="1:8" x14ac:dyDescent="0.35">
      <c r="A922" s="15">
        <v>44280</v>
      </c>
      <c r="B922">
        <v>311.17</v>
      </c>
      <c r="C922">
        <v>309.81</v>
      </c>
      <c r="D922">
        <v>312.72000000000003</v>
      </c>
      <c r="E922">
        <v>307.23</v>
      </c>
      <c r="F922" t="s">
        <v>872</v>
      </c>
      <c r="G922" s="8">
        <v>-1.6999999999999999E-3</v>
      </c>
      <c r="H922" s="16">
        <f t="shared" si="35"/>
        <v>-1.733881759843113E-3</v>
      </c>
    </row>
    <row r="923" spans="1:8" x14ac:dyDescent="0.35">
      <c r="A923" s="15">
        <v>44279</v>
      </c>
      <c r="B923">
        <v>311.70999999999998</v>
      </c>
      <c r="C923">
        <v>318.45999999999998</v>
      </c>
      <c r="D923">
        <v>318.5</v>
      </c>
      <c r="E923">
        <v>311.56</v>
      </c>
      <c r="F923" t="s">
        <v>873</v>
      </c>
      <c r="G923" s="8">
        <v>-1.6799999999999999E-2</v>
      </c>
      <c r="H923" s="16">
        <f t="shared" si="35"/>
        <v>-1.6986221757116452E-2</v>
      </c>
    </row>
    <row r="924" spans="1:8" x14ac:dyDescent="0.35">
      <c r="A924" s="15">
        <v>44278</v>
      </c>
      <c r="B924">
        <v>317.05</v>
      </c>
      <c r="C924">
        <v>319.56</v>
      </c>
      <c r="D924">
        <v>320.92</v>
      </c>
      <c r="E924">
        <v>316.20999999999998</v>
      </c>
      <c r="F924" t="s">
        <v>874</v>
      </c>
      <c r="G924" s="8">
        <v>-4.4000000000000003E-3</v>
      </c>
      <c r="H924" s="16">
        <f t="shared" si="35"/>
        <v>-4.3745840743367598E-3</v>
      </c>
    </row>
    <row r="925" spans="1:8" x14ac:dyDescent="0.35">
      <c r="A925" s="15">
        <v>44277</v>
      </c>
      <c r="B925">
        <v>318.44</v>
      </c>
      <c r="C925">
        <v>315.04000000000002</v>
      </c>
      <c r="D925">
        <v>320.57</v>
      </c>
      <c r="E925">
        <v>315.04000000000002</v>
      </c>
      <c r="F925" t="s">
        <v>875</v>
      </c>
      <c r="G925" s="8">
        <v>1.7399999999999999E-2</v>
      </c>
      <c r="H925" s="16">
        <f t="shared" si="35"/>
        <v>1.7294783485351538E-2</v>
      </c>
    </row>
    <row r="926" spans="1:8" x14ac:dyDescent="0.35">
      <c r="A926" s="15">
        <v>44274</v>
      </c>
      <c r="B926">
        <v>312.98</v>
      </c>
      <c r="C926">
        <v>311.70999999999998</v>
      </c>
      <c r="D926">
        <v>314.56</v>
      </c>
      <c r="E926">
        <v>309.5</v>
      </c>
      <c r="F926" t="s">
        <v>876</v>
      </c>
      <c r="G926" s="8">
        <v>3.5000000000000001E-3</v>
      </c>
      <c r="H926" s="16">
        <f t="shared" si="35"/>
        <v>3.5207922936266816E-3</v>
      </c>
    </row>
    <row r="927" spans="1:8" x14ac:dyDescent="0.35">
      <c r="A927" s="15">
        <v>44273</v>
      </c>
      <c r="B927">
        <v>311.88</v>
      </c>
      <c r="C927">
        <v>316.7</v>
      </c>
      <c r="D927">
        <v>317.70999999999998</v>
      </c>
      <c r="E927">
        <v>311.41000000000003</v>
      </c>
      <c r="F927" t="s">
        <v>877</v>
      </c>
      <c r="G927" s="8">
        <v>-3.0599999999999999E-2</v>
      </c>
      <c r="H927" s="16">
        <f t="shared" si="35"/>
        <v>-3.109418604066012E-2</v>
      </c>
    </row>
    <row r="928" spans="1:8" x14ac:dyDescent="0.35">
      <c r="A928" s="15">
        <v>44272</v>
      </c>
      <c r="B928">
        <v>321.73</v>
      </c>
      <c r="C928">
        <v>317.27999999999997</v>
      </c>
      <c r="D928">
        <v>323.68</v>
      </c>
      <c r="E928">
        <v>315.51</v>
      </c>
      <c r="F928" t="s">
        <v>878</v>
      </c>
      <c r="G928" s="8">
        <v>4.1000000000000003E-3</v>
      </c>
      <c r="H928" s="16">
        <f t="shared" si="35"/>
        <v>4.1112587886406992E-3</v>
      </c>
    </row>
    <row r="929" spans="1:8" x14ac:dyDescent="0.35">
      <c r="A929" s="15">
        <v>44271</v>
      </c>
      <c r="B929">
        <v>320.41000000000003</v>
      </c>
      <c r="C929">
        <v>320.92</v>
      </c>
      <c r="D929">
        <v>324.02999999999997</v>
      </c>
      <c r="E929">
        <v>318.93</v>
      </c>
      <c r="F929" t="s">
        <v>88</v>
      </c>
      <c r="G929" s="8">
        <v>5.4999999999999997E-3</v>
      </c>
      <c r="H929" s="16">
        <f t="shared" si="35"/>
        <v>5.4767220310557784E-3</v>
      </c>
    </row>
    <row r="930" spans="1:8" x14ac:dyDescent="0.35">
      <c r="A930" s="15">
        <v>44270</v>
      </c>
      <c r="B930">
        <v>318.66000000000003</v>
      </c>
      <c r="C930">
        <v>315.62</v>
      </c>
      <c r="D930">
        <v>318.83</v>
      </c>
      <c r="E930">
        <v>313.93</v>
      </c>
      <c r="F930" t="s">
        <v>879</v>
      </c>
      <c r="G930" s="8">
        <v>1.0699999999999999E-2</v>
      </c>
      <c r="H930" s="16">
        <f t="shared" si="35"/>
        <v>1.0631853440502458E-2</v>
      </c>
    </row>
    <row r="931" spans="1:8" x14ac:dyDescent="0.35">
      <c r="A931" s="15">
        <v>44267</v>
      </c>
      <c r="B931">
        <v>315.29000000000002</v>
      </c>
      <c r="C931">
        <v>313.7</v>
      </c>
      <c r="D931">
        <v>318.06</v>
      </c>
      <c r="E931">
        <v>311.23</v>
      </c>
      <c r="F931" t="s">
        <v>880</v>
      </c>
      <c r="G931" s="8">
        <v>-8.0999999999999996E-3</v>
      </c>
      <c r="H931" s="16">
        <f t="shared" si="35"/>
        <v>-8.1496439433126067E-3</v>
      </c>
    </row>
    <row r="932" spans="1:8" x14ac:dyDescent="0.35">
      <c r="A932" s="15">
        <v>44266</v>
      </c>
      <c r="B932">
        <v>317.87</v>
      </c>
      <c r="C932">
        <v>315.60000000000002</v>
      </c>
      <c r="D932">
        <v>319.69</v>
      </c>
      <c r="E932">
        <v>314.68</v>
      </c>
      <c r="F932" t="s">
        <v>881</v>
      </c>
      <c r="G932" s="8">
        <v>2.3E-2</v>
      </c>
      <c r="H932" s="16">
        <f t="shared" si="35"/>
        <v>2.2750309062212929E-2</v>
      </c>
    </row>
    <row r="933" spans="1:8" x14ac:dyDescent="0.35">
      <c r="A933" s="15">
        <v>44265</v>
      </c>
      <c r="B933">
        <v>310.72000000000003</v>
      </c>
      <c r="C933">
        <v>315.99</v>
      </c>
      <c r="D933">
        <v>316.3</v>
      </c>
      <c r="E933">
        <v>310.01</v>
      </c>
      <c r="F933" t="s">
        <v>882</v>
      </c>
      <c r="G933" s="8">
        <v>-2.8999999999999998E-3</v>
      </c>
      <c r="H933" s="16">
        <f t="shared" si="35"/>
        <v>-2.8602208048696307E-3</v>
      </c>
    </row>
    <row r="934" spans="1:8" x14ac:dyDescent="0.35">
      <c r="A934" s="15">
        <v>44264</v>
      </c>
      <c r="B934">
        <v>311.61</v>
      </c>
      <c r="C934">
        <v>307.31</v>
      </c>
      <c r="D934">
        <v>313.57</v>
      </c>
      <c r="E934">
        <v>306.76</v>
      </c>
      <c r="F934" t="s">
        <v>883</v>
      </c>
      <c r="G934" s="8">
        <v>3.95E-2</v>
      </c>
      <c r="H934" s="16">
        <f t="shared" si="35"/>
        <v>3.870353360538023E-2</v>
      </c>
    </row>
    <row r="935" spans="1:8" x14ac:dyDescent="0.35">
      <c r="A935" s="15">
        <v>44263</v>
      </c>
      <c r="B935">
        <v>299.77999999999997</v>
      </c>
      <c r="C935">
        <v>307.95999999999998</v>
      </c>
      <c r="D935">
        <v>309.89999999999998</v>
      </c>
      <c r="E935">
        <v>299.35000000000002</v>
      </c>
      <c r="F935" t="s">
        <v>884</v>
      </c>
      <c r="G935" s="8">
        <v>-2.8299999999999999E-2</v>
      </c>
      <c r="H935" s="16">
        <f t="shared" si="35"/>
        <v>-2.8737798763348768E-2</v>
      </c>
    </row>
    <row r="936" spans="1:8" x14ac:dyDescent="0.35">
      <c r="A936" s="15">
        <v>44260</v>
      </c>
      <c r="B936">
        <v>308.52</v>
      </c>
      <c r="C936">
        <v>306.63</v>
      </c>
      <c r="D936">
        <v>309.45</v>
      </c>
      <c r="E936">
        <v>297.29000000000002</v>
      </c>
      <c r="F936" t="s">
        <v>885</v>
      </c>
      <c r="G936" s="8">
        <v>1.5100000000000001E-2</v>
      </c>
      <c r="H936" s="16">
        <f t="shared" si="35"/>
        <v>1.4956357560339211E-2</v>
      </c>
    </row>
    <row r="937" spans="1:8" x14ac:dyDescent="0.35">
      <c r="A937" s="15">
        <v>44259</v>
      </c>
      <c r="B937">
        <v>303.94</v>
      </c>
      <c r="C937">
        <v>308.62</v>
      </c>
      <c r="D937">
        <v>311.88</v>
      </c>
      <c r="E937">
        <v>299.95</v>
      </c>
      <c r="F937" t="s">
        <v>886</v>
      </c>
      <c r="G937" s="8">
        <v>-1.6400000000000001E-2</v>
      </c>
      <c r="H937" s="16">
        <f t="shared" si="35"/>
        <v>-1.6510963392286412E-2</v>
      </c>
    </row>
    <row r="938" spans="1:8" x14ac:dyDescent="0.35">
      <c r="A938" s="15">
        <v>44258</v>
      </c>
      <c r="B938">
        <v>309</v>
      </c>
      <c r="C938">
        <v>317.10000000000002</v>
      </c>
      <c r="D938">
        <v>318.07</v>
      </c>
      <c r="E938">
        <v>308.94</v>
      </c>
      <c r="F938" t="s">
        <v>887</v>
      </c>
      <c r="G938" s="8">
        <v>-2.9000000000000001E-2</v>
      </c>
      <c r="H938" s="16">
        <f t="shared" si="35"/>
        <v>-2.9433114888668923E-2</v>
      </c>
    </row>
    <row r="939" spans="1:8" x14ac:dyDescent="0.35">
      <c r="A939" s="15">
        <v>44257</v>
      </c>
      <c r="B939">
        <v>318.23</v>
      </c>
      <c r="C939">
        <v>324.08</v>
      </c>
      <c r="D939">
        <v>324.16000000000003</v>
      </c>
      <c r="E939">
        <v>317.97000000000003</v>
      </c>
      <c r="F939" t="s">
        <v>888</v>
      </c>
      <c r="G939" s="8">
        <v>-1.6E-2</v>
      </c>
      <c r="H939" s="16">
        <f t="shared" si="35"/>
        <v>-1.6177396363383514E-2</v>
      </c>
    </row>
    <row r="940" spans="1:8" x14ac:dyDescent="0.35">
      <c r="A940" s="15">
        <v>44256</v>
      </c>
      <c r="B940">
        <v>323.42</v>
      </c>
      <c r="C940">
        <v>319.10000000000002</v>
      </c>
      <c r="D940">
        <v>323.77</v>
      </c>
      <c r="E940">
        <v>317.77</v>
      </c>
      <c r="F940" t="s">
        <v>889</v>
      </c>
      <c r="G940" s="8">
        <v>3.0099999999999998E-2</v>
      </c>
      <c r="H940" s="16">
        <f t="shared" si="35"/>
        <v>2.9622498537626236E-2</v>
      </c>
    </row>
    <row r="941" spans="1:8" x14ac:dyDescent="0.35">
      <c r="A941" s="15">
        <v>44253</v>
      </c>
      <c r="B941">
        <v>313.98</v>
      </c>
      <c r="C941">
        <v>315.68</v>
      </c>
      <c r="D941">
        <v>318.94</v>
      </c>
      <c r="E941">
        <v>310.72000000000003</v>
      </c>
      <c r="F941" t="s">
        <v>890</v>
      </c>
      <c r="G941" s="8">
        <v>4.1999999999999997E-3</v>
      </c>
      <c r="H941" s="16">
        <f t="shared" si="35"/>
        <v>4.180968350074153E-3</v>
      </c>
    </row>
    <row r="942" spans="1:8" x14ac:dyDescent="0.35">
      <c r="A942" s="15">
        <v>44252</v>
      </c>
      <c r="B942">
        <v>312.67</v>
      </c>
      <c r="C942">
        <v>321.22000000000003</v>
      </c>
      <c r="D942">
        <v>323.86</v>
      </c>
      <c r="E942">
        <v>311.08</v>
      </c>
      <c r="F942" t="s">
        <v>891</v>
      </c>
      <c r="G942" s="8">
        <v>-3.4799999999999998E-2</v>
      </c>
      <c r="H942" s="16">
        <f t="shared" si="35"/>
        <v>-3.5471730118691626E-2</v>
      </c>
    </row>
    <row r="943" spans="1:8" x14ac:dyDescent="0.35">
      <c r="A943" s="15">
        <v>44251</v>
      </c>
      <c r="B943">
        <v>323.95999999999998</v>
      </c>
      <c r="C943">
        <v>318.57</v>
      </c>
      <c r="D943">
        <v>324.27999999999997</v>
      </c>
      <c r="E943">
        <v>315.79000000000002</v>
      </c>
      <c r="F943" t="s">
        <v>892</v>
      </c>
      <c r="G943" s="8">
        <v>8.2000000000000007E-3</v>
      </c>
      <c r="H943" s="16">
        <f t="shared" si="35"/>
        <v>8.2136621827688192E-3</v>
      </c>
    </row>
    <row r="944" spans="1:8" x14ac:dyDescent="0.35">
      <c r="A944" s="15">
        <v>44250</v>
      </c>
      <c r="B944">
        <v>321.31</v>
      </c>
      <c r="C944">
        <v>316.83</v>
      </c>
      <c r="D944">
        <v>323.02999999999997</v>
      </c>
      <c r="E944">
        <v>310.83999999999997</v>
      </c>
      <c r="F944" t="s">
        <v>893</v>
      </c>
      <c r="G944" s="8">
        <v>-3.0000000000000001E-3</v>
      </c>
      <c r="H944" s="16">
        <f t="shared" si="35"/>
        <v>-2.983314310615626E-3</v>
      </c>
    </row>
    <row r="945" spans="1:8" x14ac:dyDescent="0.35">
      <c r="A945" s="15">
        <v>44249</v>
      </c>
      <c r="B945">
        <v>322.27</v>
      </c>
      <c r="C945">
        <v>326.33</v>
      </c>
      <c r="D945">
        <v>327.63</v>
      </c>
      <c r="E945">
        <v>322.06</v>
      </c>
      <c r="F945" t="s">
        <v>805</v>
      </c>
      <c r="G945" s="8">
        <v>-2.5899999999999999E-2</v>
      </c>
      <c r="H945" s="16">
        <f t="shared" si="35"/>
        <v>-2.6275396949432789E-2</v>
      </c>
    </row>
    <row r="946" spans="1:8" x14ac:dyDescent="0.35">
      <c r="A946" s="15">
        <v>44246</v>
      </c>
      <c r="B946">
        <v>330.85</v>
      </c>
      <c r="C946">
        <v>333.68</v>
      </c>
      <c r="D946">
        <v>333.81</v>
      </c>
      <c r="E946">
        <v>329.8</v>
      </c>
      <c r="F946" t="s">
        <v>894</v>
      </c>
      <c r="G946" s="8">
        <v>-4.4000000000000003E-3</v>
      </c>
      <c r="H946" s="16">
        <f t="shared" si="35"/>
        <v>-4.3730749024801239E-3</v>
      </c>
    </row>
    <row r="947" spans="1:8" x14ac:dyDescent="0.35">
      <c r="A947" s="15">
        <v>44245</v>
      </c>
      <c r="B947">
        <v>332.3</v>
      </c>
      <c r="C947">
        <v>330.06</v>
      </c>
      <c r="D947">
        <v>333.69</v>
      </c>
      <c r="E947">
        <v>328.19</v>
      </c>
      <c r="F947" t="s">
        <v>732</v>
      </c>
      <c r="G947" s="8">
        <v>-4.3E-3</v>
      </c>
      <c r="H947" s="16">
        <f t="shared" si="35"/>
        <v>-4.3540343539106201E-3</v>
      </c>
    </row>
    <row r="948" spans="1:8" x14ac:dyDescent="0.35">
      <c r="A948" s="15">
        <v>44244</v>
      </c>
      <c r="B948">
        <v>333.75</v>
      </c>
      <c r="C948">
        <v>332.3</v>
      </c>
      <c r="D948">
        <v>335.48</v>
      </c>
      <c r="E948">
        <v>330</v>
      </c>
      <c r="F948" t="s">
        <v>895</v>
      </c>
      <c r="G948" s="8">
        <v>-4.7999999999999996E-3</v>
      </c>
      <c r="H948" s="16">
        <f t="shared" si="35"/>
        <v>-4.8123719781634133E-3</v>
      </c>
    </row>
    <row r="949" spans="1:8" x14ac:dyDescent="0.35">
      <c r="A949" s="15">
        <v>44243</v>
      </c>
      <c r="B949">
        <v>335.36</v>
      </c>
      <c r="C949">
        <v>337.09</v>
      </c>
      <c r="D949">
        <v>338.01</v>
      </c>
      <c r="E949">
        <v>334.16</v>
      </c>
      <c r="F949" t="s">
        <v>896</v>
      </c>
      <c r="G949" s="8">
        <v>-2.7000000000000001E-3</v>
      </c>
      <c r="H949" s="16">
        <f t="shared" si="35"/>
        <v>-2.7098270084909195E-3</v>
      </c>
    </row>
    <row r="950" spans="1:8" x14ac:dyDescent="0.35">
      <c r="A950" s="15">
        <v>44239</v>
      </c>
      <c r="B950">
        <v>336.27</v>
      </c>
      <c r="C950">
        <v>333.53</v>
      </c>
      <c r="D950">
        <v>336.44</v>
      </c>
      <c r="E950">
        <v>332.46</v>
      </c>
      <c r="F950" t="s">
        <v>897</v>
      </c>
      <c r="G950" s="8">
        <v>5.5999999999999999E-3</v>
      </c>
      <c r="H950" s="16">
        <f t="shared" si="35"/>
        <v>5.5765274905672374E-3</v>
      </c>
    </row>
    <row r="951" spans="1:8" x14ac:dyDescent="0.35">
      <c r="A951" s="15">
        <v>44238</v>
      </c>
      <c r="B951">
        <v>334.4</v>
      </c>
      <c r="C951">
        <v>334.15</v>
      </c>
      <c r="D951">
        <v>334.82</v>
      </c>
      <c r="E951">
        <v>331.95</v>
      </c>
      <c r="F951" t="s">
        <v>128</v>
      </c>
      <c r="G951" s="8">
        <v>5.4999999999999997E-3</v>
      </c>
      <c r="H951" s="16">
        <f t="shared" si="35"/>
        <v>5.4574485507782287E-3</v>
      </c>
    </row>
    <row r="952" spans="1:8" x14ac:dyDescent="0.35">
      <c r="A952" s="15">
        <v>44237</v>
      </c>
      <c r="B952">
        <v>332.58</v>
      </c>
      <c r="C952">
        <v>334.81</v>
      </c>
      <c r="D952">
        <v>335.28</v>
      </c>
      <c r="E952">
        <v>329.33</v>
      </c>
      <c r="F952" t="s">
        <v>898</v>
      </c>
      <c r="G952" s="8">
        <v>-2.3E-3</v>
      </c>
      <c r="H952" s="16">
        <f t="shared" si="35"/>
        <v>-2.2525576042586965E-3</v>
      </c>
    </row>
    <row r="953" spans="1:8" x14ac:dyDescent="0.35">
      <c r="A953" s="15">
        <v>44236</v>
      </c>
      <c r="B953">
        <v>333.33</v>
      </c>
      <c r="C953">
        <v>332.45</v>
      </c>
      <c r="D953">
        <v>334.63</v>
      </c>
      <c r="E953">
        <v>332.44</v>
      </c>
      <c r="F953" t="s">
        <v>899</v>
      </c>
      <c r="G953" s="8">
        <v>-2.0000000000000001E-4</v>
      </c>
      <c r="H953" s="16">
        <f t="shared" si="35"/>
        <v>-2.0998005266657189E-4</v>
      </c>
    </row>
    <row r="954" spans="1:8" x14ac:dyDescent="0.35">
      <c r="A954" s="15">
        <v>44235</v>
      </c>
      <c r="B954">
        <v>333.4</v>
      </c>
      <c r="C954">
        <v>332.93</v>
      </c>
      <c r="D954">
        <v>333.56</v>
      </c>
      <c r="E954">
        <v>331.24</v>
      </c>
      <c r="F954" t="s">
        <v>900</v>
      </c>
      <c r="G954" s="8">
        <v>6.7000000000000002E-3</v>
      </c>
      <c r="H954" s="16">
        <f t="shared" si="35"/>
        <v>6.6507414981288558E-3</v>
      </c>
    </row>
    <row r="955" spans="1:8" x14ac:dyDescent="0.35">
      <c r="A955" s="15">
        <v>44232</v>
      </c>
      <c r="B955">
        <v>331.19</v>
      </c>
      <c r="C955">
        <v>331.05</v>
      </c>
      <c r="D955">
        <v>332.23</v>
      </c>
      <c r="E955">
        <v>329.36</v>
      </c>
      <c r="F955" t="s">
        <v>901</v>
      </c>
      <c r="G955" s="8">
        <v>3.3999999999999998E-3</v>
      </c>
      <c r="H955" s="16">
        <f t="shared" si="35"/>
        <v>3.3874756404408579E-3</v>
      </c>
    </row>
    <row r="956" spans="1:8" x14ac:dyDescent="0.35">
      <c r="A956" s="15">
        <v>44231</v>
      </c>
      <c r="B956">
        <v>330.07</v>
      </c>
      <c r="C956">
        <v>327.64999999999998</v>
      </c>
      <c r="D956">
        <v>330.16</v>
      </c>
      <c r="E956">
        <v>326.29000000000002</v>
      </c>
      <c r="F956" t="s">
        <v>902</v>
      </c>
      <c r="G956" s="8">
        <v>1.18E-2</v>
      </c>
      <c r="H956" s="16">
        <f t="shared" si="35"/>
        <v>1.1763407421857462E-2</v>
      </c>
    </row>
    <row r="957" spans="1:8" x14ac:dyDescent="0.35">
      <c r="A957" s="15">
        <v>44230</v>
      </c>
      <c r="B957">
        <v>326.20999999999998</v>
      </c>
      <c r="C957">
        <v>329.65</v>
      </c>
      <c r="D957">
        <v>330.02</v>
      </c>
      <c r="E957">
        <v>326.14999999999998</v>
      </c>
      <c r="F957" t="s">
        <v>903</v>
      </c>
      <c r="G957" s="8">
        <v>-4.0000000000000001E-3</v>
      </c>
      <c r="H957" s="16">
        <f t="shared" si="35"/>
        <v>-3.97724320402145E-3</v>
      </c>
    </row>
    <row r="958" spans="1:8" x14ac:dyDescent="0.35">
      <c r="A958" s="15">
        <v>44229</v>
      </c>
      <c r="B958">
        <v>327.51</v>
      </c>
      <c r="C958">
        <v>325.31</v>
      </c>
      <c r="D958">
        <v>328.7</v>
      </c>
      <c r="E958">
        <v>325.14</v>
      </c>
      <c r="F958" t="s">
        <v>904</v>
      </c>
      <c r="G958" s="8">
        <v>1.6299999999999999E-2</v>
      </c>
      <c r="H958" s="16">
        <f t="shared" si="35"/>
        <v>1.6190947140991008E-2</v>
      </c>
    </row>
    <row r="959" spans="1:8" x14ac:dyDescent="0.35">
      <c r="A959" s="15">
        <v>44228</v>
      </c>
      <c r="B959">
        <v>322.25</v>
      </c>
      <c r="C959">
        <v>317.94</v>
      </c>
      <c r="D959">
        <v>323.37</v>
      </c>
      <c r="E959">
        <v>315.85000000000002</v>
      </c>
      <c r="F959" t="s">
        <v>905</v>
      </c>
      <c r="G959" s="8">
        <v>2.5000000000000001E-2</v>
      </c>
      <c r="H959" s="16">
        <f t="shared" si="35"/>
        <v>2.4693388385862537E-2</v>
      </c>
    </row>
    <row r="960" spans="1:8" x14ac:dyDescent="0.35">
      <c r="A960" s="15">
        <v>44225</v>
      </c>
      <c r="B960">
        <v>314.39</v>
      </c>
      <c r="C960">
        <v>319.41000000000003</v>
      </c>
      <c r="D960">
        <v>320.55</v>
      </c>
      <c r="E960">
        <v>312.60000000000002</v>
      </c>
      <c r="F960" t="s">
        <v>906</v>
      </c>
      <c r="G960" s="8">
        <v>-2.1000000000000001E-2</v>
      </c>
      <c r="H960" s="16">
        <f t="shared" si="35"/>
        <v>-2.1274050270367162E-2</v>
      </c>
    </row>
    <row r="961" spans="1:8" x14ac:dyDescent="0.35">
      <c r="A961" s="15">
        <v>44224</v>
      </c>
      <c r="B961">
        <v>321.14999999999998</v>
      </c>
      <c r="C961">
        <v>320.5</v>
      </c>
      <c r="D961">
        <v>326.25</v>
      </c>
      <c r="E961">
        <v>319.86</v>
      </c>
      <c r="F961" t="s">
        <v>907</v>
      </c>
      <c r="G961" s="8">
        <v>5.8999999999999999E-3</v>
      </c>
      <c r="H961" s="16">
        <f t="shared" si="35"/>
        <v>5.9024858674685925E-3</v>
      </c>
    </row>
    <row r="962" spans="1:8" x14ac:dyDescent="0.35">
      <c r="A962" s="15">
        <v>44223</v>
      </c>
      <c r="B962">
        <v>319.26</v>
      </c>
      <c r="C962">
        <v>326.08999999999997</v>
      </c>
      <c r="D962">
        <v>326.10000000000002</v>
      </c>
      <c r="E962">
        <v>317.19</v>
      </c>
      <c r="F962" t="s">
        <v>906</v>
      </c>
      <c r="G962" s="8">
        <v>-2.7900000000000001E-2</v>
      </c>
      <c r="H962" s="16">
        <f t="shared" si="35"/>
        <v>-2.8287459227358418E-2</v>
      </c>
    </row>
    <row r="963" spans="1:8" x14ac:dyDescent="0.35">
      <c r="A963" s="15">
        <v>44222</v>
      </c>
      <c r="B963">
        <v>328.42</v>
      </c>
      <c r="C963">
        <v>328.68</v>
      </c>
      <c r="D963">
        <v>329.59</v>
      </c>
      <c r="E963">
        <v>327.05</v>
      </c>
      <c r="F963" t="s">
        <v>774</v>
      </c>
      <c r="G963" s="8">
        <v>1.5E-3</v>
      </c>
      <c r="H963" s="16">
        <f t="shared" si="35"/>
        <v>1.4626122419689547E-3</v>
      </c>
    </row>
    <row r="964" spans="1:8" x14ac:dyDescent="0.35">
      <c r="A964" s="15">
        <v>44221</v>
      </c>
      <c r="B964">
        <v>327.94</v>
      </c>
      <c r="C964">
        <v>328.74</v>
      </c>
      <c r="D964">
        <v>330.15</v>
      </c>
      <c r="E964">
        <v>321.24</v>
      </c>
      <c r="F964" t="s">
        <v>908</v>
      </c>
      <c r="G964" s="8">
        <v>8.3000000000000001E-3</v>
      </c>
      <c r="H964" s="16">
        <f t="shared" si="35"/>
        <v>8.2365474291077878E-3</v>
      </c>
    </row>
    <row r="965" spans="1:8" x14ac:dyDescent="0.35">
      <c r="A965" s="15">
        <v>44218</v>
      </c>
      <c r="B965">
        <v>325.25</v>
      </c>
      <c r="C965">
        <v>325.12</v>
      </c>
      <c r="D965">
        <v>326.29000000000002</v>
      </c>
      <c r="E965">
        <v>324.54000000000002</v>
      </c>
      <c r="F965" t="s">
        <v>909</v>
      </c>
      <c r="G965" s="8">
        <v>-2.8999999999999998E-3</v>
      </c>
      <c r="H965" s="16">
        <f t="shared" si="35"/>
        <v>-2.8859162851531677E-3</v>
      </c>
    </row>
    <row r="966" spans="1:8" x14ac:dyDescent="0.35">
      <c r="A966" s="15">
        <v>44217</v>
      </c>
      <c r="B966">
        <v>326.19</v>
      </c>
      <c r="C966">
        <v>324.98</v>
      </c>
      <c r="D966">
        <v>326.95999999999998</v>
      </c>
      <c r="E966">
        <v>323.56</v>
      </c>
      <c r="F966" t="s">
        <v>910</v>
      </c>
      <c r="G966" s="8">
        <v>8.0000000000000002E-3</v>
      </c>
      <c r="H966" s="16">
        <f t="shared" si="35"/>
        <v>7.9718484934311398E-3</v>
      </c>
    </row>
    <row r="967" spans="1:8" x14ac:dyDescent="0.35">
      <c r="A967" s="15">
        <v>44216</v>
      </c>
      <c r="B967">
        <v>323.60000000000002</v>
      </c>
      <c r="C967">
        <v>319.97000000000003</v>
      </c>
      <c r="D967">
        <v>324.57</v>
      </c>
      <c r="E967">
        <v>316.33999999999997</v>
      </c>
      <c r="F967" t="s">
        <v>911</v>
      </c>
      <c r="G967" s="8">
        <v>2.3300000000000001E-2</v>
      </c>
      <c r="H967" s="16">
        <f t="shared" si="35"/>
        <v>2.3006766195906539E-2</v>
      </c>
    </row>
    <row r="968" spans="1:8" x14ac:dyDescent="0.35">
      <c r="A968" s="15">
        <v>44215</v>
      </c>
      <c r="B968">
        <v>316.24</v>
      </c>
      <c r="C968">
        <v>314.08999999999997</v>
      </c>
      <c r="D968">
        <v>316.76</v>
      </c>
      <c r="E968">
        <v>312.95999999999998</v>
      </c>
      <c r="F968" t="s">
        <v>912</v>
      </c>
      <c r="G968" s="8">
        <v>1.46E-2</v>
      </c>
      <c r="H968" s="16">
        <f t="shared" si="35"/>
        <v>1.4460232215138785E-2</v>
      </c>
    </row>
    <row r="969" spans="1:8" x14ac:dyDescent="0.35">
      <c r="A969" s="15">
        <v>44211</v>
      </c>
      <c r="B969">
        <v>311.7</v>
      </c>
      <c r="C969">
        <v>313.97000000000003</v>
      </c>
      <c r="D969">
        <v>314.95</v>
      </c>
      <c r="E969">
        <v>310.42</v>
      </c>
      <c r="F969" t="s">
        <v>913</v>
      </c>
      <c r="G969" s="8">
        <v>-7.9000000000000008E-3</v>
      </c>
      <c r="H969" s="16">
        <f t="shared" si="35"/>
        <v>-7.9248832985024022E-3</v>
      </c>
    </row>
    <row r="970" spans="1:8" x14ac:dyDescent="0.35">
      <c r="A970" s="15">
        <v>44210</v>
      </c>
      <c r="B970">
        <v>314.18</v>
      </c>
      <c r="C970">
        <v>316.33</v>
      </c>
      <c r="D970">
        <v>317.36</v>
      </c>
      <c r="E970">
        <v>313.7</v>
      </c>
      <c r="F970" t="s">
        <v>914</v>
      </c>
      <c r="G970" s="8">
        <v>-5.4000000000000003E-3</v>
      </c>
      <c r="H970" s="16">
        <f t="shared" si="35"/>
        <v>-5.3646664649840128E-3</v>
      </c>
    </row>
    <row r="971" spans="1:8" x14ac:dyDescent="0.35">
      <c r="A971" s="15">
        <v>44209</v>
      </c>
      <c r="B971">
        <v>315.87</v>
      </c>
      <c r="C971">
        <v>314.02999999999997</v>
      </c>
      <c r="D971">
        <v>316.69</v>
      </c>
      <c r="E971">
        <v>313.41000000000003</v>
      </c>
      <c r="F971" t="s">
        <v>915</v>
      </c>
      <c r="G971" s="8">
        <v>6.7000000000000002E-3</v>
      </c>
      <c r="H971" s="16">
        <f t="shared" si="35"/>
        <v>6.7023740887415615E-3</v>
      </c>
    </row>
    <row r="972" spans="1:8" x14ac:dyDescent="0.35">
      <c r="A972" s="15">
        <v>44208</v>
      </c>
      <c r="B972">
        <v>313.76</v>
      </c>
      <c r="C972">
        <v>314.29000000000002</v>
      </c>
      <c r="D972">
        <v>315.41000000000003</v>
      </c>
      <c r="E972">
        <v>311.04000000000002</v>
      </c>
      <c r="F972" t="s">
        <v>916</v>
      </c>
      <c r="G972" s="8">
        <v>-1.6000000000000001E-3</v>
      </c>
      <c r="H972" s="16">
        <f t="shared" ref="H972:H1035" si="36">LN(B972/B973)</f>
        <v>-1.5604850223206745E-3</v>
      </c>
    </row>
    <row r="973" spans="1:8" x14ac:dyDescent="0.35">
      <c r="A973" s="15">
        <v>44207</v>
      </c>
      <c r="B973">
        <v>314.25</v>
      </c>
      <c r="C973">
        <v>315.81</v>
      </c>
      <c r="D973">
        <v>317.02</v>
      </c>
      <c r="E973">
        <v>313.58999999999997</v>
      </c>
      <c r="F973" t="s">
        <v>917</v>
      </c>
      <c r="G973" s="8">
        <v>-1.4500000000000001E-2</v>
      </c>
      <c r="H973" s="16">
        <f t="shared" si="36"/>
        <v>-1.4563287508862549E-2</v>
      </c>
    </row>
    <row r="974" spans="1:8" x14ac:dyDescent="0.35">
      <c r="A974" s="15">
        <v>44204</v>
      </c>
      <c r="B974">
        <v>318.86</v>
      </c>
      <c r="C974">
        <v>317.17</v>
      </c>
      <c r="D974">
        <v>319.22000000000003</v>
      </c>
      <c r="E974">
        <v>314.92</v>
      </c>
      <c r="F974" t="s">
        <v>230</v>
      </c>
      <c r="G974" s="8">
        <v>1.29E-2</v>
      </c>
      <c r="H974" s="16">
        <f t="shared" si="36"/>
        <v>1.2782852739743771E-2</v>
      </c>
    </row>
    <row r="975" spans="1:8" x14ac:dyDescent="0.35">
      <c r="A975" s="15">
        <v>44203</v>
      </c>
      <c r="B975">
        <v>314.81</v>
      </c>
      <c r="C975">
        <v>310.12</v>
      </c>
      <c r="D975">
        <v>315.67</v>
      </c>
      <c r="E975">
        <v>310.08999999999997</v>
      </c>
      <c r="F975" t="s">
        <v>918</v>
      </c>
      <c r="G975" s="8">
        <v>2.4199999999999999E-2</v>
      </c>
      <c r="H975" s="16">
        <f t="shared" si="36"/>
        <v>2.3884515060309596E-2</v>
      </c>
    </row>
    <row r="976" spans="1:8" x14ac:dyDescent="0.35">
      <c r="A976" s="15">
        <v>44202</v>
      </c>
      <c r="B976">
        <v>307.38</v>
      </c>
      <c r="C976">
        <v>306.83999999999997</v>
      </c>
      <c r="D976">
        <v>311.72000000000003</v>
      </c>
      <c r="E976">
        <v>305.82</v>
      </c>
      <c r="F976" t="s">
        <v>919</v>
      </c>
      <c r="G976" s="8">
        <v>-1.3899999999999999E-2</v>
      </c>
      <c r="H976" s="16">
        <f t="shared" si="36"/>
        <v>-1.3956419594125496E-2</v>
      </c>
    </row>
    <row r="977" spans="1:8" x14ac:dyDescent="0.35">
      <c r="A977" s="15">
        <v>44201</v>
      </c>
      <c r="B977">
        <v>311.7</v>
      </c>
      <c r="C977">
        <v>308.13</v>
      </c>
      <c r="D977">
        <v>311.98</v>
      </c>
      <c r="E977">
        <v>308.13</v>
      </c>
      <c r="F977" t="s">
        <v>920</v>
      </c>
      <c r="G977" s="8">
        <v>8.2000000000000007E-3</v>
      </c>
      <c r="H977" s="16">
        <f t="shared" si="36"/>
        <v>8.214590768713604E-3</v>
      </c>
    </row>
    <row r="978" spans="1:8" x14ac:dyDescent="0.35">
      <c r="A978" s="15">
        <v>44200</v>
      </c>
      <c r="B978">
        <v>309.14999999999998</v>
      </c>
      <c r="C978">
        <v>314.94</v>
      </c>
      <c r="D978">
        <v>315.12</v>
      </c>
      <c r="E978">
        <v>305.02</v>
      </c>
      <c r="F978" t="s">
        <v>921</v>
      </c>
      <c r="G978" s="8">
        <v>-1.41E-2</v>
      </c>
      <c r="H978" s="16">
        <f t="shared" si="36"/>
        <v>-1.4227914927726633E-2</v>
      </c>
    </row>
    <row r="979" spans="1:8" x14ac:dyDescent="0.35">
      <c r="A979" s="15">
        <v>44196</v>
      </c>
      <c r="B979">
        <v>313.58</v>
      </c>
      <c r="C979">
        <v>312.70999999999998</v>
      </c>
      <c r="D979">
        <v>314.08</v>
      </c>
      <c r="E979">
        <v>311.60000000000002</v>
      </c>
      <c r="F979" t="s">
        <v>909</v>
      </c>
      <c r="G979" s="8">
        <v>2.5000000000000001E-3</v>
      </c>
      <c r="H979" s="16">
        <f t="shared" si="36"/>
        <v>2.4585334626927662E-3</v>
      </c>
    </row>
    <row r="980" spans="1:8" x14ac:dyDescent="0.35">
      <c r="A980" s="15">
        <v>44195</v>
      </c>
      <c r="B980">
        <v>312.81</v>
      </c>
      <c r="C980">
        <v>314</v>
      </c>
      <c r="D980">
        <v>314.32</v>
      </c>
      <c r="E980">
        <v>312.17</v>
      </c>
      <c r="F980" t="s">
        <v>922</v>
      </c>
      <c r="G980" s="8">
        <v>0</v>
      </c>
      <c r="H980" s="16">
        <f t="shared" si="36"/>
        <v>3.1968798455326538E-5</v>
      </c>
    </row>
    <row r="981" spans="1:8" x14ac:dyDescent="0.35">
      <c r="A981" s="15">
        <v>44194</v>
      </c>
      <c r="B981">
        <v>312.8</v>
      </c>
      <c r="C981">
        <v>313.89</v>
      </c>
      <c r="D981">
        <v>314.52</v>
      </c>
      <c r="E981">
        <v>311.87</v>
      </c>
      <c r="F981" t="s">
        <v>923</v>
      </c>
      <c r="G981" s="8">
        <v>8.9999999999999998E-4</v>
      </c>
      <c r="H981" s="16">
        <f t="shared" si="36"/>
        <v>8.9554154261263605E-4</v>
      </c>
    </row>
    <row r="982" spans="1:8" x14ac:dyDescent="0.35">
      <c r="A982" s="15">
        <v>44193</v>
      </c>
      <c r="B982">
        <v>312.52</v>
      </c>
      <c r="C982">
        <v>312.08999999999997</v>
      </c>
      <c r="D982">
        <v>313.01</v>
      </c>
      <c r="E982">
        <v>310.2</v>
      </c>
      <c r="F982" t="s">
        <v>924</v>
      </c>
      <c r="G982" s="8">
        <v>1.01E-2</v>
      </c>
      <c r="H982" s="16">
        <f t="shared" si="36"/>
        <v>1.0033528989577784E-2</v>
      </c>
    </row>
    <row r="983" spans="1:8" x14ac:dyDescent="0.35">
      <c r="A983" s="15">
        <v>44189</v>
      </c>
      <c r="B983">
        <v>309.39999999999998</v>
      </c>
      <c r="C983">
        <v>308.31</v>
      </c>
      <c r="D983">
        <v>309.86</v>
      </c>
      <c r="E983">
        <v>308.23</v>
      </c>
      <c r="F983" t="s">
        <v>925</v>
      </c>
      <c r="G983" s="8">
        <v>4.4000000000000003E-3</v>
      </c>
      <c r="H983" s="16">
        <f t="shared" si="36"/>
        <v>4.4052934679161973E-3</v>
      </c>
    </row>
    <row r="984" spans="1:8" x14ac:dyDescent="0.35">
      <c r="A984" s="15">
        <v>44188</v>
      </c>
      <c r="B984">
        <v>308.04000000000002</v>
      </c>
      <c r="C984">
        <v>309.64999999999998</v>
      </c>
      <c r="D984">
        <v>310.02</v>
      </c>
      <c r="E984">
        <v>307.87</v>
      </c>
      <c r="F984" t="s">
        <v>926</v>
      </c>
      <c r="G984" s="8">
        <v>-5.0000000000000001E-3</v>
      </c>
      <c r="H984" s="16">
        <f t="shared" si="36"/>
        <v>-5.0514970445227304E-3</v>
      </c>
    </row>
    <row r="985" spans="1:8" x14ac:dyDescent="0.35">
      <c r="A985" s="15">
        <v>44187</v>
      </c>
      <c r="B985">
        <v>309.60000000000002</v>
      </c>
      <c r="C985">
        <v>309.69</v>
      </c>
      <c r="D985">
        <v>310.55</v>
      </c>
      <c r="E985">
        <v>306.68</v>
      </c>
      <c r="F985" t="s">
        <v>927</v>
      </c>
      <c r="G985" s="8">
        <v>2.7000000000000001E-3</v>
      </c>
      <c r="H985" s="16">
        <f t="shared" si="36"/>
        <v>2.7168656339190511E-3</v>
      </c>
    </row>
    <row r="986" spans="1:8" x14ac:dyDescent="0.35">
      <c r="A986" s="15">
        <v>44186</v>
      </c>
      <c r="B986">
        <v>308.76</v>
      </c>
      <c r="C986">
        <v>306.3</v>
      </c>
      <c r="D986">
        <v>309.31</v>
      </c>
      <c r="E986">
        <v>303.44</v>
      </c>
      <c r="F986" t="s">
        <v>928</v>
      </c>
      <c r="G986" s="8">
        <v>-3.7000000000000002E-3</v>
      </c>
      <c r="H986" s="16">
        <f t="shared" si="36"/>
        <v>-3.6853887120493695E-3</v>
      </c>
    </row>
    <row r="987" spans="1:8" x14ac:dyDescent="0.35">
      <c r="A987" s="15">
        <v>44183</v>
      </c>
      <c r="B987">
        <v>309.89999999999998</v>
      </c>
      <c r="C987">
        <v>311.5</v>
      </c>
      <c r="D987">
        <v>311.82</v>
      </c>
      <c r="E987">
        <v>307.45</v>
      </c>
      <c r="F987" t="s">
        <v>929</v>
      </c>
      <c r="G987" s="8">
        <v>-3.0000000000000001E-3</v>
      </c>
      <c r="H987" s="16">
        <f t="shared" si="36"/>
        <v>-3.0286455473388448E-3</v>
      </c>
    </row>
    <row r="988" spans="1:8" x14ac:dyDescent="0.35">
      <c r="A988" s="15">
        <v>44182</v>
      </c>
      <c r="B988">
        <v>310.83999999999997</v>
      </c>
      <c r="C988">
        <v>310.47000000000003</v>
      </c>
      <c r="D988">
        <v>311.08</v>
      </c>
      <c r="E988">
        <v>309.23</v>
      </c>
      <c r="F988" t="s">
        <v>930</v>
      </c>
      <c r="G988" s="8">
        <v>6.4999999999999997E-3</v>
      </c>
      <c r="H988" s="16">
        <f t="shared" si="36"/>
        <v>6.5197274483232443E-3</v>
      </c>
    </row>
    <row r="989" spans="1:8" x14ac:dyDescent="0.35">
      <c r="A989" s="15">
        <v>44181</v>
      </c>
      <c r="B989">
        <v>308.82</v>
      </c>
      <c r="C989">
        <v>307.54000000000002</v>
      </c>
      <c r="D989">
        <v>309.62</v>
      </c>
      <c r="E989">
        <v>306.45999999999998</v>
      </c>
      <c r="F989" t="s">
        <v>931</v>
      </c>
      <c r="G989" s="8">
        <v>5.4999999999999997E-3</v>
      </c>
      <c r="H989" s="16">
        <f t="shared" si="36"/>
        <v>5.4874721676130703E-3</v>
      </c>
    </row>
    <row r="990" spans="1:8" x14ac:dyDescent="0.35">
      <c r="A990" s="15">
        <v>44180</v>
      </c>
      <c r="B990">
        <v>307.13</v>
      </c>
      <c r="C990">
        <v>306.20999999999998</v>
      </c>
      <c r="D990">
        <v>307.13</v>
      </c>
      <c r="E990">
        <v>303.95</v>
      </c>
      <c r="F990" t="s">
        <v>932</v>
      </c>
      <c r="G990" s="8">
        <v>1.0699999999999999E-2</v>
      </c>
      <c r="H990" s="16">
        <f t="shared" si="36"/>
        <v>1.0638224090084277E-2</v>
      </c>
    </row>
    <row r="991" spans="1:8" x14ac:dyDescent="0.35">
      <c r="A991" s="15">
        <v>44179</v>
      </c>
      <c r="B991">
        <v>303.88</v>
      </c>
      <c r="C991">
        <v>302.92</v>
      </c>
      <c r="D991">
        <v>305.89</v>
      </c>
      <c r="E991">
        <v>302.85000000000002</v>
      </c>
      <c r="F991" t="s">
        <v>933</v>
      </c>
      <c r="G991" s="8">
        <v>7.3000000000000001E-3</v>
      </c>
      <c r="H991" s="16">
        <f t="shared" si="36"/>
        <v>7.2328865281134124E-3</v>
      </c>
    </row>
    <row r="992" spans="1:8" x14ac:dyDescent="0.35">
      <c r="A992" s="15">
        <v>44176</v>
      </c>
      <c r="B992">
        <v>301.69</v>
      </c>
      <c r="C992">
        <v>300.64999999999998</v>
      </c>
      <c r="D992">
        <v>301.82</v>
      </c>
      <c r="E992">
        <v>298.31</v>
      </c>
      <c r="F992" t="s">
        <v>934</v>
      </c>
      <c r="G992" s="8">
        <v>-2.2000000000000001E-3</v>
      </c>
      <c r="H992" s="16">
        <f t="shared" si="36"/>
        <v>-2.218360317068728E-3</v>
      </c>
    </row>
    <row r="993" spans="1:8" x14ac:dyDescent="0.35">
      <c r="A993" s="15">
        <v>44175</v>
      </c>
      <c r="B993">
        <v>302.36</v>
      </c>
      <c r="C993">
        <v>299.05</v>
      </c>
      <c r="D993">
        <v>303.52</v>
      </c>
      <c r="E993">
        <v>297.93</v>
      </c>
      <c r="F993" t="s">
        <v>935</v>
      </c>
      <c r="G993" s="8">
        <v>4.0000000000000001E-3</v>
      </c>
      <c r="H993" s="16">
        <f t="shared" si="36"/>
        <v>4.0098809342459562E-3</v>
      </c>
    </row>
    <row r="994" spans="1:8" x14ac:dyDescent="0.35">
      <c r="A994" s="15">
        <v>44174</v>
      </c>
      <c r="B994">
        <v>301.14999999999998</v>
      </c>
      <c r="C994">
        <v>307.91000000000003</v>
      </c>
      <c r="D994">
        <v>308.2</v>
      </c>
      <c r="E994">
        <v>300.05</v>
      </c>
      <c r="F994" t="s">
        <v>936</v>
      </c>
      <c r="G994" s="8">
        <v>-2.2700000000000001E-2</v>
      </c>
      <c r="H994" s="16">
        <f t="shared" si="36"/>
        <v>-2.2913292356092671E-2</v>
      </c>
    </row>
    <row r="995" spans="1:8" x14ac:dyDescent="0.35">
      <c r="A995" s="15">
        <v>44173</v>
      </c>
      <c r="B995">
        <v>308.13</v>
      </c>
      <c r="C995">
        <v>306.60000000000002</v>
      </c>
      <c r="D995">
        <v>308.44</v>
      </c>
      <c r="E995">
        <v>304.79000000000002</v>
      </c>
      <c r="F995" t="s">
        <v>937</v>
      </c>
      <c r="G995" s="8">
        <v>3.3999999999999998E-3</v>
      </c>
      <c r="H995" s="16">
        <f t="shared" si="36"/>
        <v>3.3809076123869179E-3</v>
      </c>
    </row>
    <row r="996" spans="1:8" x14ac:dyDescent="0.35">
      <c r="A996" s="15">
        <v>44172</v>
      </c>
      <c r="B996">
        <v>307.08999999999997</v>
      </c>
      <c r="C996">
        <v>305.55</v>
      </c>
      <c r="D996">
        <v>307.47000000000003</v>
      </c>
      <c r="E996">
        <v>305.36</v>
      </c>
      <c r="F996" t="s">
        <v>938</v>
      </c>
      <c r="G996" s="8">
        <v>5.7000000000000002E-3</v>
      </c>
      <c r="H996" s="16">
        <f t="shared" si="36"/>
        <v>5.6494557964613928E-3</v>
      </c>
    </row>
    <row r="997" spans="1:8" x14ac:dyDescent="0.35">
      <c r="A997" s="15">
        <v>44169</v>
      </c>
      <c r="B997">
        <v>305.36</v>
      </c>
      <c r="C997">
        <v>304.17</v>
      </c>
      <c r="D997">
        <v>305.51</v>
      </c>
      <c r="E997">
        <v>303.47000000000003</v>
      </c>
      <c r="F997" t="s">
        <v>939</v>
      </c>
      <c r="G997" s="8">
        <v>4.1000000000000003E-3</v>
      </c>
      <c r="H997" s="16">
        <f t="shared" si="36"/>
        <v>4.0690480767384745E-3</v>
      </c>
    </row>
    <row r="998" spans="1:8" x14ac:dyDescent="0.35">
      <c r="A998" s="15">
        <v>44168</v>
      </c>
      <c r="B998">
        <v>304.12</v>
      </c>
      <c r="C998">
        <v>303.91000000000003</v>
      </c>
      <c r="D998">
        <v>305.72000000000003</v>
      </c>
      <c r="E998">
        <v>303.37</v>
      </c>
      <c r="F998" t="s">
        <v>940</v>
      </c>
      <c r="G998" s="8">
        <v>1.4E-3</v>
      </c>
      <c r="H998" s="16">
        <f t="shared" si="36"/>
        <v>1.4149160814658052E-3</v>
      </c>
    </row>
    <row r="999" spans="1:8" x14ac:dyDescent="0.35">
      <c r="A999" s="15">
        <v>44167</v>
      </c>
      <c r="B999">
        <v>303.69</v>
      </c>
      <c r="C999">
        <v>302.06</v>
      </c>
      <c r="D999">
        <v>304.04000000000002</v>
      </c>
      <c r="E999">
        <v>300.19</v>
      </c>
      <c r="F999" t="s">
        <v>941</v>
      </c>
      <c r="G999" s="8">
        <v>1.2999999999999999E-3</v>
      </c>
      <c r="H999" s="16">
        <f t="shared" si="36"/>
        <v>1.2850295842346256E-3</v>
      </c>
    </row>
    <row r="1000" spans="1:8" x14ac:dyDescent="0.35">
      <c r="A1000" s="15">
        <v>44166</v>
      </c>
      <c r="B1000">
        <v>303.3</v>
      </c>
      <c r="C1000">
        <v>301.70999999999998</v>
      </c>
      <c r="D1000">
        <v>304.98</v>
      </c>
      <c r="E1000">
        <v>300.67</v>
      </c>
      <c r="F1000" t="s">
        <v>942</v>
      </c>
      <c r="G1000" s="8">
        <v>1.2800000000000001E-2</v>
      </c>
      <c r="H1000" s="16">
        <f t="shared" si="36"/>
        <v>1.274156198496258E-2</v>
      </c>
    </row>
    <row r="1001" spans="1:8" x14ac:dyDescent="0.35">
      <c r="A1001" s="15">
        <v>44165</v>
      </c>
      <c r="B1001">
        <v>299.45999999999998</v>
      </c>
      <c r="C1001">
        <v>299.14</v>
      </c>
      <c r="D1001">
        <v>299.81</v>
      </c>
      <c r="E1001">
        <v>294.63</v>
      </c>
      <c r="F1001" t="s">
        <v>943</v>
      </c>
      <c r="G1001" s="8">
        <v>2E-3</v>
      </c>
      <c r="H1001" s="16">
        <f t="shared" si="36"/>
        <v>2.0390774393096263E-3</v>
      </c>
    </row>
    <row r="1002" spans="1:8" x14ac:dyDescent="0.35">
      <c r="A1002" s="15">
        <v>44162</v>
      </c>
      <c r="B1002">
        <v>298.85000000000002</v>
      </c>
      <c r="C1002">
        <v>298.13</v>
      </c>
      <c r="D1002">
        <v>300.01</v>
      </c>
      <c r="E1002">
        <v>297.74</v>
      </c>
      <c r="F1002" t="s">
        <v>944</v>
      </c>
      <c r="G1002" s="8">
        <v>9.1999999999999998E-3</v>
      </c>
      <c r="H1002" s="16">
        <f t="shared" si="36"/>
        <v>9.1769976953657156E-3</v>
      </c>
    </row>
    <row r="1003" spans="1:8" x14ac:dyDescent="0.35">
      <c r="A1003" s="15">
        <v>44160</v>
      </c>
      <c r="B1003">
        <v>296.12</v>
      </c>
      <c r="C1003">
        <v>295.27999999999997</v>
      </c>
      <c r="D1003">
        <v>296.77999999999997</v>
      </c>
      <c r="E1003">
        <v>294.44</v>
      </c>
      <c r="F1003" t="s">
        <v>945</v>
      </c>
      <c r="G1003" s="8">
        <v>6.1000000000000004E-3</v>
      </c>
      <c r="H1003" s="16">
        <f t="shared" si="36"/>
        <v>6.0971667783786534E-3</v>
      </c>
    </row>
    <row r="1004" spans="1:8" x14ac:dyDescent="0.35">
      <c r="A1004" s="15">
        <v>44159</v>
      </c>
      <c r="B1004">
        <v>294.32</v>
      </c>
      <c r="C1004">
        <v>291.33999999999997</v>
      </c>
      <c r="D1004">
        <v>294.83</v>
      </c>
      <c r="E1004">
        <v>289.48</v>
      </c>
      <c r="F1004" t="s">
        <v>946</v>
      </c>
      <c r="G1004" s="8">
        <v>1.41E-2</v>
      </c>
      <c r="H1004" s="16">
        <f t="shared" si="36"/>
        <v>1.3959443869747087E-2</v>
      </c>
    </row>
    <row r="1005" spans="1:8" x14ac:dyDescent="0.35">
      <c r="A1005" s="15">
        <v>44158</v>
      </c>
      <c r="B1005">
        <v>290.24</v>
      </c>
      <c r="C1005">
        <v>291.26</v>
      </c>
      <c r="D1005">
        <v>292.60000000000002</v>
      </c>
      <c r="E1005">
        <v>287.92</v>
      </c>
      <c r="F1005" t="s">
        <v>947</v>
      </c>
      <c r="G1005" s="8">
        <v>0</v>
      </c>
      <c r="H1005" s="16">
        <f t="shared" si="36"/>
        <v>3.4454838323968674E-5</v>
      </c>
    </row>
    <row r="1006" spans="1:8" x14ac:dyDescent="0.35">
      <c r="A1006" s="15">
        <v>44155</v>
      </c>
      <c r="B1006">
        <v>290.23</v>
      </c>
      <c r="C1006">
        <v>292.14999999999998</v>
      </c>
      <c r="D1006">
        <v>292.91000000000003</v>
      </c>
      <c r="E1006">
        <v>290.14</v>
      </c>
      <c r="F1006" t="s">
        <v>948</v>
      </c>
      <c r="G1006" s="8">
        <v>-6.7999999999999996E-3</v>
      </c>
      <c r="H1006" s="16">
        <f t="shared" si="36"/>
        <v>-6.8674513625262721E-3</v>
      </c>
    </row>
    <row r="1007" spans="1:8" x14ac:dyDescent="0.35">
      <c r="A1007" s="15">
        <v>44154</v>
      </c>
      <c r="B1007">
        <v>292.23</v>
      </c>
      <c r="C1007">
        <v>289.33</v>
      </c>
      <c r="D1007">
        <v>292.55</v>
      </c>
      <c r="E1007">
        <v>288.7</v>
      </c>
      <c r="F1007" t="s">
        <v>239</v>
      </c>
      <c r="G1007" s="8">
        <v>7.7999999999999996E-3</v>
      </c>
      <c r="H1007" s="16">
        <f t="shared" si="36"/>
        <v>7.7981810182971307E-3</v>
      </c>
    </row>
    <row r="1008" spans="1:8" x14ac:dyDescent="0.35">
      <c r="A1008" s="15">
        <v>44153</v>
      </c>
      <c r="B1008">
        <v>289.95999999999998</v>
      </c>
      <c r="C1008">
        <v>291.55</v>
      </c>
      <c r="D1008">
        <v>293.22000000000003</v>
      </c>
      <c r="E1008">
        <v>289.87</v>
      </c>
      <c r="F1008" t="s">
        <v>898</v>
      </c>
      <c r="G1008" s="8">
        <v>-7.4000000000000003E-3</v>
      </c>
      <c r="H1008" s="16">
        <f t="shared" si="36"/>
        <v>-7.421694319232044E-3</v>
      </c>
    </row>
    <row r="1009" spans="1:8" x14ac:dyDescent="0.35">
      <c r="A1009" s="15">
        <v>44152</v>
      </c>
      <c r="B1009">
        <v>292.12</v>
      </c>
      <c r="C1009">
        <v>293.25</v>
      </c>
      <c r="D1009">
        <v>293.58999999999997</v>
      </c>
      <c r="E1009">
        <v>291.45999999999998</v>
      </c>
      <c r="F1009" t="s">
        <v>949</v>
      </c>
      <c r="G1009" s="8">
        <v>-3.2000000000000002E-3</v>
      </c>
      <c r="H1009" s="16">
        <f t="shared" si="36"/>
        <v>-3.1785661705292395E-3</v>
      </c>
    </row>
    <row r="1010" spans="1:8" x14ac:dyDescent="0.35">
      <c r="A1010" s="15">
        <v>44151</v>
      </c>
      <c r="B1010">
        <v>293.05</v>
      </c>
      <c r="C1010">
        <v>290.52999999999997</v>
      </c>
      <c r="D1010">
        <v>293.36</v>
      </c>
      <c r="E1010">
        <v>289.83999999999997</v>
      </c>
      <c r="F1010" t="s">
        <v>950</v>
      </c>
      <c r="G1010" s="8">
        <v>7.7999999999999996E-3</v>
      </c>
      <c r="H1010" s="16">
        <f t="shared" si="36"/>
        <v>7.776275419158798E-3</v>
      </c>
    </row>
    <row r="1011" spans="1:8" x14ac:dyDescent="0.35">
      <c r="A1011" s="15">
        <v>44148</v>
      </c>
      <c r="B1011">
        <v>290.77999999999997</v>
      </c>
      <c r="C1011">
        <v>289.86</v>
      </c>
      <c r="D1011">
        <v>291.42</v>
      </c>
      <c r="E1011">
        <v>287.72000000000003</v>
      </c>
      <c r="F1011" t="s">
        <v>951</v>
      </c>
      <c r="G1011" s="8">
        <v>8.8000000000000005E-3</v>
      </c>
      <c r="H1011" s="16">
        <f t="shared" si="36"/>
        <v>8.7388083541110086E-3</v>
      </c>
    </row>
    <row r="1012" spans="1:8" x14ac:dyDescent="0.35">
      <c r="A1012" s="15">
        <v>44147</v>
      </c>
      <c r="B1012">
        <v>288.25</v>
      </c>
      <c r="C1012">
        <v>290.57</v>
      </c>
      <c r="D1012">
        <v>291.92</v>
      </c>
      <c r="E1012">
        <v>287.10000000000002</v>
      </c>
      <c r="F1012" t="s">
        <v>952</v>
      </c>
      <c r="G1012" s="8">
        <v>-4.7000000000000002E-3</v>
      </c>
      <c r="H1012" s="16">
        <f t="shared" si="36"/>
        <v>-4.7070311529732031E-3</v>
      </c>
    </row>
    <row r="1013" spans="1:8" x14ac:dyDescent="0.35">
      <c r="A1013" s="15">
        <v>44146</v>
      </c>
      <c r="B1013">
        <v>289.61</v>
      </c>
      <c r="C1013">
        <v>285.77</v>
      </c>
      <c r="D1013">
        <v>290.10000000000002</v>
      </c>
      <c r="E1013">
        <v>283.23</v>
      </c>
      <c r="F1013" t="s">
        <v>953</v>
      </c>
      <c r="G1013" s="8">
        <v>2.24E-2</v>
      </c>
      <c r="H1013" s="16">
        <f t="shared" si="36"/>
        <v>2.2134683884076346E-2</v>
      </c>
    </row>
    <row r="1014" spans="1:8" x14ac:dyDescent="0.35">
      <c r="A1014" s="15">
        <v>44145</v>
      </c>
      <c r="B1014">
        <v>283.27</v>
      </c>
      <c r="C1014">
        <v>285.11</v>
      </c>
      <c r="D1014">
        <v>286.51</v>
      </c>
      <c r="E1014">
        <v>280.47000000000003</v>
      </c>
      <c r="F1014" t="s">
        <v>954</v>
      </c>
      <c r="G1014" s="8">
        <v>-1.7899999999999999E-2</v>
      </c>
      <c r="H1014" s="16">
        <f t="shared" si="36"/>
        <v>-1.8086585630493555E-2</v>
      </c>
    </row>
    <row r="1015" spans="1:8" x14ac:dyDescent="0.35">
      <c r="A1015" s="15">
        <v>44144</v>
      </c>
      <c r="B1015">
        <v>288.44</v>
      </c>
      <c r="C1015">
        <v>297.14999999999998</v>
      </c>
      <c r="D1015">
        <v>298.98</v>
      </c>
      <c r="E1015">
        <v>287.97000000000003</v>
      </c>
      <c r="F1015" t="s">
        <v>955</v>
      </c>
      <c r="G1015" s="8">
        <v>-2.0400000000000001E-2</v>
      </c>
      <c r="H1015" s="16">
        <f t="shared" si="36"/>
        <v>-2.065607838870363E-2</v>
      </c>
    </row>
    <row r="1016" spans="1:8" x14ac:dyDescent="0.35">
      <c r="A1016" s="15">
        <v>44141</v>
      </c>
      <c r="B1016">
        <v>294.45999999999998</v>
      </c>
      <c r="C1016">
        <v>293.43</v>
      </c>
      <c r="D1016">
        <v>295.2</v>
      </c>
      <c r="E1016">
        <v>289.68</v>
      </c>
      <c r="F1016" t="s">
        <v>956</v>
      </c>
      <c r="G1016" s="8">
        <v>6.9999999999999999E-4</v>
      </c>
      <c r="H1016" s="16">
        <f t="shared" si="36"/>
        <v>7.474095812514544E-4</v>
      </c>
    </row>
    <row r="1017" spans="1:8" x14ac:dyDescent="0.35">
      <c r="A1017" s="15">
        <v>44140</v>
      </c>
      <c r="B1017">
        <v>294.24</v>
      </c>
      <c r="C1017">
        <v>293.26</v>
      </c>
      <c r="D1017">
        <v>295.23</v>
      </c>
      <c r="E1017">
        <v>291.85000000000002</v>
      </c>
      <c r="F1017" t="s">
        <v>957</v>
      </c>
      <c r="G1017" s="8">
        <v>2.6100000000000002E-2</v>
      </c>
      <c r="H1017" s="16">
        <f t="shared" si="36"/>
        <v>2.57501318713396E-2</v>
      </c>
    </row>
    <row r="1018" spans="1:8" x14ac:dyDescent="0.35">
      <c r="A1018" s="15">
        <v>44139</v>
      </c>
      <c r="B1018">
        <v>286.76</v>
      </c>
      <c r="C1018">
        <v>283.41000000000003</v>
      </c>
      <c r="D1018">
        <v>288.62</v>
      </c>
      <c r="E1018">
        <v>281.72000000000003</v>
      </c>
      <c r="F1018" t="s">
        <v>958</v>
      </c>
      <c r="G1018" s="8">
        <v>4.4600000000000001E-2</v>
      </c>
      <c r="H1018" s="16">
        <f t="shared" si="36"/>
        <v>4.3657938826142446E-2</v>
      </c>
    </row>
    <row r="1019" spans="1:8" x14ac:dyDescent="0.35">
      <c r="A1019" s="15">
        <v>44138</v>
      </c>
      <c r="B1019">
        <v>274.51</v>
      </c>
      <c r="C1019">
        <v>271.72000000000003</v>
      </c>
      <c r="D1019">
        <v>276.67</v>
      </c>
      <c r="E1019">
        <v>270.7</v>
      </c>
      <c r="F1019" t="s">
        <v>959</v>
      </c>
      <c r="G1019" s="8">
        <v>1.7299999999999999E-2</v>
      </c>
      <c r="H1019" s="16">
        <f t="shared" si="36"/>
        <v>1.7158499405134277E-2</v>
      </c>
    </row>
    <row r="1020" spans="1:8" x14ac:dyDescent="0.35">
      <c r="A1020" s="15">
        <v>44137</v>
      </c>
      <c r="B1020">
        <v>269.83999999999997</v>
      </c>
      <c r="C1020">
        <v>271.58999999999997</v>
      </c>
      <c r="D1020">
        <v>273.38</v>
      </c>
      <c r="E1020">
        <v>266.83</v>
      </c>
      <c r="F1020" t="s">
        <v>96</v>
      </c>
      <c r="G1020" s="8">
        <v>2.2000000000000001E-3</v>
      </c>
      <c r="H1020" s="16">
        <f t="shared" si="36"/>
        <v>2.2260156108822415E-3</v>
      </c>
    </row>
    <row r="1021" spans="1:8" x14ac:dyDescent="0.35">
      <c r="A1021" s="15">
        <v>44134</v>
      </c>
      <c r="B1021">
        <v>269.24</v>
      </c>
      <c r="C1021">
        <v>274.23</v>
      </c>
      <c r="D1021">
        <v>275.10000000000002</v>
      </c>
      <c r="E1021">
        <v>266.93</v>
      </c>
      <c r="F1021" t="s">
        <v>960</v>
      </c>
      <c r="G1021" s="8">
        <v>-2.53E-2</v>
      </c>
      <c r="H1021" s="16">
        <f t="shared" si="36"/>
        <v>-2.566687793922455E-2</v>
      </c>
    </row>
    <row r="1022" spans="1:8" x14ac:dyDescent="0.35">
      <c r="A1022" s="15">
        <v>44133</v>
      </c>
      <c r="B1022">
        <v>276.24</v>
      </c>
      <c r="C1022">
        <v>272.89999999999998</v>
      </c>
      <c r="D1022">
        <v>279.33999999999997</v>
      </c>
      <c r="E1022">
        <v>272.38</v>
      </c>
      <c r="F1022" t="s">
        <v>961</v>
      </c>
      <c r="G1022" s="8">
        <v>1.7500000000000002E-2</v>
      </c>
      <c r="H1022" s="16">
        <f t="shared" si="36"/>
        <v>1.7307913707746848E-2</v>
      </c>
    </row>
    <row r="1023" spans="1:8" x14ac:dyDescent="0.35">
      <c r="A1023" s="15">
        <v>44132</v>
      </c>
      <c r="B1023">
        <v>271.5</v>
      </c>
      <c r="C1023">
        <v>277.98</v>
      </c>
      <c r="D1023">
        <v>278.49</v>
      </c>
      <c r="E1023">
        <v>271.24</v>
      </c>
      <c r="F1023" t="s">
        <v>962</v>
      </c>
      <c r="G1023" s="8">
        <v>-3.9E-2</v>
      </c>
      <c r="H1023" s="16">
        <f t="shared" si="36"/>
        <v>-3.9751808816091444E-2</v>
      </c>
    </row>
    <row r="1024" spans="1:8" x14ac:dyDescent="0.35">
      <c r="A1024" s="15">
        <v>44131</v>
      </c>
      <c r="B1024">
        <v>282.51</v>
      </c>
      <c r="C1024">
        <v>281.27</v>
      </c>
      <c r="D1024">
        <v>283.36</v>
      </c>
      <c r="E1024">
        <v>280.05</v>
      </c>
      <c r="F1024" t="s">
        <v>963</v>
      </c>
      <c r="G1024" s="8">
        <v>7.7999999999999996E-3</v>
      </c>
      <c r="H1024" s="16">
        <f t="shared" si="36"/>
        <v>7.782140442054949E-3</v>
      </c>
    </row>
    <row r="1025" spans="1:8" x14ac:dyDescent="0.35">
      <c r="A1025" s="15">
        <v>44130</v>
      </c>
      <c r="B1025">
        <v>280.32</v>
      </c>
      <c r="C1025">
        <v>282.17</v>
      </c>
      <c r="D1025">
        <v>285.14999999999998</v>
      </c>
      <c r="E1025">
        <v>276.61</v>
      </c>
      <c r="F1025" t="s">
        <v>964</v>
      </c>
      <c r="G1025" s="8">
        <v>-1.4999999999999999E-2</v>
      </c>
      <c r="H1025" s="16">
        <f t="shared" si="36"/>
        <v>-1.5117740255971011E-2</v>
      </c>
    </row>
    <row r="1026" spans="1:8" x14ac:dyDescent="0.35">
      <c r="A1026" s="15">
        <v>44127</v>
      </c>
      <c r="B1026">
        <v>284.58999999999997</v>
      </c>
      <c r="C1026">
        <v>284.64</v>
      </c>
      <c r="D1026">
        <v>284.76</v>
      </c>
      <c r="E1026">
        <v>281.63</v>
      </c>
      <c r="F1026" t="s">
        <v>965</v>
      </c>
      <c r="G1026" s="8">
        <v>2E-3</v>
      </c>
      <c r="H1026" s="16">
        <f t="shared" si="36"/>
        <v>1.9696816188320252E-3</v>
      </c>
    </row>
    <row r="1027" spans="1:8" x14ac:dyDescent="0.35">
      <c r="A1027" s="15">
        <v>44126</v>
      </c>
      <c r="B1027">
        <v>284.02999999999997</v>
      </c>
      <c r="C1027">
        <v>284.89999999999998</v>
      </c>
      <c r="D1027">
        <v>285.83</v>
      </c>
      <c r="E1027">
        <v>280.67</v>
      </c>
      <c r="F1027" t="s">
        <v>966</v>
      </c>
      <c r="G1027" s="8">
        <v>0</v>
      </c>
      <c r="H1027" s="16">
        <f t="shared" si="36"/>
        <v>-3.5206928727334154E-5</v>
      </c>
    </row>
    <row r="1028" spans="1:8" x14ac:dyDescent="0.35">
      <c r="A1028" s="15">
        <v>44125</v>
      </c>
      <c r="B1028">
        <v>284.04000000000002</v>
      </c>
      <c r="C1028">
        <v>284.52</v>
      </c>
      <c r="D1028">
        <v>287.17</v>
      </c>
      <c r="E1028">
        <v>283.54000000000002</v>
      </c>
      <c r="F1028" t="s">
        <v>967</v>
      </c>
      <c r="G1028" s="8">
        <v>-8.0000000000000004E-4</v>
      </c>
      <c r="H1028" s="16">
        <f t="shared" si="36"/>
        <v>-7.742389969727639E-4</v>
      </c>
    </row>
    <row r="1029" spans="1:8" x14ac:dyDescent="0.35">
      <c r="A1029" s="15">
        <v>44124</v>
      </c>
      <c r="B1029">
        <v>284.26</v>
      </c>
      <c r="C1029">
        <v>284.41000000000003</v>
      </c>
      <c r="D1029">
        <v>287.47000000000003</v>
      </c>
      <c r="E1029">
        <v>282.8</v>
      </c>
      <c r="F1029" t="s">
        <v>966</v>
      </c>
      <c r="G1029" s="8">
        <v>2.2000000000000001E-3</v>
      </c>
      <c r="H1029" s="16">
        <f t="shared" si="36"/>
        <v>2.148228538289605E-3</v>
      </c>
    </row>
    <row r="1030" spans="1:8" x14ac:dyDescent="0.35">
      <c r="A1030" s="15">
        <v>44123</v>
      </c>
      <c r="B1030">
        <v>283.64999999999998</v>
      </c>
      <c r="C1030">
        <v>290.33999999999997</v>
      </c>
      <c r="D1030">
        <v>291.33</v>
      </c>
      <c r="E1030">
        <v>282.64</v>
      </c>
      <c r="F1030" t="s">
        <v>968</v>
      </c>
      <c r="G1030" s="8">
        <v>-1.6299999999999999E-2</v>
      </c>
      <c r="H1030" s="16">
        <f t="shared" si="36"/>
        <v>-1.6468615763801795E-2</v>
      </c>
    </row>
    <row r="1031" spans="1:8" x14ac:dyDescent="0.35">
      <c r="A1031" s="15">
        <v>44120</v>
      </c>
      <c r="B1031">
        <v>288.36</v>
      </c>
      <c r="C1031">
        <v>291.64999999999998</v>
      </c>
      <c r="D1031">
        <v>293.12</v>
      </c>
      <c r="E1031">
        <v>288</v>
      </c>
      <c r="F1031" t="s">
        <v>969</v>
      </c>
      <c r="G1031" s="8">
        <v>-5.4999999999999997E-3</v>
      </c>
      <c r="H1031" s="16">
        <f t="shared" si="36"/>
        <v>-5.4987947860716596E-3</v>
      </c>
    </row>
    <row r="1032" spans="1:8" x14ac:dyDescent="0.35">
      <c r="A1032" s="15">
        <v>44119</v>
      </c>
      <c r="B1032">
        <v>289.95</v>
      </c>
      <c r="C1032">
        <v>287.10000000000002</v>
      </c>
      <c r="D1032">
        <v>290.56</v>
      </c>
      <c r="E1032">
        <v>286.39</v>
      </c>
      <c r="F1032" t="s">
        <v>970</v>
      </c>
      <c r="G1032" s="8">
        <v>-6.7000000000000002E-3</v>
      </c>
      <c r="H1032" s="16">
        <f t="shared" si="36"/>
        <v>-6.7370412584567725E-3</v>
      </c>
    </row>
    <row r="1033" spans="1:8" x14ac:dyDescent="0.35">
      <c r="A1033" s="15">
        <v>44118</v>
      </c>
      <c r="B1033">
        <v>291.91000000000003</v>
      </c>
      <c r="C1033">
        <v>295.16000000000003</v>
      </c>
      <c r="D1033">
        <v>296.19</v>
      </c>
      <c r="E1033">
        <v>290.11</v>
      </c>
      <c r="F1033" t="s">
        <v>971</v>
      </c>
      <c r="G1033" s="8">
        <v>-8.3999999999999995E-3</v>
      </c>
      <c r="H1033" s="16">
        <f t="shared" si="36"/>
        <v>-8.3919439075225161E-3</v>
      </c>
    </row>
    <row r="1034" spans="1:8" x14ac:dyDescent="0.35">
      <c r="A1034" s="15">
        <v>44117</v>
      </c>
      <c r="B1034">
        <v>294.37</v>
      </c>
      <c r="C1034">
        <v>296.18</v>
      </c>
      <c r="D1034">
        <v>296.89</v>
      </c>
      <c r="E1034">
        <v>292.95999999999998</v>
      </c>
      <c r="F1034" t="s">
        <v>972</v>
      </c>
      <c r="G1034" s="8">
        <v>0</v>
      </c>
      <c r="H1034" s="16">
        <f t="shared" si="36"/>
        <v>-3.3970276011761517E-5</v>
      </c>
    </row>
    <row r="1035" spans="1:8" x14ac:dyDescent="0.35">
      <c r="A1035" s="15">
        <v>44116</v>
      </c>
      <c r="B1035">
        <v>294.38</v>
      </c>
      <c r="C1035">
        <v>290.45</v>
      </c>
      <c r="D1035">
        <v>297.3</v>
      </c>
      <c r="E1035">
        <v>289.32</v>
      </c>
      <c r="F1035" t="s">
        <v>973</v>
      </c>
      <c r="G1035" s="8">
        <v>3.09E-2</v>
      </c>
      <c r="H1035" s="16">
        <f t="shared" si="36"/>
        <v>3.0419285130180888E-2</v>
      </c>
    </row>
    <row r="1036" spans="1:8" x14ac:dyDescent="0.35">
      <c r="A1036" s="15">
        <v>44113</v>
      </c>
      <c r="B1036">
        <v>285.56</v>
      </c>
      <c r="C1036">
        <v>282.94</v>
      </c>
      <c r="D1036">
        <v>285.64</v>
      </c>
      <c r="E1036">
        <v>282.56</v>
      </c>
      <c r="F1036" t="s">
        <v>974</v>
      </c>
      <c r="G1036" s="8">
        <v>1.5299999999999999E-2</v>
      </c>
      <c r="H1036" s="16">
        <f t="shared" ref="H1036:H1099" si="37">LN(B1036/B1037)</f>
        <v>1.5172656192158183E-2</v>
      </c>
    </row>
    <row r="1037" spans="1:8" x14ac:dyDescent="0.35">
      <c r="A1037" s="15">
        <v>44112</v>
      </c>
      <c r="B1037">
        <v>281.26</v>
      </c>
      <c r="C1037">
        <v>282.17</v>
      </c>
      <c r="D1037">
        <v>282.32</v>
      </c>
      <c r="E1037">
        <v>280.16000000000003</v>
      </c>
      <c r="F1037" t="s">
        <v>835</v>
      </c>
      <c r="G1037" s="8">
        <v>5.3E-3</v>
      </c>
      <c r="H1037" s="16">
        <f t="shared" si="37"/>
        <v>5.3116714015951578E-3</v>
      </c>
    </row>
    <row r="1038" spans="1:8" x14ac:dyDescent="0.35">
      <c r="A1038" s="15">
        <v>44111</v>
      </c>
      <c r="B1038">
        <v>279.77</v>
      </c>
      <c r="C1038">
        <v>277.68</v>
      </c>
      <c r="D1038">
        <v>280.58999999999997</v>
      </c>
      <c r="E1038">
        <v>277.13</v>
      </c>
      <c r="F1038" t="s">
        <v>975</v>
      </c>
      <c r="G1038" s="8">
        <v>1.7299999999999999E-2</v>
      </c>
      <c r="H1038" s="16">
        <f t="shared" si="37"/>
        <v>1.7124014745707853E-2</v>
      </c>
    </row>
    <row r="1039" spans="1:8" x14ac:dyDescent="0.35">
      <c r="A1039" s="15">
        <v>44110</v>
      </c>
      <c r="B1039">
        <v>275.02</v>
      </c>
      <c r="C1039">
        <v>279.14</v>
      </c>
      <c r="D1039">
        <v>281.04000000000002</v>
      </c>
      <c r="E1039">
        <v>274.11</v>
      </c>
      <c r="F1039" t="s">
        <v>976</v>
      </c>
      <c r="G1039" s="8">
        <v>-1.78E-2</v>
      </c>
      <c r="H1039" s="16">
        <f t="shared" si="37"/>
        <v>-1.7981494522425284E-2</v>
      </c>
    </row>
    <row r="1040" spans="1:8" x14ac:dyDescent="0.35">
      <c r="A1040" s="15">
        <v>44109</v>
      </c>
      <c r="B1040">
        <v>280.01</v>
      </c>
      <c r="C1040">
        <v>276.19</v>
      </c>
      <c r="D1040">
        <v>280.33999999999997</v>
      </c>
      <c r="E1040">
        <v>276.08</v>
      </c>
      <c r="F1040" t="s">
        <v>977</v>
      </c>
      <c r="G1040" s="8">
        <v>2.1299999999999999E-2</v>
      </c>
      <c r="H1040" s="16">
        <f t="shared" si="37"/>
        <v>2.107696486500402E-2</v>
      </c>
    </row>
    <row r="1041" spans="1:8" x14ac:dyDescent="0.35">
      <c r="A1041" s="15">
        <v>44106</v>
      </c>
      <c r="B1041">
        <v>274.17</v>
      </c>
      <c r="C1041">
        <v>275.87</v>
      </c>
      <c r="D1041">
        <v>282.08999999999997</v>
      </c>
      <c r="E1041">
        <v>273.3</v>
      </c>
      <c r="F1041" t="s">
        <v>978</v>
      </c>
      <c r="G1041" s="8">
        <v>-2.81E-2</v>
      </c>
      <c r="H1041" s="16">
        <f t="shared" si="37"/>
        <v>-2.8513266055730641E-2</v>
      </c>
    </row>
    <row r="1042" spans="1:8" x14ac:dyDescent="0.35">
      <c r="A1042" s="15">
        <v>44105</v>
      </c>
      <c r="B1042">
        <v>282.10000000000002</v>
      </c>
      <c r="C1042">
        <v>281.64</v>
      </c>
      <c r="D1042">
        <v>282.73</v>
      </c>
      <c r="E1042">
        <v>279.69</v>
      </c>
      <c r="F1042" t="s">
        <v>979</v>
      </c>
      <c r="G1042" s="8">
        <v>1.5900000000000001E-2</v>
      </c>
      <c r="H1042" s="16">
        <f t="shared" si="37"/>
        <v>1.5756234426398549E-2</v>
      </c>
    </row>
    <row r="1043" spans="1:8" x14ac:dyDescent="0.35">
      <c r="A1043" s="15">
        <v>44104</v>
      </c>
      <c r="B1043">
        <v>277.69</v>
      </c>
      <c r="C1043">
        <v>275.95</v>
      </c>
      <c r="D1043">
        <v>280.94</v>
      </c>
      <c r="E1043">
        <v>275.73</v>
      </c>
      <c r="F1043" t="s">
        <v>980</v>
      </c>
      <c r="G1043" s="8">
        <v>6.7999999999999996E-3</v>
      </c>
      <c r="H1043" s="16">
        <f t="shared" si="37"/>
        <v>6.7931607215761698E-3</v>
      </c>
    </row>
    <row r="1044" spans="1:8" x14ac:dyDescent="0.35">
      <c r="A1044" s="15">
        <v>44103</v>
      </c>
      <c r="B1044">
        <v>275.81</v>
      </c>
      <c r="C1044">
        <v>276.57</v>
      </c>
      <c r="D1044">
        <v>277.56</v>
      </c>
      <c r="E1044">
        <v>275.23</v>
      </c>
      <c r="F1044" t="s">
        <v>981</v>
      </c>
      <c r="G1044" s="8">
        <v>-4.4999999999999997E-3</v>
      </c>
      <c r="H1044" s="16">
        <f t="shared" si="37"/>
        <v>-4.4857724533828511E-3</v>
      </c>
    </row>
    <row r="1045" spans="1:8" x14ac:dyDescent="0.35">
      <c r="A1045" s="15">
        <v>44102</v>
      </c>
      <c r="B1045">
        <v>277.05</v>
      </c>
      <c r="C1045">
        <v>276.47000000000003</v>
      </c>
      <c r="D1045">
        <v>277.05</v>
      </c>
      <c r="E1045">
        <v>271.52999999999997</v>
      </c>
      <c r="F1045" t="s">
        <v>982</v>
      </c>
      <c r="G1045" s="8">
        <v>2.07E-2</v>
      </c>
      <c r="H1045" s="16">
        <f t="shared" si="37"/>
        <v>2.053055866013391E-2</v>
      </c>
    </row>
    <row r="1046" spans="1:8" x14ac:dyDescent="0.35">
      <c r="A1046" s="15">
        <v>44099</v>
      </c>
      <c r="B1046">
        <v>271.42</v>
      </c>
      <c r="C1046">
        <v>265.68</v>
      </c>
      <c r="D1046">
        <v>272.25</v>
      </c>
      <c r="E1046">
        <v>264.16000000000003</v>
      </c>
      <c r="F1046" t="s">
        <v>983</v>
      </c>
      <c r="G1046" s="8">
        <v>2.3300000000000001E-2</v>
      </c>
      <c r="H1046" s="16">
        <f t="shared" si="37"/>
        <v>2.2994659159132274E-2</v>
      </c>
    </row>
    <row r="1047" spans="1:8" x14ac:dyDescent="0.35">
      <c r="A1047" s="15">
        <v>44098</v>
      </c>
      <c r="B1047">
        <v>265.25</v>
      </c>
      <c r="C1047">
        <v>261.44</v>
      </c>
      <c r="D1047">
        <v>268.56</v>
      </c>
      <c r="E1047">
        <v>261.08</v>
      </c>
      <c r="F1047" t="s">
        <v>984</v>
      </c>
      <c r="G1047" s="8">
        <v>4.7000000000000002E-3</v>
      </c>
      <c r="H1047" s="16">
        <f t="shared" si="37"/>
        <v>4.647919641478984E-3</v>
      </c>
    </row>
    <row r="1048" spans="1:8" x14ac:dyDescent="0.35">
      <c r="A1048" s="15">
        <v>44097</v>
      </c>
      <c r="B1048">
        <v>264.02</v>
      </c>
      <c r="C1048">
        <v>272.01</v>
      </c>
      <c r="D1048">
        <v>272.2</v>
      </c>
      <c r="E1048">
        <v>263.11</v>
      </c>
      <c r="F1048" t="s">
        <v>936</v>
      </c>
      <c r="G1048" s="8">
        <v>-3.0599999999999999E-2</v>
      </c>
      <c r="H1048" s="16">
        <f t="shared" si="37"/>
        <v>-3.1026427843815721E-2</v>
      </c>
    </row>
    <row r="1049" spans="1:8" x14ac:dyDescent="0.35">
      <c r="A1049" s="15">
        <v>44096</v>
      </c>
      <c r="B1049">
        <v>272.33999999999997</v>
      </c>
      <c r="C1049">
        <v>269.91000000000003</v>
      </c>
      <c r="D1049">
        <v>272.94</v>
      </c>
      <c r="E1049">
        <v>266.39999999999998</v>
      </c>
      <c r="F1049" t="s">
        <v>985</v>
      </c>
      <c r="G1049" s="8">
        <v>1.8599999999999998E-2</v>
      </c>
      <c r="H1049" s="16">
        <f t="shared" si="37"/>
        <v>1.8417818795968526E-2</v>
      </c>
    </row>
    <row r="1050" spans="1:8" x14ac:dyDescent="0.35">
      <c r="A1050" s="15">
        <v>44095</v>
      </c>
      <c r="B1050">
        <v>267.37</v>
      </c>
      <c r="C1050">
        <v>262.38</v>
      </c>
      <c r="D1050">
        <v>267.51</v>
      </c>
      <c r="E1050">
        <v>259.97000000000003</v>
      </c>
      <c r="F1050" t="s">
        <v>986</v>
      </c>
      <c r="G1050" s="8">
        <v>2.3999999999999998E-3</v>
      </c>
      <c r="H1050" s="16">
        <f t="shared" si="37"/>
        <v>2.3965560993032303E-3</v>
      </c>
    </row>
    <row r="1051" spans="1:8" x14ac:dyDescent="0.35">
      <c r="A1051" s="15">
        <v>44092</v>
      </c>
      <c r="B1051">
        <v>266.73</v>
      </c>
      <c r="C1051">
        <v>271.48</v>
      </c>
      <c r="D1051">
        <v>271.95</v>
      </c>
      <c r="E1051">
        <v>262.49</v>
      </c>
      <c r="F1051" t="s">
        <v>987</v>
      </c>
      <c r="G1051" s="8">
        <v>-1.2800000000000001E-2</v>
      </c>
      <c r="H1051" s="16">
        <f t="shared" si="37"/>
        <v>-1.2851492740377899E-2</v>
      </c>
    </row>
    <row r="1052" spans="1:8" x14ac:dyDescent="0.35">
      <c r="A1052" s="15">
        <v>44091</v>
      </c>
      <c r="B1052">
        <v>270.18</v>
      </c>
      <c r="C1052">
        <v>267.38</v>
      </c>
      <c r="D1052">
        <v>274.25</v>
      </c>
      <c r="E1052">
        <v>266.54000000000002</v>
      </c>
      <c r="F1052" t="s">
        <v>988</v>
      </c>
      <c r="G1052" s="8">
        <v>-1.5599999999999999E-2</v>
      </c>
      <c r="H1052" s="16">
        <f t="shared" si="37"/>
        <v>-1.5753561818018409E-2</v>
      </c>
    </row>
    <row r="1053" spans="1:8" x14ac:dyDescent="0.35">
      <c r="A1053" s="15">
        <v>44090</v>
      </c>
      <c r="B1053">
        <v>274.47000000000003</v>
      </c>
      <c r="C1053">
        <v>279.62</v>
      </c>
      <c r="D1053">
        <v>280.20999999999998</v>
      </c>
      <c r="E1053">
        <v>274.11</v>
      </c>
      <c r="F1053" t="s">
        <v>989</v>
      </c>
      <c r="G1053" s="8">
        <v>-1.5900000000000001E-2</v>
      </c>
      <c r="H1053" s="16">
        <f t="shared" si="37"/>
        <v>-1.6047183776322697E-2</v>
      </c>
    </row>
    <row r="1054" spans="1:8" x14ac:dyDescent="0.35">
      <c r="A1054" s="15">
        <v>44089</v>
      </c>
      <c r="B1054">
        <v>278.91000000000003</v>
      </c>
      <c r="C1054">
        <v>278.75</v>
      </c>
      <c r="D1054">
        <v>280.3</v>
      </c>
      <c r="E1054">
        <v>274.99</v>
      </c>
      <c r="F1054" t="s">
        <v>990</v>
      </c>
      <c r="G1054" s="8">
        <v>1.41E-2</v>
      </c>
      <c r="H1054" s="16">
        <f t="shared" si="37"/>
        <v>1.4045326841077798E-2</v>
      </c>
    </row>
    <row r="1055" spans="1:8" x14ac:dyDescent="0.35">
      <c r="A1055" s="15">
        <v>44088</v>
      </c>
      <c r="B1055">
        <v>275.02</v>
      </c>
      <c r="C1055">
        <v>274.14</v>
      </c>
      <c r="D1055">
        <v>277.07</v>
      </c>
      <c r="E1055">
        <v>272.82</v>
      </c>
      <c r="F1055" t="s">
        <v>991</v>
      </c>
      <c r="G1055" s="8">
        <v>1.7399999999999999E-2</v>
      </c>
      <c r="H1055" s="16">
        <f t="shared" si="37"/>
        <v>1.7274373766281603E-2</v>
      </c>
    </row>
    <row r="1056" spans="1:8" x14ac:dyDescent="0.35">
      <c r="A1056" s="15">
        <v>44085</v>
      </c>
      <c r="B1056">
        <v>270.31</v>
      </c>
      <c r="C1056">
        <v>274.19</v>
      </c>
      <c r="D1056">
        <v>275.08</v>
      </c>
      <c r="E1056">
        <v>266.76</v>
      </c>
      <c r="F1056" t="s">
        <v>992</v>
      </c>
      <c r="G1056" s="8">
        <v>-6.8999999999999999E-3</v>
      </c>
      <c r="H1056" s="16">
        <f t="shared" si="37"/>
        <v>-6.9676416888486865E-3</v>
      </c>
    </row>
    <row r="1057" spans="1:8" x14ac:dyDescent="0.35">
      <c r="A1057" s="15">
        <v>44084</v>
      </c>
      <c r="B1057">
        <v>272.2</v>
      </c>
      <c r="C1057">
        <v>280.82</v>
      </c>
      <c r="D1057">
        <v>282.05</v>
      </c>
      <c r="E1057">
        <v>270.42</v>
      </c>
      <c r="F1057" t="s">
        <v>993</v>
      </c>
      <c r="G1057" s="8">
        <v>-1.9900000000000001E-2</v>
      </c>
      <c r="H1057" s="16">
        <f t="shared" si="37"/>
        <v>-2.0112328509010773E-2</v>
      </c>
    </row>
    <row r="1058" spans="1:8" x14ac:dyDescent="0.35">
      <c r="A1058" s="15">
        <v>44083</v>
      </c>
      <c r="B1058">
        <v>277.73</v>
      </c>
      <c r="C1058">
        <v>275.39999999999998</v>
      </c>
      <c r="D1058">
        <v>279.89999999999998</v>
      </c>
      <c r="E1058">
        <v>272.86</v>
      </c>
      <c r="F1058" t="s">
        <v>994</v>
      </c>
      <c r="G1058" s="8">
        <v>2.9399999999999999E-2</v>
      </c>
      <c r="H1058" s="16">
        <f t="shared" si="37"/>
        <v>2.8931411147375685E-2</v>
      </c>
    </row>
    <row r="1059" spans="1:8" x14ac:dyDescent="0.35">
      <c r="A1059" s="15">
        <v>44082</v>
      </c>
      <c r="B1059">
        <v>269.81</v>
      </c>
      <c r="C1059">
        <v>272.13</v>
      </c>
      <c r="D1059">
        <v>278.07</v>
      </c>
      <c r="E1059">
        <v>269.52</v>
      </c>
      <c r="F1059" t="s">
        <v>995</v>
      </c>
      <c r="G1059" s="8">
        <v>-4.8099999999999997E-2</v>
      </c>
      <c r="H1059" s="16">
        <f t="shared" si="37"/>
        <v>-4.9247171520382431E-2</v>
      </c>
    </row>
    <row r="1060" spans="1:8" x14ac:dyDescent="0.35">
      <c r="A1060" s="15">
        <v>44078</v>
      </c>
      <c r="B1060">
        <v>283.43</v>
      </c>
      <c r="C1060">
        <v>285.61</v>
      </c>
      <c r="D1060">
        <v>288.77999999999997</v>
      </c>
      <c r="E1060">
        <v>271.66000000000003</v>
      </c>
      <c r="F1060" t="s">
        <v>996</v>
      </c>
      <c r="G1060" s="8">
        <v>-1.3299999999999999E-2</v>
      </c>
      <c r="H1060" s="16">
        <f t="shared" si="37"/>
        <v>-1.3422549904293575E-2</v>
      </c>
    </row>
    <row r="1061" spans="1:8" x14ac:dyDescent="0.35">
      <c r="A1061" s="15">
        <v>44077</v>
      </c>
      <c r="B1061">
        <v>287.26</v>
      </c>
      <c r="C1061">
        <v>298.04000000000002</v>
      </c>
      <c r="D1061">
        <v>298.45999999999998</v>
      </c>
      <c r="E1061">
        <v>284.26</v>
      </c>
      <c r="F1061" t="s">
        <v>997</v>
      </c>
      <c r="G1061" s="8">
        <v>-5.0700000000000002E-2</v>
      </c>
      <c r="H1061" s="16">
        <f t="shared" si="37"/>
        <v>-5.2024072350578925E-2</v>
      </c>
    </row>
    <row r="1062" spans="1:8" x14ac:dyDescent="0.35">
      <c r="A1062" s="15">
        <v>44076</v>
      </c>
      <c r="B1062">
        <v>302.60000000000002</v>
      </c>
      <c r="C1062">
        <v>303.10000000000002</v>
      </c>
      <c r="D1062">
        <v>303.33999999999997</v>
      </c>
      <c r="E1062">
        <v>296.73</v>
      </c>
      <c r="F1062" t="s">
        <v>998</v>
      </c>
      <c r="G1062" s="8">
        <v>9.4999999999999998E-3</v>
      </c>
      <c r="H1062" s="16">
        <f t="shared" si="37"/>
        <v>9.4296468688236795E-3</v>
      </c>
    </row>
    <row r="1063" spans="1:8" x14ac:dyDescent="0.35">
      <c r="A1063" s="15">
        <v>44075</v>
      </c>
      <c r="B1063">
        <v>299.76</v>
      </c>
      <c r="C1063">
        <v>297.44</v>
      </c>
      <c r="D1063">
        <v>299.88</v>
      </c>
      <c r="E1063">
        <v>295.63</v>
      </c>
      <c r="F1063" t="s">
        <v>999</v>
      </c>
      <c r="G1063" s="8">
        <v>1.7100000000000001E-2</v>
      </c>
      <c r="H1063" s="16">
        <f t="shared" si="37"/>
        <v>1.6922471483801771E-2</v>
      </c>
    </row>
    <row r="1064" spans="1:8" x14ac:dyDescent="0.35">
      <c r="A1064" s="15">
        <v>44074</v>
      </c>
      <c r="B1064">
        <v>294.73</v>
      </c>
      <c r="C1064">
        <v>293.01</v>
      </c>
      <c r="D1064">
        <v>296.58999999999997</v>
      </c>
      <c r="E1064">
        <v>292.47000000000003</v>
      </c>
      <c r="F1064" t="s">
        <v>1000</v>
      </c>
      <c r="G1064" s="8">
        <v>8.0000000000000002E-3</v>
      </c>
      <c r="H1064" s="16">
        <f t="shared" si="37"/>
        <v>8.0053569181603914E-3</v>
      </c>
    </row>
    <row r="1065" spans="1:8" x14ac:dyDescent="0.35">
      <c r="A1065" s="15">
        <v>44071</v>
      </c>
      <c r="B1065">
        <v>292.38</v>
      </c>
      <c r="C1065">
        <v>292.12</v>
      </c>
      <c r="D1065">
        <v>293.02999999999997</v>
      </c>
      <c r="E1065">
        <v>290.77999999999997</v>
      </c>
      <c r="F1065" t="s">
        <v>1001</v>
      </c>
      <c r="G1065" s="8">
        <v>5.1000000000000004E-3</v>
      </c>
      <c r="H1065" s="16">
        <f t="shared" si="37"/>
        <v>5.0747605823138293E-3</v>
      </c>
    </row>
    <row r="1066" spans="1:8" x14ac:dyDescent="0.35">
      <c r="A1066" s="15">
        <v>44070</v>
      </c>
      <c r="B1066">
        <v>290.89999999999998</v>
      </c>
      <c r="C1066">
        <v>292.93</v>
      </c>
      <c r="D1066">
        <v>293.7</v>
      </c>
      <c r="E1066">
        <v>288.55</v>
      </c>
      <c r="F1066" t="s">
        <v>1002</v>
      </c>
      <c r="G1066" s="8">
        <v>-3.0999999999999999E-3</v>
      </c>
      <c r="H1066" s="16">
        <f t="shared" si="37"/>
        <v>-3.1233400483027473E-3</v>
      </c>
    </row>
    <row r="1067" spans="1:8" x14ac:dyDescent="0.35">
      <c r="A1067" s="15">
        <v>44069</v>
      </c>
      <c r="B1067">
        <v>291.81</v>
      </c>
      <c r="C1067">
        <v>286.95999999999998</v>
      </c>
      <c r="D1067">
        <v>292.07</v>
      </c>
      <c r="E1067">
        <v>285.68</v>
      </c>
      <c r="F1067" t="s">
        <v>1003</v>
      </c>
      <c r="G1067" s="8">
        <v>2.1399999999999999E-2</v>
      </c>
      <c r="H1067" s="16">
        <f t="shared" si="37"/>
        <v>2.1125595175190894E-2</v>
      </c>
    </row>
    <row r="1068" spans="1:8" x14ac:dyDescent="0.35">
      <c r="A1068" s="15">
        <v>44068</v>
      </c>
      <c r="B1068">
        <v>285.70999999999998</v>
      </c>
      <c r="C1068">
        <v>282.63</v>
      </c>
      <c r="D1068">
        <v>285.91000000000003</v>
      </c>
      <c r="E1068">
        <v>282.22000000000003</v>
      </c>
      <c r="F1068" t="s">
        <v>1004</v>
      </c>
      <c r="G1068" s="8">
        <v>7.9000000000000008E-3</v>
      </c>
      <c r="H1068" s="16">
        <f t="shared" si="37"/>
        <v>7.8357364322125655E-3</v>
      </c>
    </row>
    <row r="1069" spans="1:8" x14ac:dyDescent="0.35">
      <c r="A1069" s="15">
        <v>44067</v>
      </c>
      <c r="B1069">
        <v>283.48</v>
      </c>
      <c r="C1069">
        <v>284.91000000000003</v>
      </c>
      <c r="D1069">
        <v>285.85000000000002</v>
      </c>
      <c r="E1069">
        <v>281.12</v>
      </c>
      <c r="F1069" t="s">
        <v>1005</v>
      </c>
      <c r="G1069" s="8">
        <v>6.1999999999999998E-3</v>
      </c>
      <c r="H1069" s="16">
        <f t="shared" si="37"/>
        <v>6.2279040648455623E-3</v>
      </c>
    </row>
    <row r="1070" spans="1:8" x14ac:dyDescent="0.35">
      <c r="A1070" s="15">
        <v>44064</v>
      </c>
      <c r="B1070">
        <v>281.72000000000003</v>
      </c>
      <c r="C1070">
        <v>279.92</v>
      </c>
      <c r="D1070">
        <v>282.19</v>
      </c>
      <c r="E1070">
        <v>279.31</v>
      </c>
      <c r="F1070" t="s">
        <v>702</v>
      </c>
      <c r="G1070" s="8">
        <v>6.8999999999999999E-3</v>
      </c>
      <c r="H1070" s="16">
        <f t="shared" si="37"/>
        <v>6.9100898289252751E-3</v>
      </c>
    </row>
    <row r="1071" spans="1:8" x14ac:dyDescent="0.35">
      <c r="A1071" s="15">
        <v>44063</v>
      </c>
      <c r="B1071">
        <v>279.77999999999997</v>
      </c>
      <c r="C1071">
        <v>275.16000000000003</v>
      </c>
      <c r="D1071">
        <v>280.27999999999997</v>
      </c>
      <c r="E1071">
        <v>274.72000000000003</v>
      </c>
      <c r="F1071" t="s">
        <v>1006</v>
      </c>
      <c r="G1071" s="8">
        <v>1.38E-2</v>
      </c>
      <c r="H1071" s="16">
        <f t="shared" si="37"/>
        <v>1.374765237037659E-2</v>
      </c>
    </row>
    <row r="1072" spans="1:8" x14ac:dyDescent="0.35">
      <c r="A1072" s="15">
        <v>44062</v>
      </c>
      <c r="B1072">
        <v>275.95999999999998</v>
      </c>
      <c r="C1072">
        <v>277.77999999999997</v>
      </c>
      <c r="D1072">
        <v>278.87</v>
      </c>
      <c r="E1072">
        <v>275.43</v>
      </c>
      <c r="F1072" t="s">
        <v>1007</v>
      </c>
      <c r="G1072" s="8">
        <v>-6.7000000000000002E-3</v>
      </c>
      <c r="H1072" s="16">
        <f t="shared" si="37"/>
        <v>-6.7174942913353465E-3</v>
      </c>
    </row>
    <row r="1073" spans="1:8" x14ac:dyDescent="0.35">
      <c r="A1073" s="15">
        <v>44061</v>
      </c>
      <c r="B1073">
        <v>277.82</v>
      </c>
      <c r="C1073">
        <v>276.26</v>
      </c>
      <c r="D1073">
        <v>278.32</v>
      </c>
      <c r="E1073">
        <v>274.77</v>
      </c>
      <c r="F1073" t="s">
        <v>1008</v>
      </c>
      <c r="G1073" s="8">
        <v>9.5999999999999992E-3</v>
      </c>
      <c r="H1073" s="16">
        <f t="shared" si="37"/>
        <v>9.5479929695727588E-3</v>
      </c>
    </row>
    <row r="1074" spans="1:8" x14ac:dyDescent="0.35">
      <c r="A1074" s="15">
        <v>44060</v>
      </c>
      <c r="B1074">
        <v>275.18</v>
      </c>
      <c r="C1074">
        <v>273.77</v>
      </c>
      <c r="D1074">
        <v>275.7</v>
      </c>
      <c r="E1074">
        <v>272.05</v>
      </c>
      <c r="F1074" t="s">
        <v>1009</v>
      </c>
      <c r="G1074" s="8">
        <v>1.1599999999999999E-2</v>
      </c>
      <c r="H1074" s="16">
        <f t="shared" si="37"/>
        <v>1.1549835995063155E-2</v>
      </c>
    </row>
    <row r="1075" spans="1:8" x14ac:dyDescent="0.35">
      <c r="A1075" s="15">
        <v>44057</v>
      </c>
      <c r="B1075">
        <v>272.02</v>
      </c>
      <c r="C1075">
        <v>272.87</v>
      </c>
      <c r="D1075">
        <v>273.26</v>
      </c>
      <c r="E1075">
        <v>270.58</v>
      </c>
      <c r="F1075" t="s">
        <v>1010</v>
      </c>
      <c r="G1075" s="8">
        <v>-1.1999999999999999E-3</v>
      </c>
      <c r="H1075" s="16">
        <f t="shared" si="37"/>
        <v>-1.1756926918218666E-3</v>
      </c>
    </row>
    <row r="1076" spans="1:8" x14ac:dyDescent="0.35">
      <c r="A1076" s="15">
        <v>44056</v>
      </c>
      <c r="B1076">
        <v>272.33999999999997</v>
      </c>
      <c r="C1076">
        <v>272.5</v>
      </c>
      <c r="D1076">
        <v>274.69</v>
      </c>
      <c r="E1076">
        <v>271.37</v>
      </c>
      <c r="F1076" t="s">
        <v>1011</v>
      </c>
      <c r="G1076" s="8">
        <v>2.3E-3</v>
      </c>
      <c r="H1076" s="16">
        <f t="shared" si="37"/>
        <v>2.2791613733279398E-3</v>
      </c>
    </row>
    <row r="1077" spans="1:8" x14ac:dyDescent="0.35">
      <c r="A1077" s="15">
        <v>44055</v>
      </c>
      <c r="B1077">
        <v>271.72000000000003</v>
      </c>
      <c r="C1077">
        <v>267.23</v>
      </c>
      <c r="D1077">
        <v>272.7</v>
      </c>
      <c r="E1077">
        <v>267.23</v>
      </c>
      <c r="F1077" t="s">
        <v>339</v>
      </c>
      <c r="G1077" s="8">
        <v>2.52E-2</v>
      </c>
      <c r="H1077" s="16">
        <f t="shared" si="37"/>
        <v>2.4853636889286122E-2</v>
      </c>
    </row>
    <row r="1078" spans="1:8" x14ac:dyDescent="0.35">
      <c r="A1078" s="15">
        <v>44054</v>
      </c>
      <c r="B1078">
        <v>265.05</v>
      </c>
      <c r="C1078">
        <v>268.95999999999998</v>
      </c>
      <c r="D1078">
        <v>270.3</v>
      </c>
      <c r="E1078">
        <v>264.49</v>
      </c>
      <c r="F1078" t="s">
        <v>1012</v>
      </c>
      <c r="G1078" s="8">
        <v>-1.9E-2</v>
      </c>
      <c r="H1078" s="16">
        <f t="shared" si="37"/>
        <v>-1.9132903060616897E-2</v>
      </c>
    </row>
    <row r="1079" spans="1:8" x14ac:dyDescent="0.35">
      <c r="A1079" s="15">
        <v>44053</v>
      </c>
      <c r="B1079">
        <v>270.17</v>
      </c>
      <c r="C1079">
        <v>271.60000000000002</v>
      </c>
      <c r="D1079">
        <v>271.83999999999997</v>
      </c>
      <c r="E1079">
        <v>266.52999999999997</v>
      </c>
      <c r="F1079" t="s">
        <v>1013</v>
      </c>
      <c r="G1079" s="8">
        <v>-4.3E-3</v>
      </c>
      <c r="H1079" s="16">
        <f t="shared" si="37"/>
        <v>-4.2844017522521739E-3</v>
      </c>
    </row>
    <row r="1080" spans="1:8" x14ac:dyDescent="0.35">
      <c r="A1080" s="15">
        <v>44050</v>
      </c>
      <c r="B1080">
        <v>271.33</v>
      </c>
      <c r="C1080">
        <v>273.89999999999998</v>
      </c>
      <c r="D1080">
        <v>274.74</v>
      </c>
      <c r="E1080">
        <v>269.10000000000002</v>
      </c>
      <c r="F1080" t="s">
        <v>1014</v>
      </c>
      <c r="G1080" s="8">
        <v>-1.15E-2</v>
      </c>
      <c r="H1080" s="16">
        <f t="shared" si="37"/>
        <v>-1.1615468702901123E-2</v>
      </c>
    </row>
    <row r="1081" spans="1:8" x14ac:dyDescent="0.35">
      <c r="A1081" s="15">
        <v>44049</v>
      </c>
      <c r="B1081">
        <v>274.5</v>
      </c>
      <c r="C1081">
        <v>270.64</v>
      </c>
      <c r="D1081">
        <v>274.83999999999997</v>
      </c>
      <c r="E1081">
        <v>270.05</v>
      </c>
      <c r="F1081" t="s">
        <v>107</v>
      </c>
      <c r="G1081" s="8">
        <v>1.3299999999999999E-2</v>
      </c>
      <c r="H1081" s="16">
        <f t="shared" si="37"/>
        <v>1.3164598549437957E-2</v>
      </c>
    </row>
    <row r="1082" spans="1:8" x14ac:dyDescent="0.35">
      <c r="A1082" s="15">
        <v>44048</v>
      </c>
      <c r="B1082">
        <v>270.91000000000003</v>
      </c>
      <c r="C1082">
        <v>270.69</v>
      </c>
      <c r="D1082">
        <v>271.38</v>
      </c>
      <c r="E1082">
        <v>269.82</v>
      </c>
      <c r="F1082" t="s">
        <v>1015</v>
      </c>
      <c r="G1082" s="8">
        <v>2.5000000000000001E-3</v>
      </c>
      <c r="H1082" s="16">
        <f t="shared" si="37"/>
        <v>2.4762093406572663E-3</v>
      </c>
    </row>
    <row r="1083" spans="1:8" x14ac:dyDescent="0.35">
      <c r="A1083" s="15">
        <v>44047</v>
      </c>
      <c r="B1083">
        <v>270.24</v>
      </c>
      <c r="C1083">
        <v>268.60000000000002</v>
      </c>
      <c r="D1083">
        <v>270.33999999999997</v>
      </c>
      <c r="E1083">
        <v>267.95</v>
      </c>
      <c r="F1083" t="s">
        <v>1016</v>
      </c>
      <c r="G1083" s="8">
        <v>3.7000000000000002E-3</v>
      </c>
      <c r="H1083" s="16">
        <f t="shared" si="37"/>
        <v>3.7072779169776871E-3</v>
      </c>
    </row>
    <row r="1084" spans="1:8" x14ac:dyDescent="0.35">
      <c r="A1084" s="15">
        <v>44046</v>
      </c>
      <c r="B1084">
        <v>269.24</v>
      </c>
      <c r="C1084">
        <v>267.91000000000003</v>
      </c>
      <c r="D1084">
        <v>270.01</v>
      </c>
      <c r="E1084">
        <v>267.73</v>
      </c>
      <c r="F1084" t="s">
        <v>1017</v>
      </c>
      <c r="G1084" s="8">
        <v>1.35E-2</v>
      </c>
      <c r="H1084" s="16">
        <f t="shared" si="37"/>
        <v>1.3423522245560303E-2</v>
      </c>
    </row>
    <row r="1085" spans="1:8" x14ac:dyDescent="0.35">
      <c r="A1085" s="15">
        <v>44043</v>
      </c>
      <c r="B1085">
        <v>265.64999999999998</v>
      </c>
      <c r="C1085">
        <v>265.69</v>
      </c>
      <c r="D1085">
        <v>265.81</v>
      </c>
      <c r="E1085">
        <v>260.70999999999998</v>
      </c>
      <c r="F1085" t="s">
        <v>1018</v>
      </c>
      <c r="G1085" s="8">
        <v>1.7899999999999999E-2</v>
      </c>
      <c r="H1085" s="16">
        <f t="shared" si="37"/>
        <v>1.7697560484510655E-2</v>
      </c>
    </row>
    <row r="1086" spans="1:8" x14ac:dyDescent="0.35">
      <c r="A1086" s="15">
        <v>44042</v>
      </c>
      <c r="B1086">
        <v>260.99</v>
      </c>
      <c r="C1086">
        <v>257.64</v>
      </c>
      <c r="D1086">
        <v>261.57</v>
      </c>
      <c r="E1086">
        <v>256.42</v>
      </c>
      <c r="F1086" t="s">
        <v>1019</v>
      </c>
      <c r="G1086" s="8">
        <v>5.1999999999999998E-3</v>
      </c>
      <c r="H1086" s="16">
        <f t="shared" si="37"/>
        <v>5.2245518556286365E-3</v>
      </c>
    </row>
    <row r="1087" spans="1:8" x14ac:dyDescent="0.35">
      <c r="A1087" s="15">
        <v>44041</v>
      </c>
      <c r="B1087">
        <v>259.63</v>
      </c>
      <c r="C1087">
        <v>258.19</v>
      </c>
      <c r="D1087">
        <v>260.52</v>
      </c>
      <c r="E1087">
        <v>257.77</v>
      </c>
      <c r="F1087" t="s">
        <v>1020</v>
      </c>
      <c r="G1087" s="8">
        <v>1.15E-2</v>
      </c>
      <c r="H1087" s="16">
        <f t="shared" si="37"/>
        <v>1.1427367674498156E-2</v>
      </c>
    </row>
    <row r="1088" spans="1:8" x14ac:dyDescent="0.35">
      <c r="A1088" s="15">
        <v>44040</v>
      </c>
      <c r="B1088">
        <v>256.68</v>
      </c>
      <c r="C1088">
        <v>259.19</v>
      </c>
      <c r="D1088">
        <v>259.70999999999998</v>
      </c>
      <c r="E1088">
        <v>256.38</v>
      </c>
      <c r="F1088" t="s">
        <v>1021</v>
      </c>
      <c r="G1088" s="8">
        <v>-1.2699999999999999E-2</v>
      </c>
      <c r="H1088" s="16">
        <f t="shared" si="37"/>
        <v>-1.2774532097558544E-2</v>
      </c>
    </row>
    <row r="1089" spans="1:8" x14ac:dyDescent="0.35">
      <c r="A1089" s="15">
        <v>44039</v>
      </c>
      <c r="B1089">
        <v>259.98</v>
      </c>
      <c r="C1089">
        <v>257.22000000000003</v>
      </c>
      <c r="D1089">
        <v>260.38</v>
      </c>
      <c r="E1089">
        <v>256.31</v>
      </c>
      <c r="F1089" t="s">
        <v>1022</v>
      </c>
      <c r="G1089" s="8">
        <v>1.78E-2</v>
      </c>
      <c r="H1089" s="16">
        <f t="shared" si="37"/>
        <v>1.7656305476203595E-2</v>
      </c>
    </row>
    <row r="1090" spans="1:8" x14ac:dyDescent="0.35">
      <c r="A1090" s="15">
        <v>44036</v>
      </c>
      <c r="B1090">
        <v>255.43</v>
      </c>
      <c r="C1090">
        <v>253.99</v>
      </c>
      <c r="D1090">
        <v>256.8</v>
      </c>
      <c r="E1090">
        <v>251.19</v>
      </c>
      <c r="F1090" t="s">
        <v>1023</v>
      </c>
      <c r="G1090" s="8">
        <v>-9.4999999999999998E-3</v>
      </c>
      <c r="H1090" s="16">
        <f t="shared" si="37"/>
        <v>-9.5071824608001891E-3</v>
      </c>
    </row>
    <row r="1091" spans="1:8" x14ac:dyDescent="0.35">
      <c r="A1091" s="15">
        <v>44035</v>
      </c>
      <c r="B1091">
        <v>257.87</v>
      </c>
      <c r="C1091">
        <v>264.41000000000003</v>
      </c>
      <c r="D1091">
        <v>265.10000000000002</v>
      </c>
      <c r="E1091">
        <v>256.42</v>
      </c>
      <c r="F1091" t="s">
        <v>1024</v>
      </c>
      <c r="G1091" s="8">
        <v>-2.6100000000000002E-2</v>
      </c>
      <c r="H1091" s="16">
        <f t="shared" si="37"/>
        <v>-2.648147703483918E-2</v>
      </c>
    </row>
    <row r="1092" spans="1:8" x14ac:dyDescent="0.35">
      <c r="A1092" s="15">
        <v>44034</v>
      </c>
      <c r="B1092">
        <v>264.79000000000002</v>
      </c>
      <c r="C1092">
        <v>264.32</v>
      </c>
      <c r="D1092">
        <v>265.75</v>
      </c>
      <c r="E1092">
        <v>262.41000000000003</v>
      </c>
      <c r="F1092" t="s">
        <v>1025</v>
      </c>
      <c r="G1092" s="8">
        <v>3.5000000000000001E-3</v>
      </c>
      <c r="H1092" s="16">
        <f t="shared" si="37"/>
        <v>3.5183995436785138E-3</v>
      </c>
    </row>
    <row r="1093" spans="1:8" x14ac:dyDescent="0.35">
      <c r="A1093" s="15">
        <v>44033</v>
      </c>
      <c r="B1093">
        <v>263.86</v>
      </c>
      <c r="C1093">
        <v>268.27</v>
      </c>
      <c r="D1093">
        <v>268.27</v>
      </c>
      <c r="E1093">
        <v>262.99</v>
      </c>
      <c r="F1093" t="s">
        <v>1026</v>
      </c>
      <c r="G1093" s="8">
        <v>-1.04E-2</v>
      </c>
      <c r="H1093" s="16">
        <f t="shared" si="37"/>
        <v>-1.0480774543853552E-2</v>
      </c>
    </row>
    <row r="1094" spans="1:8" x14ac:dyDescent="0.35">
      <c r="A1094" s="15">
        <v>44032</v>
      </c>
      <c r="B1094">
        <v>266.64</v>
      </c>
      <c r="C1094">
        <v>259.98</v>
      </c>
      <c r="D1094">
        <v>267.29000000000002</v>
      </c>
      <c r="E1094">
        <v>258.64999999999998</v>
      </c>
      <c r="F1094" t="s">
        <v>1027</v>
      </c>
      <c r="G1094" s="8">
        <v>2.8400000000000002E-2</v>
      </c>
      <c r="H1094" s="16">
        <f t="shared" si="37"/>
        <v>2.7990875166192346E-2</v>
      </c>
    </row>
    <row r="1095" spans="1:8" x14ac:dyDescent="0.35">
      <c r="A1095" s="15">
        <v>44029</v>
      </c>
      <c r="B1095">
        <v>259.27999999999997</v>
      </c>
      <c r="C1095">
        <v>259.57</v>
      </c>
      <c r="D1095">
        <v>260.17</v>
      </c>
      <c r="E1095">
        <v>257.02999999999997</v>
      </c>
      <c r="F1095" t="s">
        <v>1028</v>
      </c>
      <c r="G1095" s="8">
        <v>1.1999999999999999E-3</v>
      </c>
      <c r="H1095" s="16">
        <f t="shared" si="37"/>
        <v>1.1577201925977961E-3</v>
      </c>
    </row>
    <row r="1096" spans="1:8" x14ac:dyDescent="0.35">
      <c r="A1096" s="15">
        <v>44028</v>
      </c>
      <c r="B1096">
        <v>258.98</v>
      </c>
      <c r="C1096">
        <v>257.83</v>
      </c>
      <c r="D1096">
        <v>259.64</v>
      </c>
      <c r="E1096">
        <v>255.49</v>
      </c>
      <c r="F1096" t="s">
        <v>1029</v>
      </c>
      <c r="G1096" s="8">
        <v>-6.7999999999999996E-3</v>
      </c>
      <c r="H1096" s="16">
        <f t="shared" si="37"/>
        <v>-6.8496054156444337E-3</v>
      </c>
    </row>
    <row r="1097" spans="1:8" x14ac:dyDescent="0.35">
      <c r="A1097" s="15">
        <v>44027</v>
      </c>
      <c r="B1097">
        <v>260.76</v>
      </c>
      <c r="C1097">
        <v>261.54000000000002</v>
      </c>
      <c r="D1097">
        <v>262.55</v>
      </c>
      <c r="E1097">
        <v>257.35000000000002</v>
      </c>
      <c r="F1097" t="s">
        <v>1030</v>
      </c>
      <c r="G1097" s="8">
        <v>2E-3</v>
      </c>
      <c r="H1097" s="16">
        <f t="shared" si="37"/>
        <v>2.0345886977874567E-3</v>
      </c>
    </row>
    <row r="1098" spans="1:8" x14ac:dyDescent="0.35">
      <c r="A1098" s="15">
        <v>44026</v>
      </c>
      <c r="B1098">
        <v>260.23</v>
      </c>
      <c r="C1098">
        <v>255.94</v>
      </c>
      <c r="D1098">
        <v>260.64999999999998</v>
      </c>
      <c r="E1098">
        <v>252.63</v>
      </c>
      <c r="F1098" t="s">
        <v>1031</v>
      </c>
      <c r="G1098" s="8">
        <v>7.1000000000000004E-3</v>
      </c>
      <c r="H1098" s="16">
        <f t="shared" si="37"/>
        <v>7.0570834501043744E-3</v>
      </c>
    </row>
    <row r="1099" spans="1:8" x14ac:dyDescent="0.35">
      <c r="A1099" s="15">
        <v>44025</v>
      </c>
      <c r="B1099">
        <v>258.39999999999998</v>
      </c>
      <c r="C1099">
        <v>266.73</v>
      </c>
      <c r="D1099">
        <v>269.64999999999998</v>
      </c>
      <c r="E1099">
        <v>257.55</v>
      </c>
      <c r="F1099" t="s">
        <v>1032</v>
      </c>
      <c r="G1099" s="8">
        <v>-2.06E-2</v>
      </c>
      <c r="H1099" s="16">
        <f t="shared" si="37"/>
        <v>-2.0796184425910604E-2</v>
      </c>
    </row>
    <row r="1100" spans="1:8" x14ac:dyDescent="0.35">
      <c r="A1100" s="15">
        <v>44022</v>
      </c>
      <c r="B1100">
        <v>263.83</v>
      </c>
      <c r="C1100">
        <v>261.86</v>
      </c>
      <c r="D1100">
        <v>264.08999999999997</v>
      </c>
      <c r="E1100">
        <v>259.12</v>
      </c>
      <c r="F1100" t="s">
        <v>1033</v>
      </c>
      <c r="G1100" s="8">
        <v>6.7999999999999996E-3</v>
      </c>
      <c r="H1100" s="16">
        <f t="shared" ref="H1100:H1163" si="38">LN(B1100/B1101)</f>
        <v>6.8077924706815467E-3</v>
      </c>
    </row>
    <row r="1101" spans="1:8" x14ac:dyDescent="0.35">
      <c r="A1101" s="15">
        <v>44021</v>
      </c>
      <c r="B1101">
        <v>262.04000000000002</v>
      </c>
      <c r="C1101">
        <v>261.75</v>
      </c>
      <c r="D1101">
        <v>262.73</v>
      </c>
      <c r="E1101">
        <v>257.49</v>
      </c>
      <c r="F1101" t="s">
        <v>1034</v>
      </c>
      <c r="G1101" s="8">
        <v>8.3999999999999995E-3</v>
      </c>
      <c r="H1101" s="16">
        <f t="shared" si="38"/>
        <v>8.3926224092247658E-3</v>
      </c>
    </row>
    <row r="1102" spans="1:8" x14ac:dyDescent="0.35">
      <c r="A1102" s="15">
        <v>44020</v>
      </c>
      <c r="B1102">
        <v>259.85000000000002</v>
      </c>
      <c r="C1102">
        <v>257.86</v>
      </c>
      <c r="D1102">
        <v>259.88</v>
      </c>
      <c r="E1102">
        <v>256.37</v>
      </c>
      <c r="F1102" t="s">
        <v>1035</v>
      </c>
      <c r="G1102" s="8">
        <v>1.3100000000000001E-2</v>
      </c>
      <c r="H1102" s="16">
        <f t="shared" si="38"/>
        <v>1.3053852593208038E-2</v>
      </c>
    </row>
    <row r="1103" spans="1:8" x14ac:dyDescent="0.35">
      <c r="A1103" s="15">
        <v>44019</v>
      </c>
      <c r="B1103">
        <v>256.48</v>
      </c>
      <c r="C1103">
        <v>257.95999999999998</v>
      </c>
      <c r="D1103">
        <v>260.74</v>
      </c>
      <c r="E1103">
        <v>256.17</v>
      </c>
      <c r="F1103" t="s">
        <v>1036</v>
      </c>
      <c r="G1103" s="8">
        <v>-6.8999999999999999E-3</v>
      </c>
      <c r="H1103" s="16">
        <f t="shared" si="38"/>
        <v>-6.8774191385050877E-3</v>
      </c>
    </row>
    <row r="1104" spans="1:8" x14ac:dyDescent="0.35">
      <c r="A1104" s="15">
        <v>44018</v>
      </c>
      <c r="B1104">
        <v>258.25</v>
      </c>
      <c r="C1104">
        <v>255.33</v>
      </c>
      <c r="D1104">
        <v>258.79000000000002</v>
      </c>
      <c r="E1104">
        <v>255.3</v>
      </c>
      <c r="F1104" t="s">
        <v>1037</v>
      </c>
      <c r="G1104" s="8">
        <v>2.46E-2</v>
      </c>
      <c r="H1104" s="16">
        <f t="shared" si="38"/>
        <v>2.426095359040218E-2</v>
      </c>
    </row>
    <row r="1105" spans="1:8" x14ac:dyDescent="0.35">
      <c r="A1105" s="15">
        <v>44014</v>
      </c>
      <c r="B1105">
        <v>252.06</v>
      </c>
      <c r="C1105">
        <v>252.84</v>
      </c>
      <c r="D1105">
        <v>254.14</v>
      </c>
      <c r="E1105">
        <v>251.58</v>
      </c>
      <c r="F1105" t="s">
        <v>800</v>
      </c>
      <c r="G1105" s="8">
        <v>6.7999999999999996E-3</v>
      </c>
      <c r="H1105" s="16">
        <f t="shared" si="38"/>
        <v>6.7672723528449949E-3</v>
      </c>
    </row>
    <row r="1106" spans="1:8" x14ac:dyDescent="0.35">
      <c r="A1106" s="15">
        <v>44013</v>
      </c>
      <c r="B1106">
        <v>250.36</v>
      </c>
      <c r="C1106">
        <v>247.53</v>
      </c>
      <c r="D1106">
        <v>251.39</v>
      </c>
      <c r="E1106">
        <v>246.95</v>
      </c>
      <c r="F1106" t="s">
        <v>1038</v>
      </c>
      <c r="G1106" s="8">
        <v>1.17E-2</v>
      </c>
      <c r="H1106" s="16">
        <f t="shared" si="38"/>
        <v>1.1610519515750787E-2</v>
      </c>
    </row>
    <row r="1107" spans="1:8" x14ac:dyDescent="0.35">
      <c r="A1107" s="15">
        <v>44012</v>
      </c>
      <c r="B1107">
        <v>247.47</v>
      </c>
      <c r="C1107">
        <v>242.64</v>
      </c>
      <c r="D1107">
        <v>248.03</v>
      </c>
      <c r="E1107">
        <v>242.45</v>
      </c>
      <c r="F1107" t="s">
        <v>1039</v>
      </c>
      <c r="G1107" s="8">
        <v>1.9599999999999999E-2</v>
      </c>
      <c r="H1107" s="16">
        <f t="shared" si="38"/>
        <v>1.9422047525582024E-2</v>
      </c>
    </row>
    <row r="1108" spans="1:8" x14ac:dyDescent="0.35">
      <c r="A1108" s="15">
        <v>44011</v>
      </c>
      <c r="B1108">
        <v>242.71</v>
      </c>
      <c r="C1108">
        <v>239.85</v>
      </c>
      <c r="D1108">
        <v>242.72</v>
      </c>
      <c r="E1108">
        <v>237.23</v>
      </c>
      <c r="F1108" t="s">
        <v>1040</v>
      </c>
      <c r="G1108" s="8">
        <v>1.09E-2</v>
      </c>
      <c r="H1108" s="16">
        <f t="shared" si="38"/>
        <v>1.0853461968103538E-2</v>
      </c>
    </row>
    <row r="1109" spans="1:8" x14ac:dyDescent="0.35">
      <c r="A1109" s="15">
        <v>44008</v>
      </c>
      <c r="B1109">
        <v>240.09</v>
      </c>
      <c r="C1109">
        <v>245.62</v>
      </c>
      <c r="D1109">
        <v>245.83</v>
      </c>
      <c r="E1109">
        <v>239.55</v>
      </c>
      <c r="F1109" t="s">
        <v>1041</v>
      </c>
      <c r="G1109" s="8">
        <v>-2.3599999999999999E-2</v>
      </c>
      <c r="H1109" s="16">
        <f t="shared" si="38"/>
        <v>-2.3911096175082375E-2</v>
      </c>
    </row>
    <row r="1110" spans="1:8" x14ac:dyDescent="0.35">
      <c r="A1110" s="15">
        <v>44007</v>
      </c>
      <c r="B1110">
        <v>245.9</v>
      </c>
      <c r="C1110">
        <v>243.78</v>
      </c>
      <c r="D1110">
        <v>246.21</v>
      </c>
      <c r="E1110">
        <v>241.01</v>
      </c>
      <c r="F1110" t="s">
        <v>210</v>
      </c>
      <c r="G1110" s="8">
        <v>9.4999999999999998E-3</v>
      </c>
      <c r="H1110" s="16">
        <f t="shared" si="38"/>
        <v>9.4795185631824513E-3</v>
      </c>
    </row>
    <row r="1111" spans="1:8" x14ac:dyDescent="0.35">
      <c r="A1111" s="15">
        <v>44006</v>
      </c>
      <c r="B1111">
        <v>243.58</v>
      </c>
      <c r="C1111">
        <v>247.86</v>
      </c>
      <c r="D1111">
        <v>249.19</v>
      </c>
      <c r="E1111">
        <v>242.03</v>
      </c>
      <c r="F1111" t="s">
        <v>1042</v>
      </c>
      <c r="G1111" s="8">
        <v>-2.06E-2</v>
      </c>
      <c r="H1111" s="16">
        <f t="shared" si="38"/>
        <v>-2.0842128429284568E-2</v>
      </c>
    </row>
    <row r="1112" spans="1:8" x14ac:dyDescent="0.35">
      <c r="A1112" s="15">
        <v>44005</v>
      </c>
      <c r="B1112">
        <v>248.71</v>
      </c>
      <c r="C1112">
        <v>248.26</v>
      </c>
      <c r="D1112">
        <v>251.02</v>
      </c>
      <c r="E1112">
        <v>247.69</v>
      </c>
      <c r="F1112" t="s">
        <v>1043</v>
      </c>
      <c r="G1112" s="8">
        <v>8.5000000000000006E-3</v>
      </c>
      <c r="H1112" s="16">
        <f t="shared" si="38"/>
        <v>8.4794176797893511E-3</v>
      </c>
    </row>
    <row r="1113" spans="1:8" x14ac:dyDescent="0.35">
      <c r="A1113" s="15">
        <v>44004</v>
      </c>
      <c r="B1113">
        <v>246.61</v>
      </c>
      <c r="C1113">
        <v>243.64</v>
      </c>
      <c r="D1113">
        <v>246.74</v>
      </c>
      <c r="E1113">
        <v>243.25</v>
      </c>
      <c r="F1113" t="s">
        <v>1044</v>
      </c>
      <c r="G1113" s="8">
        <v>1.0200000000000001E-2</v>
      </c>
      <c r="H1113" s="16">
        <f t="shared" si="38"/>
        <v>1.018919803178395E-2</v>
      </c>
    </row>
    <row r="1114" spans="1:8" x14ac:dyDescent="0.35">
      <c r="A1114" s="15">
        <v>44001</v>
      </c>
      <c r="B1114">
        <v>244.11</v>
      </c>
      <c r="C1114">
        <v>246.61</v>
      </c>
      <c r="D1114">
        <v>246.87</v>
      </c>
      <c r="E1114">
        <v>242.32</v>
      </c>
      <c r="F1114" t="s">
        <v>1045</v>
      </c>
      <c r="G1114" s="8">
        <v>-2.0000000000000001E-4</v>
      </c>
      <c r="H1114" s="16">
        <f t="shared" si="38"/>
        <v>-1.6384713099368189E-4</v>
      </c>
    </row>
    <row r="1115" spans="1:8" x14ac:dyDescent="0.35">
      <c r="A1115" s="15">
        <v>44000</v>
      </c>
      <c r="B1115">
        <v>244.15</v>
      </c>
      <c r="C1115">
        <v>243.16</v>
      </c>
      <c r="D1115">
        <v>244.4</v>
      </c>
      <c r="E1115">
        <v>242.36</v>
      </c>
      <c r="F1115" t="s">
        <v>1046</v>
      </c>
      <c r="G1115" s="8">
        <v>2.7000000000000001E-3</v>
      </c>
      <c r="H1115" s="16">
        <f t="shared" si="38"/>
        <v>2.7069165901354706E-3</v>
      </c>
    </row>
    <row r="1116" spans="1:8" x14ac:dyDescent="0.35">
      <c r="A1116" s="15">
        <v>43999</v>
      </c>
      <c r="B1116">
        <v>243.49</v>
      </c>
      <c r="C1116">
        <v>244.27</v>
      </c>
      <c r="D1116">
        <v>245.37</v>
      </c>
      <c r="E1116">
        <v>242.6</v>
      </c>
      <c r="F1116" t="s">
        <v>702</v>
      </c>
      <c r="G1116" s="8">
        <v>3.2000000000000002E-3</v>
      </c>
      <c r="H1116" s="16">
        <f t="shared" si="38"/>
        <v>3.1673583173118009E-3</v>
      </c>
    </row>
    <row r="1117" spans="1:8" x14ac:dyDescent="0.35">
      <c r="A1117" s="15">
        <v>43998</v>
      </c>
      <c r="B1117">
        <v>242.72</v>
      </c>
      <c r="C1117">
        <v>243.65</v>
      </c>
      <c r="D1117">
        <v>244.26</v>
      </c>
      <c r="E1117">
        <v>238.97</v>
      </c>
      <c r="F1117" t="s">
        <v>1047</v>
      </c>
      <c r="G1117" s="8">
        <v>1.72E-2</v>
      </c>
      <c r="H1117" s="16">
        <f t="shared" si="38"/>
        <v>1.70361871525678E-2</v>
      </c>
    </row>
    <row r="1118" spans="1:8" x14ac:dyDescent="0.35">
      <c r="A1118" s="15">
        <v>43997</v>
      </c>
      <c r="B1118">
        <v>238.62</v>
      </c>
      <c r="C1118">
        <v>232.32</v>
      </c>
      <c r="D1118">
        <v>239.32</v>
      </c>
      <c r="E1118">
        <v>231.35</v>
      </c>
      <c r="F1118" t="s">
        <v>921</v>
      </c>
      <c r="G1118" s="8">
        <v>1.21E-2</v>
      </c>
      <c r="H1118" s="16">
        <f t="shared" si="38"/>
        <v>1.2057990018214945E-2</v>
      </c>
    </row>
    <row r="1119" spans="1:8" x14ac:dyDescent="0.35">
      <c r="A1119" s="15">
        <v>43994</v>
      </c>
      <c r="B1119">
        <v>235.76</v>
      </c>
      <c r="C1119">
        <v>238.96</v>
      </c>
      <c r="D1119">
        <v>240.27</v>
      </c>
      <c r="E1119">
        <v>231.62</v>
      </c>
      <c r="F1119" t="s">
        <v>1048</v>
      </c>
      <c r="G1119" s="8">
        <v>8.0000000000000002E-3</v>
      </c>
      <c r="H1119" s="16">
        <f t="shared" si="38"/>
        <v>7.9206648393059208E-3</v>
      </c>
    </row>
    <row r="1120" spans="1:8" x14ac:dyDescent="0.35">
      <c r="A1120" s="15">
        <v>43993</v>
      </c>
      <c r="B1120">
        <v>233.9</v>
      </c>
      <c r="C1120">
        <v>242.16</v>
      </c>
      <c r="D1120">
        <v>243.46</v>
      </c>
      <c r="E1120">
        <v>233.84</v>
      </c>
      <c r="F1120" t="s">
        <v>1049</v>
      </c>
      <c r="G1120" s="8">
        <v>-4.9500000000000002E-2</v>
      </c>
      <c r="H1120" s="16">
        <f t="shared" si="38"/>
        <v>-5.0803649092634823E-2</v>
      </c>
    </row>
    <row r="1121" spans="1:8" x14ac:dyDescent="0.35">
      <c r="A1121" s="15">
        <v>43992</v>
      </c>
      <c r="B1121">
        <v>246.09</v>
      </c>
      <c r="C1121">
        <v>244.87</v>
      </c>
      <c r="D1121">
        <v>247.68</v>
      </c>
      <c r="E1121">
        <v>244.38</v>
      </c>
      <c r="F1121" t="s">
        <v>760</v>
      </c>
      <c r="G1121" s="8">
        <v>1.2E-2</v>
      </c>
      <c r="H1121" s="16">
        <f t="shared" si="38"/>
        <v>1.1936535462800548E-2</v>
      </c>
    </row>
    <row r="1122" spans="1:8" x14ac:dyDescent="0.35">
      <c r="A1122" s="15">
        <v>43991</v>
      </c>
      <c r="B1122">
        <v>243.17</v>
      </c>
      <c r="C1122">
        <v>240.53</v>
      </c>
      <c r="D1122">
        <v>244.05</v>
      </c>
      <c r="E1122">
        <v>240.34</v>
      </c>
      <c r="F1122" t="s">
        <v>1050</v>
      </c>
      <c r="G1122" s="8">
        <v>7.1999999999999998E-3</v>
      </c>
      <c r="H1122" s="16">
        <f t="shared" si="38"/>
        <v>7.2226319469868312E-3</v>
      </c>
    </row>
    <row r="1123" spans="1:8" x14ac:dyDescent="0.35">
      <c r="A1123" s="15">
        <v>43990</v>
      </c>
      <c r="B1123">
        <v>241.42</v>
      </c>
      <c r="C1123">
        <v>239.41</v>
      </c>
      <c r="D1123">
        <v>241.55</v>
      </c>
      <c r="E1123">
        <v>237.79</v>
      </c>
      <c r="F1123" t="s">
        <v>198</v>
      </c>
      <c r="G1123" s="8">
        <v>7.7999999999999996E-3</v>
      </c>
      <c r="H1123" s="16">
        <f t="shared" si="38"/>
        <v>7.7342478767193287E-3</v>
      </c>
    </row>
    <row r="1124" spans="1:8" x14ac:dyDescent="0.35">
      <c r="A1124" s="15">
        <v>43987</v>
      </c>
      <c r="B1124">
        <v>239.56</v>
      </c>
      <c r="C1124">
        <v>235.94</v>
      </c>
      <c r="D1124">
        <v>240.17</v>
      </c>
      <c r="E1124">
        <v>235.51</v>
      </c>
      <c r="F1124" t="s">
        <v>1051</v>
      </c>
      <c r="G1124" s="8">
        <v>1.9800000000000002E-2</v>
      </c>
      <c r="H1124" s="16">
        <f t="shared" si="38"/>
        <v>1.9601445330587851E-2</v>
      </c>
    </row>
    <row r="1125" spans="1:8" x14ac:dyDescent="0.35">
      <c r="A1125" s="15">
        <v>43986</v>
      </c>
      <c r="B1125">
        <v>234.91</v>
      </c>
      <c r="C1125">
        <v>236.2</v>
      </c>
      <c r="D1125">
        <v>237.67</v>
      </c>
      <c r="E1125">
        <v>233.56</v>
      </c>
      <c r="F1125" t="s">
        <v>1052</v>
      </c>
      <c r="G1125" s="8">
        <v>-7.0000000000000001E-3</v>
      </c>
      <c r="H1125" s="16">
        <f t="shared" si="38"/>
        <v>-7.0416851586421175E-3</v>
      </c>
    </row>
    <row r="1126" spans="1:8" x14ac:dyDescent="0.35">
      <c r="A1126" s="15">
        <v>43985</v>
      </c>
      <c r="B1126">
        <v>236.57</v>
      </c>
      <c r="C1126">
        <v>236.11</v>
      </c>
      <c r="D1126">
        <v>237.35</v>
      </c>
      <c r="E1126">
        <v>235.23</v>
      </c>
      <c r="F1126" t="s">
        <v>331</v>
      </c>
      <c r="G1126" s="8">
        <v>4.4999999999999997E-3</v>
      </c>
      <c r="H1126" s="16">
        <f t="shared" si="38"/>
        <v>4.4907718243540869E-3</v>
      </c>
    </row>
    <row r="1127" spans="1:8" x14ac:dyDescent="0.35">
      <c r="A1127" s="15">
        <v>43984</v>
      </c>
      <c r="B1127">
        <v>235.51</v>
      </c>
      <c r="C1127">
        <v>234.3</v>
      </c>
      <c r="D1127">
        <v>235.57</v>
      </c>
      <c r="E1127">
        <v>231.89</v>
      </c>
      <c r="F1127" t="s">
        <v>385</v>
      </c>
      <c r="G1127" s="8">
        <v>6.7000000000000002E-3</v>
      </c>
      <c r="H1127" s="16">
        <f t="shared" si="38"/>
        <v>6.6887031774010546E-3</v>
      </c>
    </row>
    <row r="1128" spans="1:8" x14ac:dyDescent="0.35">
      <c r="A1128" s="15">
        <v>43983</v>
      </c>
      <c r="B1128">
        <v>233.94</v>
      </c>
      <c r="C1128">
        <v>232.28</v>
      </c>
      <c r="D1128">
        <v>234.33</v>
      </c>
      <c r="E1128">
        <v>231.88</v>
      </c>
      <c r="F1128" t="s">
        <v>1053</v>
      </c>
      <c r="G1128" s="8">
        <v>3.0000000000000001E-3</v>
      </c>
      <c r="H1128" s="16">
        <f t="shared" si="38"/>
        <v>2.996705868605671E-3</v>
      </c>
    </row>
    <row r="1129" spans="1:8" x14ac:dyDescent="0.35">
      <c r="A1129" s="15">
        <v>43980</v>
      </c>
      <c r="B1129">
        <v>233.24</v>
      </c>
      <c r="C1129">
        <v>230.31</v>
      </c>
      <c r="D1129">
        <v>233.48</v>
      </c>
      <c r="E1129">
        <v>228.64</v>
      </c>
      <c r="F1129" t="s">
        <v>431</v>
      </c>
      <c r="G1129" s="8">
        <v>1.47E-2</v>
      </c>
      <c r="H1129" s="16">
        <f t="shared" si="38"/>
        <v>1.4554034617629557E-2</v>
      </c>
    </row>
    <row r="1130" spans="1:8" x14ac:dyDescent="0.35">
      <c r="A1130" s="15">
        <v>43979</v>
      </c>
      <c r="B1130">
        <v>229.87</v>
      </c>
      <c r="C1130">
        <v>228.93</v>
      </c>
      <c r="D1130">
        <v>233.35</v>
      </c>
      <c r="E1130">
        <v>228.93</v>
      </c>
      <c r="F1130" t="s">
        <v>405</v>
      </c>
      <c r="G1130" s="8">
        <v>-1.2999999999999999E-3</v>
      </c>
      <c r="H1130" s="16">
        <f t="shared" si="38"/>
        <v>-1.3042345992769612E-3</v>
      </c>
    </row>
    <row r="1131" spans="1:8" x14ac:dyDescent="0.35">
      <c r="A1131" s="15">
        <v>43978</v>
      </c>
      <c r="B1131">
        <v>230.17</v>
      </c>
      <c r="C1131">
        <v>228.39</v>
      </c>
      <c r="D1131">
        <v>230.29</v>
      </c>
      <c r="E1131">
        <v>223.82</v>
      </c>
      <c r="F1131" t="s">
        <v>1054</v>
      </c>
      <c r="G1131" s="8">
        <v>5.4999999999999997E-3</v>
      </c>
      <c r="H1131" s="16">
        <f t="shared" si="38"/>
        <v>5.4455687947010363E-3</v>
      </c>
    </row>
    <row r="1132" spans="1:8" x14ac:dyDescent="0.35">
      <c r="A1132" s="15">
        <v>43977</v>
      </c>
      <c r="B1132">
        <v>228.92</v>
      </c>
      <c r="C1132">
        <v>233.32</v>
      </c>
      <c r="D1132">
        <v>233.45</v>
      </c>
      <c r="E1132">
        <v>228.67</v>
      </c>
      <c r="F1132" t="s">
        <v>1055</v>
      </c>
      <c r="G1132" s="8">
        <v>-2.7000000000000001E-3</v>
      </c>
      <c r="H1132" s="16">
        <f t="shared" si="38"/>
        <v>-2.7047087116207958E-3</v>
      </c>
    </row>
    <row r="1133" spans="1:8" x14ac:dyDescent="0.35">
      <c r="A1133" s="15">
        <v>43973</v>
      </c>
      <c r="B1133">
        <v>229.54</v>
      </c>
      <c r="C1133">
        <v>228.34</v>
      </c>
      <c r="D1133">
        <v>229.75</v>
      </c>
      <c r="E1133">
        <v>227.38</v>
      </c>
      <c r="F1133" t="s">
        <v>1056</v>
      </c>
      <c r="G1133" s="8">
        <v>3.5000000000000001E-3</v>
      </c>
      <c r="H1133" s="16">
        <f t="shared" si="38"/>
        <v>3.4476020968915383E-3</v>
      </c>
    </row>
    <row r="1134" spans="1:8" x14ac:dyDescent="0.35">
      <c r="A1134" s="15">
        <v>43972</v>
      </c>
      <c r="B1134">
        <v>228.75</v>
      </c>
      <c r="C1134">
        <v>231.37</v>
      </c>
      <c r="D1134">
        <v>232.01</v>
      </c>
      <c r="E1134">
        <v>228.22</v>
      </c>
      <c r="F1134" t="s">
        <v>1057</v>
      </c>
      <c r="G1134" s="8">
        <v>-1.09E-2</v>
      </c>
      <c r="H1134" s="16">
        <f t="shared" si="38"/>
        <v>-1.0956154983649822E-2</v>
      </c>
    </row>
    <row r="1135" spans="1:8" x14ac:dyDescent="0.35">
      <c r="A1135" s="15">
        <v>43971</v>
      </c>
      <c r="B1135">
        <v>231.27</v>
      </c>
      <c r="C1135">
        <v>229.36</v>
      </c>
      <c r="D1135">
        <v>231.64</v>
      </c>
      <c r="E1135">
        <v>229.36</v>
      </c>
      <c r="F1135" t="s">
        <v>1058</v>
      </c>
      <c r="G1135" s="8">
        <v>0.02</v>
      </c>
      <c r="H1135" s="16">
        <f t="shared" si="38"/>
        <v>1.9781872549827901E-2</v>
      </c>
    </row>
    <row r="1136" spans="1:8" x14ac:dyDescent="0.35">
      <c r="A1136" s="15">
        <v>43970</v>
      </c>
      <c r="B1136">
        <v>226.74</v>
      </c>
      <c r="C1136">
        <v>227.54</v>
      </c>
      <c r="D1136">
        <v>229.73</v>
      </c>
      <c r="E1136">
        <v>226.59</v>
      </c>
      <c r="F1136" t="s">
        <v>1059</v>
      </c>
      <c r="G1136" s="8">
        <v>-2.5000000000000001E-3</v>
      </c>
      <c r="H1136" s="16">
        <f t="shared" si="38"/>
        <v>-2.5107380219391009E-3</v>
      </c>
    </row>
    <row r="1137" spans="1:8" x14ac:dyDescent="0.35">
      <c r="A1137" s="15">
        <v>43969</v>
      </c>
      <c r="B1137">
        <v>227.31</v>
      </c>
      <c r="C1137">
        <v>226.16</v>
      </c>
      <c r="D1137">
        <v>228.56</v>
      </c>
      <c r="E1137">
        <v>225.35</v>
      </c>
      <c r="F1137" t="s">
        <v>1060</v>
      </c>
      <c r="G1137" s="8">
        <v>1.8599999999999998E-2</v>
      </c>
      <c r="H1137" s="16">
        <f t="shared" si="38"/>
        <v>1.8470533536112822E-2</v>
      </c>
    </row>
    <row r="1138" spans="1:8" x14ac:dyDescent="0.35">
      <c r="A1138" s="15">
        <v>43966</v>
      </c>
      <c r="B1138">
        <v>223.15</v>
      </c>
      <c r="C1138">
        <v>218.66</v>
      </c>
      <c r="D1138">
        <v>223.21</v>
      </c>
      <c r="E1138">
        <v>218.22</v>
      </c>
      <c r="F1138" t="s">
        <v>1061</v>
      </c>
      <c r="G1138" s="8">
        <v>6.4999999999999997E-3</v>
      </c>
      <c r="H1138" s="16">
        <f t="shared" si="38"/>
        <v>6.4739694711601434E-3</v>
      </c>
    </row>
    <row r="1139" spans="1:8" x14ac:dyDescent="0.35">
      <c r="A1139" s="15">
        <v>43965</v>
      </c>
      <c r="B1139">
        <v>221.71</v>
      </c>
      <c r="C1139">
        <v>218.01</v>
      </c>
      <c r="D1139">
        <v>221.75</v>
      </c>
      <c r="E1139">
        <v>215.88</v>
      </c>
      <c r="F1139" t="s">
        <v>491</v>
      </c>
      <c r="G1139" s="8">
        <v>1.14E-2</v>
      </c>
      <c r="H1139" s="16">
        <f t="shared" si="38"/>
        <v>1.1294429816541275E-2</v>
      </c>
    </row>
    <row r="1140" spans="1:8" x14ac:dyDescent="0.35">
      <c r="A1140" s="15">
        <v>43964</v>
      </c>
      <c r="B1140">
        <v>219.22</v>
      </c>
      <c r="C1140">
        <v>222.53</v>
      </c>
      <c r="D1140">
        <v>224.49</v>
      </c>
      <c r="E1140">
        <v>216.6</v>
      </c>
      <c r="F1140" t="s">
        <v>1062</v>
      </c>
      <c r="G1140" s="8">
        <v>-1.2500000000000001E-2</v>
      </c>
      <c r="H1140" s="16">
        <f t="shared" si="38"/>
        <v>-1.2601590084702095E-2</v>
      </c>
    </row>
    <row r="1141" spans="1:8" x14ac:dyDescent="0.35">
      <c r="A1141" s="15">
        <v>43963</v>
      </c>
      <c r="B1141">
        <v>222</v>
      </c>
      <c r="C1141">
        <v>227.36</v>
      </c>
      <c r="D1141">
        <v>227.98</v>
      </c>
      <c r="E1141">
        <v>221.97</v>
      </c>
      <c r="F1141" t="s">
        <v>1063</v>
      </c>
      <c r="G1141" s="8">
        <v>-2.0899999999999998E-2</v>
      </c>
      <c r="H1141" s="16">
        <f t="shared" si="38"/>
        <v>-2.1170707122966596E-2</v>
      </c>
    </row>
    <row r="1142" spans="1:8" x14ac:dyDescent="0.35">
      <c r="A1142" s="15">
        <v>43962</v>
      </c>
      <c r="B1142">
        <v>226.75</v>
      </c>
      <c r="C1142">
        <v>223.38</v>
      </c>
      <c r="D1142">
        <v>227.81</v>
      </c>
      <c r="E1142">
        <v>223.13</v>
      </c>
      <c r="F1142" t="s">
        <v>243</v>
      </c>
      <c r="G1142" s="8">
        <v>8.8999999999999999E-3</v>
      </c>
      <c r="H1142" s="16">
        <f t="shared" si="38"/>
        <v>8.9039105154896207E-3</v>
      </c>
    </row>
    <row r="1143" spans="1:8" x14ac:dyDescent="0.35">
      <c r="A1143" s="15">
        <v>43959</v>
      </c>
      <c r="B1143">
        <v>224.74</v>
      </c>
      <c r="C1143">
        <v>223.43</v>
      </c>
      <c r="D1143">
        <v>224.88</v>
      </c>
      <c r="E1143">
        <v>222.36</v>
      </c>
      <c r="F1143" t="s">
        <v>800</v>
      </c>
      <c r="G1143" s="8">
        <v>1.37E-2</v>
      </c>
      <c r="H1143" s="16">
        <f t="shared" si="38"/>
        <v>1.3619061857490644E-2</v>
      </c>
    </row>
    <row r="1144" spans="1:8" x14ac:dyDescent="0.35">
      <c r="A1144" s="15">
        <v>43958</v>
      </c>
      <c r="B1144">
        <v>221.7</v>
      </c>
      <c r="C1144">
        <v>221.63</v>
      </c>
      <c r="D1144">
        <v>222.61</v>
      </c>
      <c r="E1144">
        <v>220.3</v>
      </c>
      <c r="F1144" t="s">
        <v>1064</v>
      </c>
      <c r="G1144" s="8">
        <v>1.2800000000000001E-2</v>
      </c>
      <c r="H1144" s="16">
        <f t="shared" si="38"/>
        <v>1.2755796097202522E-2</v>
      </c>
    </row>
    <row r="1145" spans="1:8" x14ac:dyDescent="0.35">
      <c r="A1145" s="15">
        <v>43957</v>
      </c>
      <c r="B1145">
        <v>218.89</v>
      </c>
      <c r="C1145">
        <v>219.25</v>
      </c>
      <c r="D1145">
        <v>220.92</v>
      </c>
      <c r="E1145">
        <v>218</v>
      </c>
      <c r="F1145" t="s">
        <v>1065</v>
      </c>
      <c r="G1145" s="8">
        <v>6.1999999999999998E-3</v>
      </c>
      <c r="H1145" s="16">
        <f t="shared" si="38"/>
        <v>6.1406113583740186E-3</v>
      </c>
    </row>
    <row r="1146" spans="1:8" x14ac:dyDescent="0.35">
      <c r="A1146" s="15">
        <v>43956</v>
      </c>
      <c r="B1146">
        <v>217.55</v>
      </c>
      <c r="C1146">
        <v>217.29</v>
      </c>
      <c r="D1146">
        <v>220.02</v>
      </c>
      <c r="E1146">
        <v>216.74</v>
      </c>
      <c r="F1146" t="s">
        <v>1066</v>
      </c>
      <c r="G1146" s="8">
        <v>1.1299999999999999E-2</v>
      </c>
      <c r="H1146" s="16">
        <f t="shared" si="38"/>
        <v>1.1279183968982589E-2</v>
      </c>
    </row>
    <row r="1147" spans="1:8" x14ac:dyDescent="0.35">
      <c r="A1147" s="15">
        <v>43955</v>
      </c>
      <c r="B1147">
        <v>215.11</v>
      </c>
      <c r="C1147">
        <v>211.5</v>
      </c>
      <c r="D1147">
        <v>215.34</v>
      </c>
      <c r="E1147">
        <v>211.01</v>
      </c>
      <c r="F1147" t="s">
        <v>1067</v>
      </c>
      <c r="G1147" s="8">
        <v>1.17E-2</v>
      </c>
      <c r="H1147" s="16">
        <f t="shared" si="38"/>
        <v>1.1595959179096532E-2</v>
      </c>
    </row>
    <row r="1148" spans="1:8" x14ac:dyDescent="0.35">
      <c r="A1148" s="15">
        <v>43952</v>
      </c>
      <c r="B1148">
        <v>212.63</v>
      </c>
      <c r="C1148">
        <v>214.43</v>
      </c>
      <c r="D1148">
        <v>216.56</v>
      </c>
      <c r="E1148">
        <v>211.57</v>
      </c>
      <c r="F1148" t="s">
        <v>1068</v>
      </c>
      <c r="G1148" s="8">
        <v>-2.8199999999999999E-2</v>
      </c>
      <c r="H1148" s="16">
        <f t="shared" si="38"/>
        <v>-2.8604504529216177E-2</v>
      </c>
    </row>
    <row r="1149" spans="1:8" x14ac:dyDescent="0.35">
      <c r="A1149" s="15">
        <v>43951</v>
      </c>
      <c r="B1149">
        <v>218.8</v>
      </c>
      <c r="C1149">
        <v>219.89</v>
      </c>
      <c r="D1149">
        <v>219.92</v>
      </c>
      <c r="E1149">
        <v>217.24</v>
      </c>
      <c r="F1149" t="s">
        <v>1069</v>
      </c>
      <c r="G1149" s="8">
        <v>-4.0000000000000002E-4</v>
      </c>
      <c r="H1149" s="16">
        <f t="shared" si="38"/>
        <v>-4.1124997723694738E-4</v>
      </c>
    </row>
    <row r="1150" spans="1:8" x14ac:dyDescent="0.35">
      <c r="A1150" s="15">
        <v>43950</v>
      </c>
      <c r="B1150">
        <v>218.89</v>
      </c>
      <c r="C1150">
        <v>216.1</v>
      </c>
      <c r="D1150">
        <v>219.85</v>
      </c>
      <c r="E1150">
        <v>215.03</v>
      </c>
      <c r="F1150" t="s">
        <v>1070</v>
      </c>
      <c r="G1150" s="8">
        <v>3.5499999999999997E-2</v>
      </c>
      <c r="H1150" s="16">
        <f t="shared" si="38"/>
        <v>3.486455189746851E-2</v>
      </c>
    </row>
    <row r="1151" spans="1:8" x14ac:dyDescent="0.35">
      <c r="A1151" s="15">
        <v>43949</v>
      </c>
      <c r="B1151">
        <v>211.39</v>
      </c>
      <c r="C1151">
        <v>217.16</v>
      </c>
      <c r="D1151">
        <v>217.21</v>
      </c>
      <c r="E1151">
        <v>211.1</v>
      </c>
      <c r="F1151" t="s">
        <v>1071</v>
      </c>
      <c r="G1151" s="8">
        <v>-1.8800000000000001E-2</v>
      </c>
      <c r="H1151" s="16">
        <f t="shared" si="38"/>
        <v>-1.9024095434252347E-2</v>
      </c>
    </row>
    <row r="1152" spans="1:8" x14ac:dyDescent="0.35">
      <c r="A1152" s="15">
        <v>43948</v>
      </c>
      <c r="B1152">
        <v>215.45</v>
      </c>
      <c r="C1152">
        <v>216.07</v>
      </c>
      <c r="D1152">
        <v>216.52</v>
      </c>
      <c r="E1152">
        <v>214.39</v>
      </c>
      <c r="F1152" t="s">
        <v>1022</v>
      </c>
      <c r="G1152" s="8">
        <v>8.0000000000000002E-3</v>
      </c>
      <c r="H1152" s="16">
        <f t="shared" si="38"/>
        <v>8.0153278741278023E-3</v>
      </c>
    </row>
    <row r="1153" spans="1:8" x14ac:dyDescent="0.35">
      <c r="A1153" s="15">
        <v>43945</v>
      </c>
      <c r="B1153">
        <v>213.73</v>
      </c>
      <c r="C1153">
        <v>210.83</v>
      </c>
      <c r="D1153">
        <v>214.19</v>
      </c>
      <c r="E1153">
        <v>209.39</v>
      </c>
      <c r="F1153" t="s">
        <v>1072</v>
      </c>
      <c r="G1153" s="8">
        <v>1.5800000000000002E-2</v>
      </c>
      <c r="H1153" s="16">
        <f t="shared" si="38"/>
        <v>1.5655527936498437E-2</v>
      </c>
    </row>
    <row r="1154" spans="1:8" x14ac:dyDescent="0.35">
      <c r="A1154" s="15">
        <v>43944</v>
      </c>
      <c r="B1154">
        <v>210.41</v>
      </c>
      <c r="C1154">
        <v>211.69</v>
      </c>
      <c r="D1154">
        <v>214.32</v>
      </c>
      <c r="E1154">
        <v>209.98</v>
      </c>
      <c r="F1154" t="s">
        <v>1073</v>
      </c>
      <c r="G1154" s="8">
        <v>-2.0999999999999999E-3</v>
      </c>
      <c r="H1154" s="16">
        <f t="shared" si="38"/>
        <v>-2.136397897582827E-3</v>
      </c>
    </row>
    <row r="1155" spans="1:8" x14ac:dyDescent="0.35">
      <c r="A1155" s="15">
        <v>43943</v>
      </c>
      <c r="B1155">
        <v>210.86</v>
      </c>
      <c r="C1155">
        <v>209.03</v>
      </c>
      <c r="D1155">
        <v>212.24</v>
      </c>
      <c r="E1155">
        <v>208.22</v>
      </c>
      <c r="F1155" t="s">
        <v>1074</v>
      </c>
      <c r="G1155" s="8">
        <v>2.9700000000000001E-2</v>
      </c>
      <c r="H1155" s="16">
        <f t="shared" si="38"/>
        <v>2.9258174002133056E-2</v>
      </c>
    </row>
    <row r="1156" spans="1:8" x14ac:dyDescent="0.35">
      <c r="A1156" s="15">
        <v>43942</v>
      </c>
      <c r="B1156">
        <v>204.78</v>
      </c>
      <c r="C1156">
        <v>210.52</v>
      </c>
      <c r="D1156">
        <v>211.05</v>
      </c>
      <c r="E1156">
        <v>203.52</v>
      </c>
      <c r="F1156" t="s">
        <v>1075</v>
      </c>
      <c r="G1156" s="8">
        <v>-3.6900000000000002E-2</v>
      </c>
      <c r="H1156" s="16">
        <f t="shared" si="38"/>
        <v>-3.7617333871939426E-2</v>
      </c>
    </row>
    <row r="1157" spans="1:8" x14ac:dyDescent="0.35">
      <c r="A1157" s="15">
        <v>43941</v>
      </c>
      <c r="B1157">
        <v>212.63</v>
      </c>
      <c r="C1157">
        <v>213.16</v>
      </c>
      <c r="D1157">
        <v>215.77</v>
      </c>
      <c r="E1157">
        <v>212.46</v>
      </c>
      <c r="F1157" t="s">
        <v>1076</v>
      </c>
      <c r="G1157" s="8">
        <v>-1.1900000000000001E-2</v>
      </c>
      <c r="H1157" s="16">
        <f t="shared" si="38"/>
        <v>-1.1921321147153087E-2</v>
      </c>
    </row>
    <row r="1158" spans="1:8" x14ac:dyDescent="0.35">
      <c r="A1158" s="15">
        <v>43938</v>
      </c>
      <c r="B1158">
        <v>215.18</v>
      </c>
      <c r="C1158">
        <v>215.85</v>
      </c>
      <c r="D1158">
        <v>216.4</v>
      </c>
      <c r="E1158">
        <v>211.97</v>
      </c>
      <c r="F1158" t="s">
        <v>1077</v>
      </c>
      <c r="G1158" s="8">
        <v>9.5999999999999992E-3</v>
      </c>
      <c r="H1158" s="16">
        <f t="shared" si="38"/>
        <v>9.5256603729531319E-3</v>
      </c>
    </row>
    <row r="1159" spans="1:8" x14ac:dyDescent="0.35">
      <c r="A1159" s="15">
        <v>43937</v>
      </c>
      <c r="B1159">
        <v>213.14</v>
      </c>
      <c r="C1159">
        <v>211.67</v>
      </c>
      <c r="D1159">
        <v>214.26</v>
      </c>
      <c r="E1159">
        <v>209.58</v>
      </c>
      <c r="F1159" t="s">
        <v>1078</v>
      </c>
      <c r="G1159" s="8">
        <v>1.8200000000000001E-2</v>
      </c>
      <c r="H1159" s="16">
        <f t="shared" si="38"/>
        <v>1.8085045288803114E-2</v>
      </c>
    </row>
    <row r="1160" spans="1:8" x14ac:dyDescent="0.35">
      <c r="A1160" s="15">
        <v>43936</v>
      </c>
      <c r="B1160">
        <v>209.32</v>
      </c>
      <c r="C1160">
        <v>208.37</v>
      </c>
      <c r="D1160">
        <v>211.72</v>
      </c>
      <c r="E1160">
        <v>207.01</v>
      </c>
      <c r="F1160" t="s">
        <v>1079</v>
      </c>
      <c r="G1160" s="8">
        <v>-1.15E-2</v>
      </c>
      <c r="H1160" s="16">
        <f t="shared" si="38"/>
        <v>-1.1542152028156722E-2</v>
      </c>
    </row>
    <row r="1161" spans="1:8" x14ac:dyDescent="0.35">
      <c r="A1161" s="15">
        <v>43935</v>
      </c>
      <c r="B1161">
        <v>211.75</v>
      </c>
      <c r="C1161">
        <v>207.06</v>
      </c>
      <c r="D1161">
        <v>212.39</v>
      </c>
      <c r="E1161">
        <v>206.31</v>
      </c>
      <c r="F1161" t="s">
        <v>514</v>
      </c>
      <c r="G1161" s="8">
        <v>4.3499999999999997E-2</v>
      </c>
      <c r="H1161" s="16">
        <f t="shared" si="38"/>
        <v>4.2594520833674605E-2</v>
      </c>
    </row>
    <row r="1162" spans="1:8" x14ac:dyDescent="0.35">
      <c r="A1162" s="15">
        <v>43934</v>
      </c>
      <c r="B1162">
        <v>202.92</v>
      </c>
      <c r="C1162">
        <v>199.82</v>
      </c>
      <c r="D1162">
        <v>203.31</v>
      </c>
      <c r="E1162">
        <v>198.65</v>
      </c>
      <c r="F1162" t="s">
        <v>1080</v>
      </c>
      <c r="G1162" s="8">
        <v>1.0800000000000001E-2</v>
      </c>
      <c r="H1162" s="16">
        <f t="shared" si="38"/>
        <v>1.0751459871618045E-2</v>
      </c>
    </row>
    <row r="1163" spans="1:8" x14ac:dyDescent="0.35">
      <c r="A1163" s="15">
        <v>43930</v>
      </c>
      <c r="B1163">
        <v>200.75</v>
      </c>
      <c r="C1163">
        <v>202.16</v>
      </c>
      <c r="D1163">
        <v>203.11</v>
      </c>
      <c r="E1163">
        <v>198.92</v>
      </c>
      <c r="F1163" t="s">
        <v>1081</v>
      </c>
      <c r="G1163" s="8">
        <v>1.4E-3</v>
      </c>
      <c r="H1163" s="16">
        <f t="shared" si="38"/>
        <v>1.445627230150882E-3</v>
      </c>
    </row>
    <row r="1164" spans="1:8" x14ac:dyDescent="0.35">
      <c r="A1164" s="15">
        <v>43929</v>
      </c>
      <c r="B1164">
        <v>200.46</v>
      </c>
      <c r="C1164">
        <v>197.98</v>
      </c>
      <c r="D1164">
        <v>201.06</v>
      </c>
      <c r="E1164">
        <v>196.07</v>
      </c>
      <c r="F1164" t="s">
        <v>856</v>
      </c>
      <c r="G1164" s="8">
        <v>2.12E-2</v>
      </c>
      <c r="H1164" s="16">
        <f t="shared" ref="H1164:H1227" si="39">LN(B1164/B1165)</f>
        <v>2.0970624314304718E-2</v>
      </c>
    </row>
    <row r="1165" spans="1:8" x14ac:dyDescent="0.35">
      <c r="A1165" s="15">
        <v>43928</v>
      </c>
      <c r="B1165">
        <v>196.3</v>
      </c>
      <c r="C1165">
        <v>202.03</v>
      </c>
      <c r="D1165">
        <v>202.55</v>
      </c>
      <c r="E1165">
        <v>195.9</v>
      </c>
      <c r="F1165" t="s">
        <v>1082</v>
      </c>
      <c r="G1165" s="8">
        <v>-4.0000000000000002E-4</v>
      </c>
      <c r="H1165" s="16">
        <f t="shared" si="39"/>
        <v>-4.0745645872870969E-4</v>
      </c>
    </row>
    <row r="1166" spans="1:8" x14ac:dyDescent="0.35">
      <c r="A1166" s="15">
        <v>43927</v>
      </c>
      <c r="B1166">
        <v>196.38</v>
      </c>
      <c r="C1166">
        <v>190.28</v>
      </c>
      <c r="D1166">
        <v>197.55</v>
      </c>
      <c r="E1166">
        <v>189.09</v>
      </c>
      <c r="F1166" t="s">
        <v>1083</v>
      </c>
      <c r="G1166" s="8">
        <v>7.1499999999999994E-2</v>
      </c>
      <c r="H1166" s="16">
        <f t="shared" si="39"/>
        <v>6.9091082411358765E-2</v>
      </c>
    </row>
    <row r="1167" spans="1:8" x14ac:dyDescent="0.35">
      <c r="A1167" s="15">
        <v>43924</v>
      </c>
      <c r="B1167">
        <v>183.27</v>
      </c>
      <c r="C1167">
        <v>185.4</v>
      </c>
      <c r="D1167">
        <v>186.97</v>
      </c>
      <c r="E1167">
        <v>181.19</v>
      </c>
      <c r="F1167" t="s">
        <v>383</v>
      </c>
      <c r="G1167" s="8">
        <v>-1.4200000000000001E-2</v>
      </c>
      <c r="H1167" s="16">
        <f t="shared" si="39"/>
        <v>-1.4302210312340417E-2</v>
      </c>
    </row>
    <row r="1168" spans="1:8" x14ac:dyDescent="0.35">
      <c r="A1168" s="15">
        <v>43923</v>
      </c>
      <c r="B1168">
        <v>185.91</v>
      </c>
      <c r="C1168">
        <v>181.49</v>
      </c>
      <c r="D1168">
        <v>190</v>
      </c>
      <c r="E1168">
        <v>180.87</v>
      </c>
      <c r="F1168" t="s">
        <v>1084</v>
      </c>
      <c r="G1168" s="8">
        <v>2.0299999999999999E-2</v>
      </c>
      <c r="H1168" s="16">
        <f t="shared" si="39"/>
        <v>2.0102817580338366E-2</v>
      </c>
    </row>
    <row r="1169" spans="1:8" x14ac:dyDescent="0.35">
      <c r="A1169" s="15">
        <v>43922</v>
      </c>
      <c r="B1169">
        <v>182.21</v>
      </c>
      <c r="C1169">
        <v>184.71</v>
      </c>
      <c r="D1169">
        <v>187.56</v>
      </c>
      <c r="E1169">
        <v>180.77</v>
      </c>
      <c r="F1169" t="s">
        <v>205</v>
      </c>
      <c r="G1169" s="8">
        <v>-4.2500000000000003E-2</v>
      </c>
      <c r="H1169" s="16">
        <f t="shared" si="39"/>
        <v>-4.3441906240316484E-2</v>
      </c>
    </row>
    <row r="1170" spans="1:8" x14ac:dyDescent="0.35">
      <c r="A1170" s="15">
        <v>43921</v>
      </c>
      <c r="B1170">
        <v>190.3</v>
      </c>
      <c r="C1170">
        <v>191.43</v>
      </c>
      <c r="D1170">
        <v>195.15</v>
      </c>
      <c r="E1170">
        <v>189.1</v>
      </c>
      <c r="F1170" t="s">
        <v>1085</v>
      </c>
      <c r="G1170" s="8">
        <v>-8.5000000000000006E-3</v>
      </c>
      <c r="H1170" s="16">
        <f t="shared" si="39"/>
        <v>-8.5810488873777433E-3</v>
      </c>
    </row>
    <row r="1171" spans="1:8" x14ac:dyDescent="0.35">
      <c r="A1171" s="15">
        <v>43920</v>
      </c>
      <c r="B1171">
        <v>191.94</v>
      </c>
      <c r="C1171">
        <v>187</v>
      </c>
      <c r="D1171">
        <v>192.39</v>
      </c>
      <c r="E1171">
        <v>186.24</v>
      </c>
      <c r="F1171" t="s">
        <v>1086</v>
      </c>
      <c r="G1171" s="8">
        <v>3.6400000000000002E-2</v>
      </c>
      <c r="H1171" s="16">
        <f t="shared" si="39"/>
        <v>3.5746500977402645E-2</v>
      </c>
    </row>
    <row r="1172" spans="1:8" x14ac:dyDescent="0.35">
      <c r="A1172" s="15">
        <v>43917</v>
      </c>
      <c r="B1172">
        <v>185.2</v>
      </c>
      <c r="C1172">
        <v>186.83</v>
      </c>
      <c r="D1172">
        <v>190.41</v>
      </c>
      <c r="E1172">
        <v>184.56</v>
      </c>
      <c r="F1172" t="s">
        <v>1087</v>
      </c>
      <c r="G1172" s="8">
        <v>-3.44E-2</v>
      </c>
      <c r="H1172" s="16">
        <f t="shared" si="39"/>
        <v>-3.5016840237258907E-2</v>
      </c>
    </row>
    <row r="1173" spans="1:8" x14ac:dyDescent="0.35">
      <c r="A1173" s="15">
        <v>43916</v>
      </c>
      <c r="B1173">
        <v>191.8</v>
      </c>
      <c r="C1173">
        <v>183.77</v>
      </c>
      <c r="D1173">
        <v>192.62</v>
      </c>
      <c r="E1173">
        <v>183.51</v>
      </c>
      <c r="F1173" t="s">
        <v>1088</v>
      </c>
      <c r="G1173" s="8">
        <v>5.2699999999999997E-2</v>
      </c>
      <c r="H1173" s="16">
        <f t="shared" si="39"/>
        <v>5.1348177623480006E-2</v>
      </c>
    </row>
    <row r="1174" spans="1:8" x14ac:dyDescent="0.35">
      <c r="A1174" s="15">
        <v>43915</v>
      </c>
      <c r="B1174">
        <v>182.2</v>
      </c>
      <c r="C1174">
        <v>184.32</v>
      </c>
      <c r="D1174">
        <v>189.41</v>
      </c>
      <c r="E1174">
        <v>179.89</v>
      </c>
      <c r="F1174" t="s">
        <v>1089</v>
      </c>
      <c r="G1174" s="8">
        <v>-7.4000000000000003E-3</v>
      </c>
      <c r="H1174" s="16">
        <f t="shared" si="39"/>
        <v>-7.4366047007748534E-3</v>
      </c>
    </row>
    <row r="1175" spans="1:8" x14ac:dyDescent="0.35">
      <c r="A1175" s="15">
        <v>43914</v>
      </c>
      <c r="B1175">
        <v>183.56</v>
      </c>
      <c r="C1175">
        <v>179.82</v>
      </c>
      <c r="D1175">
        <v>183.73</v>
      </c>
      <c r="E1175">
        <v>177.86</v>
      </c>
      <c r="F1175" t="s">
        <v>1090</v>
      </c>
      <c r="G1175" s="8">
        <v>7.7399999999999997E-2</v>
      </c>
      <c r="H1175" s="16">
        <f t="shared" si="39"/>
        <v>7.456904696918179E-2</v>
      </c>
    </row>
    <row r="1176" spans="1:8" x14ac:dyDescent="0.35">
      <c r="A1176" s="15">
        <v>43913</v>
      </c>
      <c r="B1176">
        <v>170.37</v>
      </c>
      <c r="C1176">
        <v>170.83</v>
      </c>
      <c r="D1176">
        <v>174.12</v>
      </c>
      <c r="E1176">
        <v>164.84</v>
      </c>
      <c r="F1176" t="s">
        <v>1091</v>
      </c>
      <c r="G1176" s="8">
        <v>-1.4E-3</v>
      </c>
      <c r="H1176" s="16">
        <f t="shared" si="39"/>
        <v>-1.4077074293671562E-3</v>
      </c>
    </row>
    <row r="1177" spans="1:8" x14ac:dyDescent="0.35">
      <c r="A1177" s="15">
        <v>43910</v>
      </c>
      <c r="B1177">
        <v>170.61</v>
      </c>
      <c r="C1177">
        <v>181.64</v>
      </c>
      <c r="D1177">
        <v>182.77</v>
      </c>
      <c r="E1177">
        <v>170.01</v>
      </c>
      <c r="F1177" t="s">
        <v>1092</v>
      </c>
      <c r="G1177" s="8">
        <v>-3.9199999999999999E-2</v>
      </c>
      <c r="H1177" s="16">
        <f t="shared" si="39"/>
        <v>-3.9984647383925244E-2</v>
      </c>
    </row>
    <row r="1178" spans="1:8" x14ac:dyDescent="0.35">
      <c r="A1178" s="15">
        <v>43909</v>
      </c>
      <c r="B1178">
        <v>177.57</v>
      </c>
      <c r="C1178">
        <v>175.6</v>
      </c>
      <c r="D1178">
        <v>183.39</v>
      </c>
      <c r="E1178">
        <v>171.54</v>
      </c>
      <c r="F1178" t="s">
        <v>1093</v>
      </c>
      <c r="G1178" s="8">
        <v>6.0000000000000001E-3</v>
      </c>
      <c r="H1178" s="16">
        <f t="shared" si="39"/>
        <v>5.9873653785557151E-3</v>
      </c>
    </row>
    <row r="1179" spans="1:8" x14ac:dyDescent="0.35">
      <c r="A1179" s="15">
        <v>43908</v>
      </c>
      <c r="B1179">
        <v>176.51</v>
      </c>
      <c r="C1179">
        <v>171.51</v>
      </c>
      <c r="D1179">
        <v>179.13</v>
      </c>
      <c r="E1179">
        <v>166.71</v>
      </c>
      <c r="F1179" t="s">
        <v>1094</v>
      </c>
      <c r="G1179" s="8">
        <v>-3.04E-2</v>
      </c>
      <c r="H1179" s="16">
        <f t="shared" si="39"/>
        <v>-3.0848911156253642E-2</v>
      </c>
    </row>
    <row r="1180" spans="1:8" x14ac:dyDescent="0.35">
      <c r="A1180" s="15">
        <v>43907</v>
      </c>
      <c r="B1180">
        <v>182.04</v>
      </c>
      <c r="C1180">
        <v>175.38</v>
      </c>
      <c r="D1180">
        <v>184.29</v>
      </c>
      <c r="E1180">
        <v>169.69</v>
      </c>
      <c r="F1180" t="s">
        <v>1095</v>
      </c>
      <c r="G1180" s="8">
        <v>7.5800000000000006E-2</v>
      </c>
      <c r="H1180" s="16">
        <f t="shared" si="39"/>
        <v>7.3085896067905859E-2</v>
      </c>
    </row>
    <row r="1181" spans="1:8" x14ac:dyDescent="0.35">
      <c r="A1181" s="15">
        <v>43906</v>
      </c>
      <c r="B1181">
        <v>169.21</v>
      </c>
      <c r="C1181">
        <v>174.06</v>
      </c>
      <c r="D1181">
        <v>184.58</v>
      </c>
      <c r="E1181">
        <v>169.07</v>
      </c>
      <c r="F1181" t="s">
        <v>1096</v>
      </c>
      <c r="G1181" s="8">
        <v>-0.1198</v>
      </c>
      <c r="H1181" s="16">
        <f t="shared" si="39"/>
        <v>-0.12760404434767825</v>
      </c>
    </row>
    <row r="1182" spans="1:8" x14ac:dyDescent="0.35">
      <c r="A1182" s="15">
        <v>43903</v>
      </c>
      <c r="B1182">
        <v>192.24</v>
      </c>
      <c r="C1182">
        <v>186.97</v>
      </c>
      <c r="D1182">
        <v>194.38</v>
      </c>
      <c r="E1182">
        <v>178.04</v>
      </c>
      <c r="F1182" t="s">
        <v>1097</v>
      </c>
      <c r="G1182" s="8">
        <v>8.4699999999999998E-2</v>
      </c>
      <c r="H1182" s="16">
        <f t="shared" si="39"/>
        <v>8.1296267361165325E-2</v>
      </c>
    </row>
    <row r="1183" spans="1:8" x14ac:dyDescent="0.35">
      <c r="A1183" s="15">
        <v>43902</v>
      </c>
      <c r="B1183">
        <v>177.23</v>
      </c>
      <c r="C1183">
        <v>181.99</v>
      </c>
      <c r="D1183">
        <v>190.68</v>
      </c>
      <c r="E1183">
        <v>176.85</v>
      </c>
      <c r="F1183" t="s">
        <v>1098</v>
      </c>
      <c r="G1183" s="8">
        <v>-9.1700000000000004E-2</v>
      </c>
      <c r="H1183" s="16">
        <f t="shared" si="39"/>
        <v>-9.6166429840616602E-2</v>
      </c>
    </row>
    <row r="1184" spans="1:8" x14ac:dyDescent="0.35">
      <c r="A1184" s="15">
        <v>43901</v>
      </c>
      <c r="B1184">
        <v>195.12</v>
      </c>
      <c r="C1184">
        <v>199.25</v>
      </c>
      <c r="D1184">
        <v>200.64</v>
      </c>
      <c r="E1184">
        <v>192.63</v>
      </c>
      <c r="F1184" t="s">
        <v>1099</v>
      </c>
      <c r="G1184" s="8">
        <v>-4.3499999999999997E-2</v>
      </c>
      <c r="H1184" s="16">
        <f t="shared" si="39"/>
        <v>-4.4505239936551477E-2</v>
      </c>
    </row>
    <row r="1185" spans="1:8" x14ac:dyDescent="0.35">
      <c r="A1185" s="15">
        <v>43900</v>
      </c>
      <c r="B1185">
        <v>204</v>
      </c>
      <c r="C1185">
        <v>201</v>
      </c>
      <c r="D1185">
        <v>204.19</v>
      </c>
      <c r="E1185">
        <v>193.58</v>
      </c>
      <c r="F1185" t="s">
        <v>1100</v>
      </c>
      <c r="G1185" s="8">
        <v>5.4399999999999997E-2</v>
      </c>
      <c r="H1185" s="16">
        <f t="shared" si="39"/>
        <v>5.2997532153820616E-2</v>
      </c>
    </row>
    <row r="1186" spans="1:8" x14ac:dyDescent="0.35">
      <c r="A1186" s="15">
        <v>43899</v>
      </c>
      <c r="B1186">
        <v>193.47</v>
      </c>
      <c r="C1186">
        <v>193.38</v>
      </c>
      <c r="D1186">
        <v>201.05</v>
      </c>
      <c r="E1186">
        <v>192.01</v>
      </c>
      <c r="F1186" t="s">
        <v>1101</v>
      </c>
      <c r="G1186" s="8">
        <v>-6.9500000000000006E-2</v>
      </c>
      <c r="H1186" s="16">
        <f t="shared" si="39"/>
        <v>-7.1982832064901386E-2</v>
      </c>
    </row>
    <row r="1187" spans="1:8" x14ac:dyDescent="0.35">
      <c r="A1187" s="15">
        <v>43896</v>
      </c>
      <c r="B1187">
        <v>207.91</v>
      </c>
      <c r="C1187">
        <v>204.56</v>
      </c>
      <c r="D1187">
        <v>209.04</v>
      </c>
      <c r="E1187">
        <v>202.8</v>
      </c>
      <c r="F1187" t="s">
        <v>1102</v>
      </c>
      <c r="G1187" s="8">
        <v>-1.6899999999999998E-2</v>
      </c>
      <c r="H1187" s="16">
        <f t="shared" si="39"/>
        <v>-1.7025137611952394E-2</v>
      </c>
    </row>
    <row r="1188" spans="1:8" x14ac:dyDescent="0.35">
      <c r="A1188" s="15">
        <v>43895</v>
      </c>
      <c r="B1188">
        <v>211.48</v>
      </c>
      <c r="C1188">
        <v>212.58</v>
      </c>
      <c r="D1188">
        <v>216.25</v>
      </c>
      <c r="E1188">
        <v>209.99</v>
      </c>
      <c r="F1188" t="s">
        <v>1103</v>
      </c>
      <c r="G1188" s="8">
        <v>-3.04E-2</v>
      </c>
      <c r="H1188" s="16">
        <f t="shared" si="39"/>
        <v>-3.0869091316511835E-2</v>
      </c>
    </row>
    <row r="1189" spans="1:8" x14ac:dyDescent="0.35">
      <c r="A1189" s="15">
        <v>43894</v>
      </c>
      <c r="B1189">
        <v>218.11</v>
      </c>
      <c r="C1189">
        <v>213.21</v>
      </c>
      <c r="D1189">
        <v>218.22</v>
      </c>
      <c r="E1189">
        <v>211.26</v>
      </c>
      <c r="F1189" t="s">
        <v>1104</v>
      </c>
      <c r="G1189" s="8">
        <v>4.1700000000000001E-2</v>
      </c>
      <c r="H1189" s="16">
        <f t="shared" si="39"/>
        <v>4.0896500986591158E-2</v>
      </c>
    </row>
    <row r="1190" spans="1:8" x14ac:dyDescent="0.35">
      <c r="A1190" s="15">
        <v>43893</v>
      </c>
      <c r="B1190">
        <v>209.37</v>
      </c>
      <c r="C1190">
        <v>217</v>
      </c>
      <c r="D1190">
        <v>219.49</v>
      </c>
      <c r="E1190">
        <v>207.51</v>
      </c>
      <c r="F1190" t="s">
        <v>1105</v>
      </c>
      <c r="G1190" s="8">
        <v>-3.2099999999999997E-2</v>
      </c>
      <c r="H1190" s="16">
        <f t="shared" si="39"/>
        <v>-3.26095422782402E-2</v>
      </c>
    </row>
    <row r="1191" spans="1:8" x14ac:dyDescent="0.35">
      <c r="A1191" s="15">
        <v>43892</v>
      </c>
      <c r="B1191">
        <v>216.31</v>
      </c>
      <c r="C1191">
        <v>208.77</v>
      </c>
      <c r="D1191">
        <v>216.46</v>
      </c>
      <c r="E1191">
        <v>205.83</v>
      </c>
      <c r="F1191" t="s">
        <v>1106</v>
      </c>
      <c r="G1191" s="8">
        <v>5.16E-2</v>
      </c>
      <c r="H1191" s="16">
        <f t="shared" si="39"/>
        <v>5.0342382985338323E-2</v>
      </c>
    </row>
    <row r="1192" spans="1:8" x14ac:dyDescent="0.35">
      <c r="A1192" s="15">
        <v>43889</v>
      </c>
      <c r="B1192">
        <v>205.69</v>
      </c>
      <c r="C1192">
        <v>198.82</v>
      </c>
      <c r="D1192">
        <v>207.06</v>
      </c>
      <c r="E1192">
        <v>198.07</v>
      </c>
      <c r="F1192" t="s">
        <v>1107</v>
      </c>
      <c r="G1192" s="8">
        <v>8.0000000000000004E-4</v>
      </c>
      <c r="H1192" s="16">
        <f t="shared" si="39"/>
        <v>7.7817230715434952E-4</v>
      </c>
    </row>
    <row r="1193" spans="1:8" x14ac:dyDescent="0.35">
      <c r="A1193" s="15">
        <v>43888</v>
      </c>
      <c r="B1193">
        <v>205.53</v>
      </c>
      <c r="C1193">
        <v>210.94</v>
      </c>
      <c r="D1193">
        <v>216.31</v>
      </c>
      <c r="E1193">
        <v>205.39</v>
      </c>
      <c r="F1193" t="s">
        <v>1108</v>
      </c>
      <c r="G1193" s="8">
        <v>-5.0099999999999999E-2</v>
      </c>
      <c r="H1193" s="16">
        <f t="shared" si="39"/>
        <v>-5.1397896516420821E-2</v>
      </c>
    </row>
    <row r="1194" spans="1:8" x14ac:dyDescent="0.35">
      <c r="A1194" s="15">
        <v>43887</v>
      </c>
      <c r="B1194">
        <v>216.37</v>
      </c>
      <c r="C1194">
        <v>216.56</v>
      </c>
      <c r="D1194">
        <v>220.16</v>
      </c>
      <c r="E1194">
        <v>214.79</v>
      </c>
      <c r="F1194" t="s">
        <v>1109</v>
      </c>
      <c r="G1194" s="8">
        <v>5.1999999999999998E-3</v>
      </c>
      <c r="H1194" s="16">
        <f t="shared" si="39"/>
        <v>5.1433053631862007E-3</v>
      </c>
    </row>
    <row r="1195" spans="1:8" x14ac:dyDescent="0.35">
      <c r="A1195" s="15">
        <v>43886</v>
      </c>
      <c r="B1195">
        <v>215.26</v>
      </c>
      <c r="C1195">
        <v>223.07</v>
      </c>
      <c r="D1195">
        <v>223.87</v>
      </c>
      <c r="E1195">
        <v>214.63</v>
      </c>
      <c r="F1195" t="s">
        <v>1110</v>
      </c>
      <c r="G1195" s="8">
        <v>-2.7199999999999998E-2</v>
      </c>
      <c r="H1195" s="16">
        <f t="shared" si="39"/>
        <v>-2.7537075446687608E-2</v>
      </c>
    </row>
    <row r="1196" spans="1:8" x14ac:dyDescent="0.35">
      <c r="A1196" s="15">
        <v>43885</v>
      </c>
      <c r="B1196">
        <v>221.27</v>
      </c>
      <c r="C1196">
        <v>221.72</v>
      </c>
      <c r="D1196">
        <v>224.13</v>
      </c>
      <c r="E1196">
        <v>220.14</v>
      </c>
      <c r="F1196" t="s">
        <v>1111</v>
      </c>
      <c r="G1196" s="8">
        <v>-3.8600000000000002E-2</v>
      </c>
      <c r="H1196" s="16">
        <f t="shared" si="39"/>
        <v>-3.9347594980410801E-2</v>
      </c>
    </row>
    <row r="1197" spans="1:8" x14ac:dyDescent="0.35">
      <c r="A1197" s="15">
        <v>43882</v>
      </c>
      <c r="B1197">
        <v>230.15</v>
      </c>
      <c r="C1197">
        <v>233.52</v>
      </c>
      <c r="D1197">
        <v>233.89</v>
      </c>
      <c r="E1197">
        <v>229.2</v>
      </c>
      <c r="F1197" t="s">
        <v>1112</v>
      </c>
      <c r="G1197" s="8">
        <v>-1.9199999999999998E-2</v>
      </c>
      <c r="H1197" s="16">
        <f t="shared" si="39"/>
        <v>-1.9406387732227273E-2</v>
      </c>
    </row>
    <row r="1198" spans="1:8" x14ac:dyDescent="0.35">
      <c r="A1198" s="15">
        <v>43881</v>
      </c>
      <c r="B1198">
        <v>234.66</v>
      </c>
      <c r="C1198">
        <v>236.34</v>
      </c>
      <c r="D1198">
        <v>236.83</v>
      </c>
      <c r="E1198">
        <v>231.76</v>
      </c>
      <c r="F1198" t="s">
        <v>1060</v>
      </c>
      <c r="G1198" s="8">
        <v>-9.2999999999999992E-3</v>
      </c>
      <c r="H1198" s="16">
        <f t="shared" si="39"/>
        <v>-9.331591297871351E-3</v>
      </c>
    </row>
    <row r="1199" spans="1:8" x14ac:dyDescent="0.35">
      <c r="A1199" s="15">
        <v>43880</v>
      </c>
      <c r="B1199">
        <v>236.86</v>
      </c>
      <c r="C1199">
        <v>235.95</v>
      </c>
      <c r="D1199">
        <v>237.35</v>
      </c>
      <c r="E1199">
        <v>235.73</v>
      </c>
      <c r="F1199" t="s">
        <v>1113</v>
      </c>
      <c r="G1199" s="8">
        <v>9.5999999999999992E-3</v>
      </c>
      <c r="H1199" s="16">
        <f t="shared" si="39"/>
        <v>9.544688236474648E-3</v>
      </c>
    </row>
    <row r="1200" spans="1:8" x14ac:dyDescent="0.35">
      <c r="A1200" s="15">
        <v>43879</v>
      </c>
      <c r="B1200">
        <v>234.61</v>
      </c>
      <c r="C1200">
        <v>233.35</v>
      </c>
      <c r="D1200">
        <v>235.05</v>
      </c>
      <c r="E1200">
        <v>233.13</v>
      </c>
      <c r="F1200" t="s">
        <v>946</v>
      </c>
      <c r="G1200" s="8">
        <v>4.0000000000000002E-4</v>
      </c>
      <c r="H1200" s="16">
        <f t="shared" si="39"/>
        <v>3.8368896085998931E-4</v>
      </c>
    </row>
    <row r="1201" spans="1:8" x14ac:dyDescent="0.35">
      <c r="A1201" s="15">
        <v>43875</v>
      </c>
      <c r="B1201">
        <v>234.52</v>
      </c>
      <c r="C1201">
        <v>234.16</v>
      </c>
      <c r="D1201">
        <v>234.74</v>
      </c>
      <c r="E1201">
        <v>233.43</v>
      </c>
      <c r="F1201" t="s">
        <v>1114</v>
      </c>
      <c r="G1201" s="8">
        <v>2.8999999999999998E-3</v>
      </c>
      <c r="H1201" s="16">
        <f t="shared" si="39"/>
        <v>2.8609879241191178E-3</v>
      </c>
    </row>
    <row r="1202" spans="1:8" x14ac:dyDescent="0.35">
      <c r="A1202" s="15">
        <v>43874</v>
      </c>
      <c r="B1202">
        <v>233.85</v>
      </c>
      <c r="C1202">
        <v>232.5</v>
      </c>
      <c r="D1202">
        <v>234.81</v>
      </c>
      <c r="E1202">
        <v>232.24</v>
      </c>
      <c r="F1202" t="s">
        <v>1115</v>
      </c>
      <c r="G1202" s="8">
        <v>-1.2999999999999999E-3</v>
      </c>
      <c r="H1202" s="16">
        <f t="shared" si="39"/>
        <v>-1.2820514576556115E-3</v>
      </c>
    </row>
    <row r="1203" spans="1:8" x14ac:dyDescent="0.35">
      <c r="A1203" s="15">
        <v>43873</v>
      </c>
      <c r="B1203">
        <v>234.15</v>
      </c>
      <c r="C1203">
        <v>233.22</v>
      </c>
      <c r="D1203">
        <v>234.26</v>
      </c>
      <c r="E1203">
        <v>232.68</v>
      </c>
      <c r="F1203" t="s">
        <v>144</v>
      </c>
      <c r="G1203" s="8">
        <v>9.7000000000000003E-3</v>
      </c>
      <c r="H1203" s="16">
        <f t="shared" si="39"/>
        <v>9.6988143332066897E-3</v>
      </c>
    </row>
    <row r="1204" spans="1:8" x14ac:dyDescent="0.35">
      <c r="A1204" s="15">
        <v>43872</v>
      </c>
      <c r="B1204">
        <v>231.89</v>
      </c>
      <c r="C1204">
        <v>233.09</v>
      </c>
      <c r="D1204">
        <v>233.9</v>
      </c>
      <c r="E1204">
        <v>231.28</v>
      </c>
      <c r="F1204" t="s">
        <v>974</v>
      </c>
      <c r="G1204" s="8">
        <v>2.0000000000000001E-4</v>
      </c>
      <c r="H1204" s="16">
        <f t="shared" si="39"/>
        <v>1.7251045887427339E-4</v>
      </c>
    </row>
    <row r="1205" spans="1:8" x14ac:dyDescent="0.35">
      <c r="A1205" s="15">
        <v>43871</v>
      </c>
      <c r="B1205">
        <v>231.85</v>
      </c>
      <c r="C1205">
        <v>228.31</v>
      </c>
      <c r="D1205">
        <v>231.86</v>
      </c>
      <c r="E1205">
        <v>228.26</v>
      </c>
      <c r="F1205" t="s">
        <v>1116</v>
      </c>
      <c r="G1205" s="8">
        <v>1.21E-2</v>
      </c>
      <c r="H1205" s="16">
        <f t="shared" si="39"/>
        <v>1.2019323311813285E-2</v>
      </c>
    </row>
    <row r="1206" spans="1:8" x14ac:dyDescent="0.35">
      <c r="A1206" s="15">
        <v>43868</v>
      </c>
      <c r="B1206">
        <v>229.08</v>
      </c>
      <c r="C1206">
        <v>229.04</v>
      </c>
      <c r="D1206">
        <v>230.32</v>
      </c>
      <c r="E1206">
        <v>228.42</v>
      </c>
      <c r="F1206" t="s">
        <v>1117</v>
      </c>
      <c r="G1206" s="8">
        <v>-4.3E-3</v>
      </c>
      <c r="H1206" s="16">
        <f t="shared" si="39"/>
        <v>-4.312322919220935E-3</v>
      </c>
    </row>
    <row r="1207" spans="1:8" x14ac:dyDescent="0.35">
      <c r="A1207" s="15">
        <v>43867</v>
      </c>
      <c r="B1207">
        <v>230.07</v>
      </c>
      <c r="C1207">
        <v>228.65</v>
      </c>
      <c r="D1207">
        <v>230.13</v>
      </c>
      <c r="E1207">
        <v>227.86</v>
      </c>
      <c r="F1207" t="s">
        <v>1118</v>
      </c>
      <c r="G1207" s="8">
        <v>8.6E-3</v>
      </c>
      <c r="H1207" s="16">
        <f t="shared" si="39"/>
        <v>8.5994811545351737E-3</v>
      </c>
    </row>
    <row r="1208" spans="1:8" x14ac:dyDescent="0.35">
      <c r="A1208" s="15">
        <v>43866</v>
      </c>
      <c r="B1208">
        <v>228.1</v>
      </c>
      <c r="C1208">
        <v>230.1</v>
      </c>
      <c r="D1208">
        <v>230.13</v>
      </c>
      <c r="E1208">
        <v>226.73</v>
      </c>
      <c r="F1208" t="s">
        <v>991</v>
      </c>
      <c r="G1208" s="8">
        <v>3.3E-3</v>
      </c>
      <c r="H1208" s="16">
        <f t="shared" si="39"/>
        <v>3.2934490193227846E-3</v>
      </c>
    </row>
    <row r="1209" spans="1:8" x14ac:dyDescent="0.35">
      <c r="A1209" s="15">
        <v>43865</v>
      </c>
      <c r="B1209">
        <v>227.35</v>
      </c>
      <c r="C1209">
        <v>225.27</v>
      </c>
      <c r="D1209">
        <v>227.74</v>
      </c>
      <c r="E1209">
        <v>224.53</v>
      </c>
      <c r="F1209" t="s">
        <v>1119</v>
      </c>
      <c r="G1209" s="8">
        <v>2.29E-2</v>
      </c>
      <c r="H1209" s="16">
        <f t="shared" si="39"/>
        <v>2.2642812513519239E-2</v>
      </c>
    </row>
    <row r="1210" spans="1:8" x14ac:dyDescent="0.35">
      <c r="A1210" s="15">
        <v>43864</v>
      </c>
      <c r="B1210">
        <v>222.26</v>
      </c>
      <c r="C1210">
        <v>220.02</v>
      </c>
      <c r="D1210">
        <v>222.77</v>
      </c>
      <c r="E1210">
        <v>219.87</v>
      </c>
      <c r="F1210" t="s">
        <v>745</v>
      </c>
      <c r="G1210" s="8">
        <v>1.5100000000000001E-2</v>
      </c>
      <c r="H1210" s="16">
        <f t="shared" si="39"/>
        <v>1.5004474510093152E-2</v>
      </c>
    </row>
    <row r="1211" spans="1:8" x14ac:dyDescent="0.35">
      <c r="A1211" s="15">
        <v>43861</v>
      </c>
      <c r="B1211">
        <v>218.95</v>
      </c>
      <c r="C1211">
        <v>223.38</v>
      </c>
      <c r="D1211">
        <v>223.44</v>
      </c>
      <c r="E1211">
        <v>218.17</v>
      </c>
      <c r="F1211" t="s">
        <v>1120</v>
      </c>
      <c r="G1211" s="8">
        <v>-1.5900000000000001E-2</v>
      </c>
      <c r="H1211" s="16">
        <f t="shared" si="39"/>
        <v>-1.5993816678302037E-2</v>
      </c>
    </row>
    <row r="1212" spans="1:8" x14ac:dyDescent="0.35">
      <c r="A1212" s="15">
        <v>43860</v>
      </c>
      <c r="B1212">
        <v>222.48</v>
      </c>
      <c r="C1212">
        <v>220.25</v>
      </c>
      <c r="D1212">
        <v>222.58</v>
      </c>
      <c r="E1212">
        <v>219.57</v>
      </c>
      <c r="F1212" t="s">
        <v>1121</v>
      </c>
      <c r="G1212" s="8">
        <v>3.5999999999999999E-3</v>
      </c>
      <c r="H1212" s="16">
        <f t="shared" si="39"/>
        <v>3.5572003198475802E-3</v>
      </c>
    </row>
    <row r="1213" spans="1:8" x14ac:dyDescent="0.35">
      <c r="A1213" s="15">
        <v>43859</v>
      </c>
      <c r="B1213">
        <v>221.69</v>
      </c>
      <c r="C1213">
        <v>222.54</v>
      </c>
      <c r="D1213">
        <v>222.81</v>
      </c>
      <c r="E1213">
        <v>220.71</v>
      </c>
      <c r="F1213" t="s">
        <v>1122</v>
      </c>
      <c r="G1213" s="8">
        <v>1.6000000000000001E-3</v>
      </c>
      <c r="H1213" s="16">
        <f t="shared" si="39"/>
        <v>1.625209151907849E-3</v>
      </c>
    </row>
    <row r="1214" spans="1:8" x14ac:dyDescent="0.35">
      <c r="A1214" s="15">
        <v>43858</v>
      </c>
      <c r="B1214">
        <v>221.33</v>
      </c>
      <c r="C1214">
        <v>219.48</v>
      </c>
      <c r="D1214">
        <v>221.84</v>
      </c>
      <c r="E1214">
        <v>218.94</v>
      </c>
      <c r="F1214" t="s">
        <v>1123</v>
      </c>
      <c r="G1214" s="8">
        <v>1.5299999999999999E-2</v>
      </c>
      <c r="H1214" s="16">
        <f t="shared" si="39"/>
        <v>1.5205610276630045E-2</v>
      </c>
    </row>
    <row r="1215" spans="1:8" x14ac:dyDescent="0.35">
      <c r="A1215" s="15">
        <v>43857</v>
      </c>
      <c r="B1215">
        <v>217.99</v>
      </c>
      <c r="C1215">
        <v>217.61</v>
      </c>
      <c r="D1215">
        <v>219.17</v>
      </c>
      <c r="E1215">
        <v>217.07</v>
      </c>
      <c r="F1215" t="s">
        <v>1124</v>
      </c>
      <c r="G1215" s="8">
        <v>-2.06E-2</v>
      </c>
      <c r="H1215" s="16">
        <f t="shared" si="39"/>
        <v>-2.0837397367955226E-2</v>
      </c>
    </row>
    <row r="1216" spans="1:8" x14ac:dyDescent="0.35">
      <c r="A1216" s="15">
        <v>43854</v>
      </c>
      <c r="B1216">
        <v>222.58</v>
      </c>
      <c r="C1216">
        <v>225.5</v>
      </c>
      <c r="D1216">
        <v>225.76</v>
      </c>
      <c r="E1216">
        <v>221.55</v>
      </c>
      <c r="F1216" t="s">
        <v>1125</v>
      </c>
      <c r="G1216" s="8">
        <v>-8.3999999999999995E-3</v>
      </c>
      <c r="H1216" s="16">
        <f t="shared" si="39"/>
        <v>-8.455480418174989E-3</v>
      </c>
    </row>
    <row r="1217" spans="1:8" x14ac:dyDescent="0.35">
      <c r="A1217" s="15">
        <v>43853</v>
      </c>
      <c r="B1217">
        <v>224.47</v>
      </c>
      <c r="C1217">
        <v>223.59</v>
      </c>
      <c r="D1217">
        <v>224.57</v>
      </c>
      <c r="E1217">
        <v>222.58</v>
      </c>
      <c r="F1217" t="s">
        <v>1126</v>
      </c>
      <c r="G1217" s="8">
        <v>3.2000000000000002E-3</v>
      </c>
      <c r="H1217" s="16">
        <f t="shared" si="39"/>
        <v>3.212710808489247E-3</v>
      </c>
    </row>
    <row r="1218" spans="1:8" x14ac:dyDescent="0.35">
      <c r="A1218" s="15">
        <v>43852</v>
      </c>
      <c r="B1218">
        <v>223.75</v>
      </c>
      <c r="C1218">
        <v>224.26</v>
      </c>
      <c r="D1218">
        <v>225.03</v>
      </c>
      <c r="E1218">
        <v>223.47</v>
      </c>
      <c r="F1218" t="s">
        <v>1127</v>
      </c>
      <c r="G1218" s="8">
        <v>2.5999999999999999E-3</v>
      </c>
      <c r="H1218" s="16">
        <f t="shared" si="39"/>
        <v>2.6403541776372275E-3</v>
      </c>
    </row>
    <row r="1219" spans="1:8" x14ac:dyDescent="0.35">
      <c r="A1219" s="15">
        <v>43851</v>
      </c>
      <c r="B1219">
        <v>223.16</v>
      </c>
      <c r="C1219">
        <v>222.61</v>
      </c>
      <c r="D1219">
        <v>223.72</v>
      </c>
      <c r="E1219">
        <v>222.54</v>
      </c>
      <c r="F1219" t="s">
        <v>1128</v>
      </c>
      <c r="G1219" s="8">
        <v>-4.0000000000000002E-4</v>
      </c>
      <c r="H1219" s="16">
        <f t="shared" si="39"/>
        <v>-4.4800860925848823E-4</v>
      </c>
    </row>
    <row r="1220" spans="1:8" x14ac:dyDescent="0.35">
      <c r="A1220" s="15">
        <v>43847</v>
      </c>
      <c r="B1220">
        <v>223.26</v>
      </c>
      <c r="C1220">
        <v>223.12</v>
      </c>
      <c r="D1220">
        <v>223.44</v>
      </c>
      <c r="E1220">
        <v>222.01</v>
      </c>
      <c r="F1220" t="s">
        <v>1129</v>
      </c>
      <c r="G1220" s="8">
        <v>5.0000000000000001E-3</v>
      </c>
      <c r="H1220" s="16">
        <f t="shared" si="39"/>
        <v>4.9391685880420342E-3</v>
      </c>
    </row>
    <row r="1221" spans="1:8" x14ac:dyDescent="0.35">
      <c r="A1221" s="15">
        <v>43846</v>
      </c>
      <c r="B1221">
        <v>222.16</v>
      </c>
      <c r="C1221">
        <v>221.12</v>
      </c>
      <c r="D1221">
        <v>222.2</v>
      </c>
      <c r="E1221">
        <v>220.68</v>
      </c>
      <c r="F1221" t="s">
        <v>1130</v>
      </c>
      <c r="G1221" s="8">
        <v>9.5999999999999992E-3</v>
      </c>
      <c r="H1221" s="16">
        <f t="shared" si="39"/>
        <v>9.5430497414437047E-3</v>
      </c>
    </row>
    <row r="1222" spans="1:8" x14ac:dyDescent="0.35">
      <c r="A1222" s="15">
        <v>43845</v>
      </c>
      <c r="B1222">
        <v>220.05</v>
      </c>
      <c r="C1222">
        <v>220.06</v>
      </c>
      <c r="D1222">
        <v>221.08</v>
      </c>
      <c r="E1222">
        <v>219.33</v>
      </c>
      <c r="F1222" t="s">
        <v>1131</v>
      </c>
      <c r="G1222" s="8">
        <v>4.0000000000000002E-4</v>
      </c>
      <c r="H1222" s="16">
        <f t="shared" si="39"/>
        <v>4.0908161748636716E-4</v>
      </c>
    </row>
    <row r="1223" spans="1:8" x14ac:dyDescent="0.35">
      <c r="A1223" s="15">
        <v>43844</v>
      </c>
      <c r="B1223">
        <v>219.96</v>
      </c>
      <c r="C1223">
        <v>220.63</v>
      </c>
      <c r="D1223">
        <v>221.09</v>
      </c>
      <c r="E1223">
        <v>219.62</v>
      </c>
      <c r="F1223" t="s">
        <v>1132</v>
      </c>
      <c r="G1223" s="8">
        <v>-3.8999999999999998E-3</v>
      </c>
      <c r="H1223" s="16">
        <f t="shared" si="39"/>
        <v>-3.9474630991103363E-3</v>
      </c>
    </row>
    <row r="1224" spans="1:8" x14ac:dyDescent="0.35">
      <c r="A1224" s="15">
        <v>43843</v>
      </c>
      <c r="B1224">
        <v>220.83</v>
      </c>
      <c r="C1224">
        <v>219.19</v>
      </c>
      <c r="D1224">
        <v>220.86</v>
      </c>
      <c r="E1224">
        <v>218.87</v>
      </c>
      <c r="F1224" t="s">
        <v>53</v>
      </c>
      <c r="G1224" s="8">
        <v>1.15E-2</v>
      </c>
      <c r="H1224" s="16">
        <f t="shared" si="39"/>
        <v>1.143129833864126E-2</v>
      </c>
    </row>
    <row r="1225" spans="1:8" x14ac:dyDescent="0.35">
      <c r="A1225" s="15">
        <v>43840</v>
      </c>
      <c r="B1225">
        <v>218.32</v>
      </c>
      <c r="C1225">
        <v>219.64</v>
      </c>
      <c r="D1225">
        <v>219.75</v>
      </c>
      <c r="E1225">
        <v>217.93</v>
      </c>
      <c r="F1225" t="s">
        <v>1133</v>
      </c>
      <c r="G1225" s="8">
        <v>-2.5999999999999999E-3</v>
      </c>
      <c r="H1225" s="16">
        <f t="shared" si="39"/>
        <v>-2.5617580341025705E-3</v>
      </c>
    </row>
    <row r="1226" spans="1:8" x14ac:dyDescent="0.35">
      <c r="A1226" s="15">
        <v>43839</v>
      </c>
      <c r="B1226">
        <v>218.88</v>
      </c>
      <c r="C1226">
        <v>218.8</v>
      </c>
      <c r="D1226">
        <v>219.29</v>
      </c>
      <c r="E1226">
        <v>217.6</v>
      </c>
      <c r="F1226" t="s">
        <v>1134</v>
      </c>
      <c r="G1226" s="8">
        <v>8.5000000000000006E-3</v>
      </c>
      <c r="H1226" s="16">
        <f t="shared" si="39"/>
        <v>8.4419660835093075E-3</v>
      </c>
    </row>
    <row r="1227" spans="1:8" x14ac:dyDescent="0.35">
      <c r="A1227" s="15">
        <v>43838</v>
      </c>
      <c r="B1227">
        <v>217.04</v>
      </c>
      <c r="C1227">
        <v>215.36</v>
      </c>
      <c r="D1227">
        <v>218.03</v>
      </c>
      <c r="E1227">
        <v>215.05</v>
      </c>
      <c r="F1227" t="s">
        <v>1135</v>
      </c>
      <c r="G1227" s="8">
        <v>7.4999999999999997E-3</v>
      </c>
      <c r="H1227" s="16">
        <f t="shared" si="39"/>
        <v>7.492057428052144E-3</v>
      </c>
    </row>
    <row r="1228" spans="1:8" x14ac:dyDescent="0.35">
      <c r="A1228" s="15">
        <v>43837</v>
      </c>
      <c r="B1228">
        <v>215.42</v>
      </c>
      <c r="C1228">
        <v>215.53</v>
      </c>
      <c r="D1228">
        <v>216.03</v>
      </c>
      <c r="E1228">
        <v>214.74</v>
      </c>
      <c r="F1228" t="s">
        <v>1136</v>
      </c>
      <c r="G1228" s="8">
        <v>-1E-4</v>
      </c>
      <c r="H1228" s="16">
        <f t="shared" ref="H1228:H1290" si="40">LN(B1228/B1229)</f>
        <v>-1.3925313922290522E-4</v>
      </c>
    </row>
    <row r="1229" spans="1:8" x14ac:dyDescent="0.35">
      <c r="A1229" s="15">
        <v>43836</v>
      </c>
      <c r="B1229">
        <v>215.45</v>
      </c>
      <c r="C1229">
        <v>212.38</v>
      </c>
      <c r="D1229">
        <v>215.48</v>
      </c>
      <c r="E1229">
        <v>212.13</v>
      </c>
      <c r="F1229" t="s">
        <v>780</v>
      </c>
      <c r="G1229" s="8">
        <v>6.4000000000000003E-3</v>
      </c>
      <c r="H1229" s="16">
        <f t="shared" si="40"/>
        <v>6.4257997227159386E-3</v>
      </c>
    </row>
    <row r="1230" spans="1:8" x14ac:dyDescent="0.35">
      <c r="A1230" s="15">
        <v>43833</v>
      </c>
      <c r="B1230">
        <v>214.07</v>
      </c>
      <c r="C1230">
        <v>213.18</v>
      </c>
      <c r="D1230">
        <v>215.36</v>
      </c>
      <c r="E1230">
        <v>213.17</v>
      </c>
      <c r="F1230" t="s">
        <v>1137</v>
      </c>
      <c r="G1230" s="8">
        <v>-9.1999999999999998E-3</v>
      </c>
      <c r="H1230" s="16">
        <f t="shared" si="40"/>
        <v>-9.2067980388111925E-3</v>
      </c>
    </row>
    <row r="1231" spans="1:8" x14ac:dyDescent="0.35">
      <c r="A1231" s="15">
        <v>43832</v>
      </c>
      <c r="B1231">
        <v>216.05</v>
      </c>
      <c r="C1231">
        <v>214.29</v>
      </c>
      <c r="D1231">
        <v>216.05</v>
      </c>
      <c r="E1231">
        <v>213.87</v>
      </c>
      <c r="F1231" t="s">
        <v>1138</v>
      </c>
      <c r="G1231" s="8">
        <v>1.67E-2</v>
      </c>
      <c r="H1231" s="16">
        <f t="shared" si="40"/>
        <v>1.6567874013470606E-2</v>
      </c>
    </row>
    <row r="1232" spans="1:8" x14ac:dyDescent="0.35">
      <c r="A1232" s="15">
        <v>43830</v>
      </c>
      <c r="B1232">
        <v>212.5</v>
      </c>
      <c r="C1232">
        <v>211.51</v>
      </c>
      <c r="D1232">
        <v>212.65</v>
      </c>
      <c r="E1232">
        <v>211.09</v>
      </c>
      <c r="F1232" t="s">
        <v>1139</v>
      </c>
      <c r="G1232" s="8">
        <v>1.9E-3</v>
      </c>
      <c r="H1232" s="16">
        <f t="shared" si="40"/>
        <v>1.8841267938347478E-3</v>
      </c>
    </row>
    <row r="1233" spans="1:8" x14ac:dyDescent="0.35">
      <c r="A1233" s="15">
        <v>43829</v>
      </c>
      <c r="B1233">
        <v>212.1</v>
      </c>
      <c r="C1233">
        <v>213.4</v>
      </c>
      <c r="D1233">
        <v>213.52</v>
      </c>
      <c r="E1233">
        <v>211.05</v>
      </c>
      <c r="F1233" t="s">
        <v>1140</v>
      </c>
      <c r="G1233" s="8">
        <v>-6.6E-3</v>
      </c>
      <c r="H1233" s="16">
        <f t="shared" si="40"/>
        <v>-6.578971098042511E-3</v>
      </c>
    </row>
    <row r="1234" spans="1:8" x14ac:dyDescent="0.35">
      <c r="A1234" s="15">
        <v>43826</v>
      </c>
      <c r="B1234">
        <v>213.5</v>
      </c>
      <c r="C1234">
        <v>214.44</v>
      </c>
      <c r="D1234">
        <v>214.45</v>
      </c>
      <c r="E1234">
        <v>212.93</v>
      </c>
      <c r="F1234" t="s">
        <v>922</v>
      </c>
      <c r="G1234" s="8">
        <v>-8.0000000000000004E-4</v>
      </c>
      <c r="H1234" s="16">
        <f t="shared" si="40"/>
        <v>-8.4273613302621728E-4</v>
      </c>
    </row>
    <row r="1235" spans="1:8" x14ac:dyDescent="0.35">
      <c r="A1235" s="15">
        <v>43825</v>
      </c>
      <c r="B1235">
        <v>213.68</v>
      </c>
      <c r="C1235">
        <v>212.15</v>
      </c>
      <c r="D1235">
        <v>213.7</v>
      </c>
      <c r="E1235">
        <v>212.12</v>
      </c>
      <c r="F1235" t="s">
        <v>944</v>
      </c>
      <c r="G1235" s="8">
        <v>8.8000000000000005E-3</v>
      </c>
      <c r="H1235" s="16">
        <f t="shared" si="40"/>
        <v>8.7899223957985384E-3</v>
      </c>
    </row>
    <row r="1236" spans="1:8" x14ac:dyDescent="0.35">
      <c r="A1236" s="15">
        <v>43823</v>
      </c>
      <c r="B1236">
        <v>211.81</v>
      </c>
      <c r="C1236">
        <v>211.86</v>
      </c>
      <c r="D1236">
        <v>211.98</v>
      </c>
      <c r="E1236">
        <v>211.33</v>
      </c>
      <c r="F1236" t="s">
        <v>1141</v>
      </c>
      <c r="G1236" s="8">
        <v>5.0000000000000001E-4</v>
      </c>
      <c r="H1236" s="16">
        <f t="shared" si="40"/>
        <v>5.1946826508755589E-4</v>
      </c>
    </row>
    <row r="1237" spans="1:8" x14ac:dyDescent="0.35">
      <c r="A1237" s="15">
        <v>43822</v>
      </c>
      <c r="B1237">
        <v>211.7</v>
      </c>
      <c r="C1237">
        <v>211.92</v>
      </c>
      <c r="D1237">
        <v>212.04</v>
      </c>
      <c r="E1237">
        <v>211.52</v>
      </c>
      <c r="F1237" t="s">
        <v>1142</v>
      </c>
      <c r="G1237" s="8">
        <v>5.0000000000000001E-4</v>
      </c>
      <c r="H1237" s="16">
        <f t="shared" si="40"/>
        <v>4.724781566752158E-4</v>
      </c>
    </row>
    <row r="1238" spans="1:8" x14ac:dyDescent="0.35">
      <c r="A1238" s="15">
        <v>43819</v>
      </c>
      <c r="B1238">
        <v>211.6</v>
      </c>
      <c r="C1238">
        <v>211.7</v>
      </c>
      <c r="D1238">
        <v>212.41</v>
      </c>
      <c r="E1238">
        <v>211.16</v>
      </c>
      <c r="F1238" t="s">
        <v>1143</v>
      </c>
      <c r="G1238" s="8">
        <v>4.0000000000000001E-3</v>
      </c>
      <c r="H1238" s="16">
        <f t="shared" si="40"/>
        <v>4.0251031021795326E-3</v>
      </c>
    </row>
    <row r="1239" spans="1:8" x14ac:dyDescent="0.35">
      <c r="A1239" s="15">
        <v>43818</v>
      </c>
      <c r="B1239">
        <v>210.75</v>
      </c>
      <c r="C1239">
        <v>209.53</v>
      </c>
      <c r="D1239">
        <v>210.82</v>
      </c>
      <c r="E1239">
        <v>209.51</v>
      </c>
      <c r="F1239" t="s">
        <v>1144</v>
      </c>
      <c r="G1239" s="8">
        <v>6.3E-3</v>
      </c>
      <c r="H1239" s="16">
        <f t="shared" si="40"/>
        <v>6.2352947203749964E-3</v>
      </c>
    </row>
    <row r="1240" spans="1:8" x14ac:dyDescent="0.35">
      <c r="A1240" s="15">
        <v>43817</v>
      </c>
      <c r="B1240">
        <v>209.44</v>
      </c>
      <c r="C1240">
        <v>209.49</v>
      </c>
      <c r="D1240">
        <v>210.02</v>
      </c>
      <c r="E1240">
        <v>209.22</v>
      </c>
      <c r="F1240" t="s">
        <v>1145</v>
      </c>
      <c r="G1240" s="8">
        <v>8.0000000000000004E-4</v>
      </c>
      <c r="H1240" s="16">
        <f t="shared" si="40"/>
        <v>7.642338927558957E-4</v>
      </c>
    </row>
    <row r="1241" spans="1:8" x14ac:dyDescent="0.35">
      <c r="A1241" s="15">
        <v>43816</v>
      </c>
      <c r="B1241">
        <v>209.28</v>
      </c>
      <c r="C1241">
        <v>209.39</v>
      </c>
      <c r="D1241">
        <v>209.6</v>
      </c>
      <c r="E1241">
        <v>208.93</v>
      </c>
      <c r="F1241" t="s">
        <v>1146</v>
      </c>
      <c r="G1241" s="8">
        <v>5.9999999999999995E-4</v>
      </c>
      <c r="H1241" s="16">
        <f t="shared" si="40"/>
        <v>5.7355894890412026E-4</v>
      </c>
    </row>
    <row r="1242" spans="1:8" x14ac:dyDescent="0.35">
      <c r="A1242" s="15">
        <v>43815</v>
      </c>
      <c r="B1242">
        <v>209.16</v>
      </c>
      <c r="C1242">
        <v>208.39</v>
      </c>
      <c r="D1242">
        <v>209.42</v>
      </c>
      <c r="E1242">
        <v>208.37</v>
      </c>
      <c r="F1242" t="s">
        <v>1147</v>
      </c>
      <c r="G1242" s="8">
        <v>0.01</v>
      </c>
      <c r="H1242" s="16">
        <f t="shared" si="40"/>
        <v>9.9943172862292581E-3</v>
      </c>
    </row>
    <row r="1243" spans="1:8" x14ac:dyDescent="0.35">
      <c r="A1243" s="15">
        <v>43812</v>
      </c>
      <c r="B1243">
        <v>207.08</v>
      </c>
      <c r="C1243">
        <v>206.25</v>
      </c>
      <c r="D1243">
        <v>207.8</v>
      </c>
      <c r="E1243">
        <v>205.85</v>
      </c>
      <c r="F1243" t="s">
        <v>1148</v>
      </c>
      <c r="G1243" s="8">
        <v>3.3E-3</v>
      </c>
      <c r="H1243" s="16">
        <f t="shared" si="40"/>
        <v>3.2891584262929856E-3</v>
      </c>
    </row>
    <row r="1244" spans="1:8" x14ac:dyDescent="0.35">
      <c r="A1244" s="15">
        <v>43811</v>
      </c>
      <c r="B1244">
        <v>206.4</v>
      </c>
      <c r="C1244">
        <v>204.66</v>
      </c>
      <c r="D1244">
        <v>207.21</v>
      </c>
      <c r="E1244">
        <v>204.38</v>
      </c>
      <c r="F1244" t="s">
        <v>1149</v>
      </c>
      <c r="G1244" s="8">
        <v>7.4999999999999997E-3</v>
      </c>
      <c r="H1244" s="16">
        <f t="shared" si="40"/>
        <v>7.4404019663001555E-3</v>
      </c>
    </row>
    <row r="1245" spans="1:8" x14ac:dyDescent="0.35">
      <c r="A1245" s="15">
        <v>43810</v>
      </c>
      <c r="B1245">
        <v>204.87</v>
      </c>
      <c r="C1245">
        <v>204.26</v>
      </c>
      <c r="D1245">
        <v>205.08</v>
      </c>
      <c r="E1245">
        <v>203.93</v>
      </c>
      <c r="F1245" t="s">
        <v>1150</v>
      </c>
      <c r="G1245" s="8">
        <v>5.3E-3</v>
      </c>
      <c r="H1245" s="16">
        <f t="shared" si="40"/>
        <v>5.2855797697874581E-3</v>
      </c>
    </row>
    <row r="1246" spans="1:8" x14ac:dyDescent="0.35">
      <c r="A1246" s="15">
        <v>43809</v>
      </c>
      <c r="B1246">
        <v>203.79</v>
      </c>
      <c r="C1246">
        <v>204.06</v>
      </c>
      <c r="D1246">
        <v>204.77</v>
      </c>
      <c r="E1246">
        <v>203.33</v>
      </c>
      <c r="F1246" t="s">
        <v>1151</v>
      </c>
      <c r="G1246" s="8">
        <v>-8.0000000000000004E-4</v>
      </c>
      <c r="H1246" s="16">
        <f t="shared" si="40"/>
        <v>-8.3384431563486507E-4</v>
      </c>
    </row>
    <row r="1247" spans="1:8" x14ac:dyDescent="0.35">
      <c r="A1247" s="15">
        <v>43808</v>
      </c>
      <c r="B1247">
        <v>203.96</v>
      </c>
      <c r="C1247">
        <v>204.52</v>
      </c>
      <c r="D1247">
        <v>205.49</v>
      </c>
      <c r="E1247">
        <v>203.87</v>
      </c>
      <c r="F1247" t="s">
        <v>1152</v>
      </c>
      <c r="G1247" s="8">
        <v>-4.4999999999999997E-3</v>
      </c>
      <c r="H1247" s="16">
        <f t="shared" si="40"/>
        <v>-4.5493535721527131E-3</v>
      </c>
    </row>
    <row r="1248" spans="1:8" x14ac:dyDescent="0.35">
      <c r="A1248" s="15">
        <v>43805</v>
      </c>
      <c r="B1248">
        <v>204.89</v>
      </c>
      <c r="C1248">
        <v>204.14</v>
      </c>
      <c r="D1248">
        <v>205.04</v>
      </c>
      <c r="E1248">
        <v>204.04</v>
      </c>
      <c r="F1248" t="s">
        <v>1153</v>
      </c>
      <c r="G1248" s="8">
        <v>1.0699999999999999E-2</v>
      </c>
      <c r="H1248" s="16">
        <f t="shared" si="40"/>
        <v>1.0647533186278871E-2</v>
      </c>
    </row>
    <row r="1249" spans="1:8" x14ac:dyDescent="0.35">
      <c r="A1249" s="15">
        <v>43804</v>
      </c>
      <c r="B1249">
        <v>202.72</v>
      </c>
      <c r="C1249">
        <v>203.04</v>
      </c>
      <c r="D1249">
        <v>203.04</v>
      </c>
      <c r="E1249">
        <v>201.73</v>
      </c>
      <c r="F1249" t="s">
        <v>1154</v>
      </c>
      <c r="G1249" s="8">
        <v>2E-3</v>
      </c>
      <c r="H1249" s="16">
        <f t="shared" si="40"/>
        <v>1.9751142111191704E-3</v>
      </c>
    </row>
    <row r="1250" spans="1:8" x14ac:dyDescent="0.35">
      <c r="A1250" s="15">
        <v>43803</v>
      </c>
      <c r="B1250">
        <v>202.32</v>
      </c>
      <c r="C1250">
        <v>202.38</v>
      </c>
      <c r="D1250">
        <v>202.8</v>
      </c>
      <c r="E1250">
        <v>202.03</v>
      </c>
      <c r="F1250" t="s">
        <v>1155</v>
      </c>
      <c r="G1250" s="8">
        <v>5.1000000000000004E-3</v>
      </c>
      <c r="H1250" s="16">
        <f t="shared" si="40"/>
        <v>5.054269715963745E-3</v>
      </c>
    </row>
    <row r="1251" spans="1:8" x14ac:dyDescent="0.35">
      <c r="A1251" s="15">
        <v>43802</v>
      </c>
      <c r="B1251">
        <v>201.3</v>
      </c>
      <c r="C1251">
        <v>200.21</v>
      </c>
      <c r="D1251">
        <v>201.38</v>
      </c>
      <c r="E1251">
        <v>193.68</v>
      </c>
      <c r="F1251" t="s">
        <v>1156</v>
      </c>
      <c r="G1251" s="8">
        <v>-7.7999999999999996E-3</v>
      </c>
      <c r="H1251" s="16">
        <f t="shared" si="40"/>
        <v>-7.8676276092123389E-3</v>
      </c>
    </row>
    <row r="1252" spans="1:8" x14ac:dyDescent="0.35">
      <c r="A1252" s="15">
        <v>43801</v>
      </c>
      <c r="B1252">
        <v>202.89</v>
      </c>
      <c r="C1252">
        <v>205</v>
      </c>
      <c r="D1252">
        <v>205.07</v>
      </c>
      <c r="E1252">
        <v>201.67</v>
      </c>
      <c r="F1252" t="s">
        <v>1157</v>
      </c>
      <c r="G1252" s="8">
        <v>-1.0200000000000001E-2</v>
      </c>
      <c r="H1252" s="16">
        <f t="shared" si="40"/>
        <v>-1.0297237205838479E-2</v>
      </c>
    </row>
    <row r="1253" spans="1:8" x14ac:dyDescent="0.35">
      <c r="A1253" s="15">
        <v>43798</v>
      </c>
      <c r="B1253">
        <v>204.99</v>
      </c>
      <c r="C1253">
        <v>205.48</v>
      </c>
      <c r="D1253">
        <v>205.72</v>
      </c>
      <c r="E1253">
        <v>204.89</v>
      </c>
      <c r="F1253" t="s">
        <v>1158</v>
      </c>
      <c r="G1253" s="8">
        <v>-4.5999999999999999E-3</v>
      </c>
      <c r="H1253" s="16">
        <f t="shared" si="40"/>
        <v>-4.5751077564600848E-3</v>
      </c>
    </row>
    <row r="1254" spans="1:8" x14ac:dyDescent="0.35">
      <c r="A1254" s="15">
        <v>43796</v>
      </c>
      <c r="B1254">
        <v>205.93</v>
      </c>
      <c r="C1254">
        <v>205.02</v>
      </c>
      <c r="D1254">
        <v>205.94</v>
      </c>
      <c r="E1254">
        <v>204.78</v>
      </c>
      <c r="F1254" t="s">
        <v>1159</v>
      </c>
      <c r="G1254" s="8">
        <v>7.0000000000000001E-3</v>
      </c>
      <c r="H1254" s="16">
        <f t="shared" si="40"/>
        <v>6.96832973440039E-3</v>
      </c>
    </row>
    <row r="1255" spans="1:8" x14ac:dyDescent="0.35">
      <c r="A1255" s="15">
        <v>43795</v>
      </c>
      <c r="B1255">
        <v>204.5</v>
      </c>
      <c r="C1255">
        <v>204.21</v>
      </c>
      <c r="D1255">
        <v>204.76</v>
      </c>
      <c r="E1255">
        <v>203.94</v>
      </c>
      <c r="F1255" t="s">
        <v>1160</v>
      </c>
      <c r="G1255" s="8">
        <v>1.9E-3</v>
      </c>
      <c r="H1255" s="16">
        <f t="shared" si="40"/>
        <v>1.9089112769051231E-3</v>
      </c>
    </row>
    <row r="1256" spans="1:8" x14ac:dyDescent="0.35">
      <c r="A1256" s="15">
        <v>43794</v>
      </c>
      <c r="B1256">
        <v>204.11</v>
      </c>
      <c r="C1256">
        <v>202.56</v>
      </c>
      <c r="D1256">
        <v>204.15</v>
      </c>
      <c r="E1256">
        <v>202.56</v>
      </c>
      <c r="F1256" t="s">
        <v>1161</v>
      </c>
      <c r="G1256" s="8">
        <v>1.18E-2</v>
      </c>
      <c r="H1256" s="16">
        <f t="shared" si="40"/>
        <v>1.1778466997426797E-2</v>
      </c>
    </row>
    <row r="1257" spans="1:8" x14ac:dyDescent="0.35">
      <c r="A1257" s="15">
        <v>43791</v>
      </c>
      <c r="B1257">
        <v>201.72</v>
      </c>
      <c r="C1257">
        <v>202.06</v>
      </c>
      <c r="D1257">
        <v>202.21</v>
      </c>
      <c r="E1257">
        <v>200.63</v>
      </c>
      <c r="F1257" t="s">
        <v>1162</v>
      </c>
      <c r="G1257" s="8">
        <v>5.9999999999999995E-4</v>
      </c>
      <c r="H1257" s="16">
        <f t="shared" si="40"/>
        <v>6.4466541619235586E-4</v>
      </c>
    </row>
    <row r="1258" spans="1:8" x14ac:dyDescent="0.35">
      <c r="A1258" s="15">
        <v>43790</v>
      </c>
      <c r="B1258">
        <v>201.59</v>
      </c>
      <c r="C1258">
        <v>201.83</v>
      </c>
      <c r="D1258">
        <v>201.96</v>
      </c>
      <c r="E1258">
        <v>200.96</v>
      </c>
      <c r="F1258" t="s">
        <v>1163</v>
      </c>
      <c r="G1258" s="8">
        <v>-2.2000000000000001E-3</v>
      </c>
      <c r="H1258" s="16">
        <f t="shared" si="40"/>
        <v>-2.2297658075195359E-3</v>
      </c>
    </row>
    <row r="1259" spans="1:8" x14ac:dyDescent="0.35">
      <c r="A1259" s="15">
        <v>43789</v>
      </c>
      <c r="B1259">
        <v>202.04</v>
      </c>
      <c r="C1259">
        <v>202.74</v>
      </c>
      <c r="D1259">
        <v>203.34</v>
      </c>
      <c r="E1259">
        <v>200.51</v>
      </c>
      <c r="F1259" t="s">
        <v>1164</v>
      </c>
      <c r="G1259" s="8">
        <v>-6.0000000000000001E-3</v>
      </c>
      <c r="H1259" s="16">
        <f t="shared" si="40"/>
        <v>-6.020250109768535E-3</v>
      </c>
    </row>
    <row r="1260" spans="1:8" x14ac:dyDescent="0.35">
      <c r="A1260" s="15">
        <v>43788</v>
      </c>
      <c r="B1260">
        <v>203.26</v>
      </c>
      <c r="C1260">
        <v>203.73</v>
      </c>
      <c r="D1260">
        <v>203.73</v>
      </c>
      <c r="E1260">
        <v>202.48</v>
      </c>
      <c r="F1260" t="s">
        <v>1165</v>
      </c>
      <c r="G1260" s="8">
        <v>1.5E-3</v>
      </c>
      <c r="H1260" s="16">
        <f t="shared" si="40"/>
        <v>1.4770324185939562E-3</v>
      </c>
    </row>
    <row r="1261" spans="1:8" x14ac:dyDescent="0.35">
      <c r="A1261" s="15">
        <v>43787</v>
      </c>
      <c r="B1261">
        <v>202.96</v>
      </c>
      <c r="C1261">
        <v>202.5</v>
      </c>
      <c r="D1261">
        <v>203.28</v>
      </c>
      <c r="E1261">
        <v>201.66</v>
      </c>
      <c r="F1261" t="s">
        <v>1166</v>
      </c>
      <c r="G1261" s="8">
        <v>8.0000000000000004E-4</v>
      </c>
      <c r="H1261" s="16">
        <f t="shared" si="40"/>
        <v>7.8864357399838442E-4</v>
      </c>
    </row>
    <row r="1262" spans="1:8" x14ac:dyDescent="0.35">
      <c r="A1262" s="15">
        <v>43784</v>
      </c>
      <c r="B1262">
        <v>202.8</v>
      </c>
      <c r="C1262">
        <v>202.5</v>
      </c>
      <c r="D1262">
        <v>202.8</v>
      </c>
      <c r="E1262">
        <v>201.89</v>
      </c>
      <c r="F1262" t="s">
        <v>1167</v>
      </c>
      <c r="G1262" s="8">
        <v>7.4000000000000003E-3</v>
      </c>
      <c r="H1262" s="16">
        <f t="shared" si="40"/>
        <v>7.3245898088688385E-3</v>
      </c>
    </row>
    <row r="1263" spans="1:8" x14ac:dyDescent="0.35">
      <c r="A1263" s="15">
        <v>43783</v>
      </c>
      <c r="B1263">
        <v>201.32</v>
      </c>
      <c r="C1263">
        <v>200.72</v>
      </c>
      <c r="D1263">
        <v>201.45</v>
      </c>
      <c r="E1263">
        <v>200.11</v>
      </c>
      <c r="F1263" t="s">
        <v>1159</v>
      </c>
      <c r="G1263" s="8">
        <v>-8.0000000000000004E-4</v>
      </c>
      <c r="H1263" s="16">
        <f t="shared" si="40"/>
        <v>-7.9443896929052725E-4</v>
      </c>
    </row>
    <row r="1264" spans="1:8" x14ac:dyDescent="0.35">
      <c r="A1264" s="15">
        <v>43782</v>
      </c>
      <c r="B1264">
        <v>201.48</v>
      </c>
      <c r="C1264">
        <v>200.73</v>
      </c>
      <c r="D1264">
        <v>201.67</v>
      </c>
      <c r="E1264">
        <v>200.6</v>
      </c>
      <c r="F1264" t="s">
        <v>1168</v>
      </c>
      <c r="G1264" s="8">
        <v>2.0000000000000001E-4</v>
      </c>
      <c r="H1264" s="16">
        <f t="shared" si="40"/>
        <v>2.4819438711688876E-4</v>
      </c>
    </row>
    <row r="1265" spans="1:8" x14ac:dyDescent="0.35">
      <c r="A1265" s="15">
        <v>43781</v>
      </c>
      <c r="B1265">
        <v>201.43</v>
      </c>
      <c r="C1265">
        <v>201.02</v>
      </c>
      <c r="D1265">
        <v>202.1</v>
      </c>
      <c r="E1265">
        <v>200.71</v>
      </c>
      <c r="F1265" t="s">
        <v>1169</v>
      </c>
      <c r="G1265" s="8">
        <v>2.8999999999999998E-3</v>
      </c>
      <c r="H1265" s="16">
        <f t="shared" si="40"/>
        <v>2.8835656850416443E-3</v>
      </c>
    </row>
    <row r="1266" spans="1:8" x14ac:dyDescent="0.35">
      <c r="A1266" s="15">
        <v>43780</v>
      </c>
      <c r="B1266">
        <v>200.85</v>
      </c>
      <c r="C1266">
        <v>200.12</v>
      </c>
      <c r="D1266">
        <v>200.93</v>
      </c>
      <c r="E1266">
        <v>199.84</v>
      </c>
      <c r="F1266" t="s">
        <v>1170</v>
      </c>
      <c r="G1266" s="8">
        <v>-1.2999999999999999E-3</v>
      </c>
      <c r="H1266" s="16">
        <f t="shared" si="40"/>
        <v>-1.3433840366461082E-3</v>
      </c>
    </row>
    <row r="1267" spans="1:8" x14ac:dyDescent="0.35">
      <c r="A1267" s="15">
        <v>43777</v>
      </c>
      <c r="B1267">
        <v>201.12</v>
      </c>
      <c r="C1267">
        <v>199.91</v>
      </c>
      <c r="D1267">
        <v>201.14</v>
      </c>
      <c r="E1267">
        <v>199.44</v>
      </c>
      <c r="F1267" t="s">
        <v>1171</v>
      </c>
      <c r="G1267" s="8">
        <v>4.0000000000000001E-3</v>
      </c>
      <c r="H1267" s="16">
        <f t="shared" si="40"/>
        <v>3.9856569302036109E-3</v>
      </c>
    </row>
    <row r="1268" spans="1:8" x14ac:dyDescent="0.35">
      <c r="A1268" s="15">
        <v>43776</v>
      </c>
      <c r="B1268">
        <v>200.32</v>
      </c>
      <c r="C1268">
        <v>200.65</v>
      </c>
      <c r="D1268">
        <v>201.61</v>
      </c>
      <c r="E1268">
        <v>199.75</v>
      </c>
      <c r="F1268" t="s">
        <v>1172</v>
      </c>
      <c r="G1268" s="8">
        <v>3.3E-3</v>
      </c>
      <c r="H1268" s="16">
        <f t="shared" si="40"/>
        <v>3.3001680034546559E-3</v>
      </c>
    </row>
    <row r="1269" spans="1:8" x14ac:dyDescent="0.35">
      <c r="A1269" s="15">
        <v>43775</v>
      </c>
      <c r="B1269">
        <v>199.66</v>
      </c>
      <c r="C1269">
        <v>199.88</v>
      </c>
      <c r="D1269">
        <v>199.9</v>
      </c>
      <c r="E1269">
        <v>198.68</v>
      </c>
      <c r="F1269" t="s">
        <v>1173</v>
      </c>
      <c r="G1269" s="8">
        <v>-2.2000000000000001E-3</v>
      </c>
      <c r="H1269" s="16">
        <f t="shared" si="40"/>
        <v>-2.201321681408604E-3</v>
      </c>
    </row>
    <row r="1270" spans="1:8" x14ac:dyDescent="0.35">
      <c r="A1270" s="15">
        <v>43774</v>
      </c>
      <c r="B1270">
        <v>200.1</v>
      </c>
      <c r="C1270">
        <v>200.24</v>
      </c>
      <c r="D1270">
        <v>200.44</v>
      </c>
      <c r="E1270">
        <v>199.45</v>
      </c>
      <c r="F1270" t="s">
        <v>1174</v>
      </c>
      <c r="G1270" s="8">
        <v>5.9999999999999995E-4</v>
      </c>
      <c r="H1270" s="16">
        <f t="shared" si="40"/>
        <v>5.4987629169265303E-4</v>
      </c>
    </row>
    <row r="1271" spans="1:8" x14ac:dyDescent="0.35">
      <c r="A1271" s="15">
        <v>43773</v>
      </c>
      <c r="B1271">
        <v>199.99</v>
      </c>
      <c r="C1271">
        <v>200.08</v>
      </c>
      <c r="D1271">
        <v>200.42</v>
      </c>
      <c r="E1271">
        <v>198.76</v>
      </c>
      <c r="F1271" t="s">
        <v>1175</v>
      </c>
      <c r="G1271" s="8">
        <v>6.1000000000000004E-3</v>
      </c>
      <c r="H1271" s="16">
        <f t="shared" si="40"/>
        <v>6.1189878954872592E-3</v>
      </c>
    </row>
    <row r="1272" spans="1:8" x14ac:dyDescent="0.35">
      <c r="A1272" s="15">
        <v>43770</v>
      </c>
      <c r="B1272">
        <v>198.77</v>
      </c>
      <c r="C1272">
        <v>197.83</v>
      </c>
      <c r="D1272">
        <v>198.78</v>
      </c>
      <c r="E1272">
        <v>197.53</v>
      </c>
      <c r="F1272" t="s">
        <v>1176</v>
      </c>
      <c r="G1272" s="8">
        <v>9.1000000000000004E-3</v>
      </c>
      <c r="H1272" s="16">
        <f t="shared" si="40"/>
        <v>9.0461766609515482E-3</v>
      </c>
    </row>
    <row r="1273" spans="1:8" x14ac:dyDescent="0.35">
      <c r="A1273" s="15">
        <v>43769</v>
      </c>
      <c r="B1273">
        <v>196.98</v>
      </c>
      <c r="C1273">
        <v>197.46</v>
      </c>
      <c r="D1273">
        <v>197.55</v>
      </c>
      <c r="E1273">
        <v>195.84</v>
      </c>
      <c r="F1273" t="s">
        <v>1177</v>
      </c>
      <c r="G1273" s="8">
        <v>5.0000000000000001E-4</v>
      </c>
      <c r="H1273" s="16">
        <f t="shared" si="40"/>
        <v>4.5700358781515467E-4</v>
      </c>
    </row>
    <row r="1274" spans="1:8" x14ac:dyDescent="0.35">
      <c r="A1274" s="15">
        <v>43768</v>
      </c>
      <c r="B1274">
        <v>196.89</v>
      </c>
      <c r="C1274">
        <v>196.32</v>
      </c>
      <c r="D1274">
        <v>197.22</v>
      </c>
      <c r="E1274">
        <v>195.19</v>
      </c>
      <c r="F1274" t="s">
        <v>1178</v>
      </c>
      <c r="G1274" s="8">
        <v>4.7999999999999996E-3</v>
      </c>
      <c r="H1274" s="16">
        <f t="shared" si="40"/>
        <v>4.8367072372448748E-3</v>
      </c>
    </row>
    <row r="1275" spans="1:8" x14ac:dyDescent="0.35">
      <c r="A1275" s="15">
        <v>43767</v>
      </c>
      <c r="B1275">
        <v>195.94</v>
      </c>
      <c r="C1275">
        <v>197.14</v>
      </c>
      <c r="D1275">
        <v>197.43</v>
      </c>
      <c r="E1275">
        <v>195.91</v>
      </c>
      <c r="F1275" t="s">
        <v>1179</v>
      </c>
      <c r="G1275" s="8">
        <v>-7.7000000000000002E-3</v>
      </c>
      <c r="H1275" s="16">
        <f t="shared" si="40"/>
        <v>-7.77818415272201E-3</v>
      </c>
    </row>
    <row r="1276" spans="1:8" x14ac:dyDescent="0.35">
      <c r="A1276" s="15">
        <v>43766</v>
      </c>
      <c r="B1276">
        <v>197.47</v>
      </c>
      <c r="C1276">
        <v>196.47</v>
      </c>
      <c r="D1276">
        <v>197.73</v>
      </c>
      <c r="E1276">
        <v>196.45</v>
      </c>
      <c r="F1276" t="s">
        <v>1180</v>
      </c>
      <c r="G1276" s="8">
        <v>9.9000000000000008E-3</v>
      </c>
      <c r="H1276" s="16">
        <f t="shared" si="40"/>
        <v>9.8217119916930509E-3</v>
      </c>
    </row>
    <row r="1277" spans="1:8" x14ac:dyDescent="0.35">
      <c r="A1277" s="15">
        <v>43763</v>
      </c>
      <c r="B1277">
        <v>195.54</v>
      </c>
      <c r="C1277">
        <v>192.99</v>
      </c>
      <c r="D1277">
        <v>195.64</v>
      </c>
      <c r="E1277">
        <v>192.95</v>
      </c>
      <c r="F1277" t="s">
        <v>1181</v>
      </c>
      <c r="G1277" s="8">
        <v>8.0000000000000002E-3</v>
      </c>
      <c r="H1277" s="16">
        <f t="shared" si="40"/>
        <v>7.9583507345104172E-3</v>
      </c>
    </row>
    <row r="1278" spans="1:8" x14ac:dyDescent="0.35">
      <c r="A1278" s="15">
        <v>43762</v>
      </c>
      <c r="B1278">
        <v>193.99</v>
      </c>
      <c r="C1278">
        <v>193.52</v>
      </c>
      <c r="D1278">
        <v>194.11</v>
      </c>
      <c r="E1278">
        <v>192.64</v>
      </c>
      <c r="F1278" t="s">
        <v>1182</v>
      </c>
      <c r="G1278" s="8">
        <v>9.7000000000000003E-3</v>
      </c>
      <c r="H1278" s="16">
        <f t="shared" si="40"/>
        <v>9.6864345463910668E-3</v>
      </c>
    </row>
    <row r="1279" spans="1:8" x14ac:dyDescent="0.35">
      <c r="A1279" s="15">
        <v>43761</v>
      </c>
      <c r="B1279">
        <v>192.12</v>
      </c>
      <c r="C1279">
        <v>191.33</v>
      </c>
      <c r="D1279">
        <v>192.16</v>
      </c>
      <c r="E1279">
        <v>191.05</v>
      </c>
      <c r="F1279" t="s">
        <v>1183</v>
      </c>
      <c r="G1279" s="8">
        <v>1.9E-3</v>
      </c>
      <c r="H1279" s="16">
        <f t="shared" si="40"/>
        <v>1.927736549258013E-3</v>
      </c>
    </row>
    <row r="1280" spans="1:8" x14ac:dyDescent="0.35">
      <c r="A1280" s="15">
        <v>43760</v>
      </c>
      <c r="B1280">
        <v>191.75</v>
      </c>
      <c r="C1280">
        <v>193.96</v>
      </c>
      <c r="D1280">
        <v>194.32</v>
      </c>
      <c r="E1280">
        <v>191.69</v>
      </c>
      <c r="F1280" t="s">
        <v>148</v>
      </c>
      <c r="G1280" s="8">
        <v>-8.0000000000000002E-3</v>
      </c>
      <c r="H1280" s="16">
        <f t="shared" si="40"/>
        <v>-7.999211571295092E-3</v>
      </c>
    </row>
    <row r="1281" spans="1:8" x14ac:dyDescent="0.35">
      <c r="A1281" s="15">
        <v>43759</v>
      </c>
      <c r="B1281">
        <v>193.29</v>
      </c>
      <c r="C1281">
        <v>192.55</v>
      </c>
      <c r="D1281">
        <v>193.42</v>
      </c>
      <c r="E1281">
        <v>192.04</v>
      </c>
      <c r="F1281" t="s">
        <v>1184</v>
      </c>
      <c r="G1281" s="8">
        <v>8.8999999999999999E-3</v>
      </c>
      <c r="H1281" s="16">
        <f t="shared" si="40"/>
        <v>8.8339797107597866E-3</v>
      </c>
    </row>
    <row r="1282" spans="1:8" x14ac:dyDescent="0.35">
      <c r="A1282" s="15">
        <v>43756</v>
      </c>
      <c r="B1282">
        <v>191.59</v>
      </c>
      <c r="C1282">
        <v>193.16</v>
      </c>
      <c r="D1282">
        <v>193.57</v>
      </c>
      <c r="E1282">
        <v>190.6</v>
      </c>
      <c r="F1282" t="s">
        <v>1006</v>
      </c>
      <c r="G1282" s="8">
        <v>-9.5999999999999992E-3</v>
      </c>
      <c r="H1282" s="16">
        <f t="shared" si="40"/>
        <v>-9.6614090386208645E-3</v>
      </c>
    </row>
    <row r="1283" spans="1:8" x14ac:dyDescent="0.35">
      <c r="A1283" s="15">
        <v>43755</v>
      </c>
      <c r="B1283">
        <v>193.45</v>
      </c>
      <c r="C1283">
        <v>194.08</v>
      </c>
      <c r="D1283">
        <v>194.4</v>
      </c>
      <c r="E1283">
        <v>192.71</v>
      </c>
      <c r="F1283" t="s">
        <v>1185</v>
      </c>
      <c r="G1283" s="8">
        <v>2.5999999999999999E-3</v>
      </c>
      <c r="H1283" s="16">
        <f t="shared" si="40"/>
        <v>2.6398214041144607E-3</v>
      </c>
    </row>
    <row r="1284" spans="1:8" x14ac:dyDescent="0.35">
      <c r="A1284" s="15">
        <v>43754</v>
      </c>
      <c r="B1284">
        <v>192.94</v>
      </c>
      <c r="C1284">
        <v>192.78</v>
      </c>
      <c r="D1284">
        <v>193.43</v>
      </c>
      <c r="E1284">
        <v>192.33</v>
      </c>
      <c r="F1284" t="s">
        <v>1186</v>
      </c>
      <c r="G1284" s="8">
        <v>-2.5000000000000001E-3</v>
      </c>
      <c r="H1284" s="16">
        <f t="shared" si="40"/>
        <v>-2.4847305464095236E-3</v>
      </c>
    </row>
    <row r="1285" spans="1:8" x14ac:dyDescent="0.35">
      <c r="A1285" s="15">
        <v>43753</v>
      </c>
      <c r="B1285">
        <v>193.42</v>
      </c>
      <c r="C1285">
        <v>191.55</v>
      </c>
      <c r="D1285">
        <v>193.87</v>
      </c>
      <c r="E1285">
        <v>191.46</v>
      </c>
      <c r="F1285" t="s">
        <v>50</v>
      </c>
      <c r="G1285" s="8">
        <v>1.2699999999999999E-2</v>
      </c>
      <c r="H1285" s="16">
        <f t="shared" si="40"/>
        <v>1.2642919633753823E-2</v>
      </c>
    </row>
    <row r="1286" spans="1:8" x14ac:dyDescent="0.35">
      <c r="A1286" s="15">
        <v>43752</v>
      </c>
      <c r="B1286">
        <v>190.99</v>
      </c>
      <c r="C1286">
        <v>190.72</v>
      </c>
      <c r="D1286">
        <v>191.6</v>
      </c>
      <c r="E1286">
        <v>190.54</v>
      </c>
      <c r="F1286" t="s">
        <v>1187</v>
      </c>
      <c r="G1286" s="8">
        <v>-1E-4</v>
      </c>
      <c r="H1286" s="16">
        <f t="shared" si="40"/>
        <v>-1.047120419803487E-4</v>
      </c>
    </row>
    <row r="1287" spans="1:8" x14ac:dyDescent="0.35">
      <c r="A1287" s="15">
        <v>43749</v>
      </c>
      <c r="B1287">
        <v>191.01</v>
      </c>
      <c r="C1287">
        <v>190.7</v>
      </c>
      <c r="D1287">
        <v>192.53</v>
      </c>
      <c r="E1287">
        <v>190.62</v>
      </c>
      <c r="F1287" t="s">
        <v>1188</v>
      </c>
      <c r="G1287" s="8">
        <v>1.29E-2</v>
      </c>
      <c r="H1287" s="16">
        <f t="shared" si="40"/>
        <v>1.2803462659512259E-2</v>
      </c>
    </row>
    <row r="1288" spans="1:8" x14ac:dyDescent="0.35">
      <c r="A1288" s="15">
        <v>43748</v>
      </c>
      <c r="B1288">
        <v>188.58</v>
      </c>
      <c r="C1288">
        <v>187.15</v>
      </c>
      <c r="D1288">
        <v>189.33</v>
      </c>
      <c r="E1288">
        <v>187.02</v>
      </c>
      <c r="F1288" t="s">
        <v>37</v>
      </c>
      <c r="G1288" s="8">
        <v>7.7000000000000002E-3</v>
      </c>
      <c r="H1288" s="16">
        <f t="shared" si="40"/>
        <v>7.7187575478340998E-3</v>
      </c>
    </row>
    <row r="1289" spans="1:8" x14ac:dyDescent="0.35">
      <c r="A1289" s="15">
        <v>43747</v>
      </c>
      <c r="B1289">
        <v>187.13</v>
      </c>
      <c r="C1289">
        <v>186.86</v>
      </c>
      <c r="D1289">
        <v>187.98</v>
      </c>
      <c r="E1289">
        <v>186.33</v>
      </c>
      <c r="F1289" t="s">
        <v>1189</v>
      </c>
      <c r="G1289" s="8">
        <v>9.7999999999999997E-3</v>
      </c>
      <c r="H1289" s="16">
        <f t="shared" si="40"/>
        <v>9.7195019412495524E-3</v>
      </c>
    </row>
    <row r="1290" spans="1:8" x14ac:dyDescent="0.35">
      <c r="A1290" s="15">
        <v>43746</v>
      </c>
      <c r="B1290">
        <v>185.32</v>
      </c>
      <c r="C1290">
        <v>186.91</v>
      </c>
      <c r="D1290">
        <v>187.76</v>
      </c>
      <c r="E1290">
        <v>185.17</v>
      </c>
      <c r="F1290" t="s">
        <v>209</v>
      </c>
      <c r="G1290" s="8">
        <v>-1.4999999999999999E-2</v>
      </c>
      <c r="H1290" s="16">
        <f t="shared" si="40"/>
        <v>-1.5102305995357739E-2</v>
      </c>
    </row>
    <row r="1291" spans="1:8" ht="15" thickBot="1" x14ac:dyDescent="0.4">
      <c r="A1291" s="17">
        <v>43745</v>
      </c>
      <c r="B1291" s="18">
        <v>188.14</v>
      </c>
      <c r="C1291" s="18">
        <v>188.13</v>
      </c>
      <c r="D1291" s="18">
        <v>189.64</v>
      </c>
      <c r="E1291" s="18">
        <v>187.81</v>
      </c>
      <c r="F1291" s="18" t="s">
        <v>1190</v>
      </c>
      <c r="G1291" s="19">
        <v>-3.0000000000000001E-3</v>
      </c>
      <c r="H1291" s="20"/>
    </row>
  </sheetData>
  <mergeCells count="2">
    <mergeCell ref="U9:V9"/>
    <mergeCell ref="S9:T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QQQ_ETF_Stock_Price_History</vt:lpstr>
      <vt:lpstr>LNRT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Shimko</dc:creator>
  <cp:keywords/>
  <dc:description/>
  <cp:lastModifiedBy>Arnav Sinha</cp:lastModifiedBy>
  <cp:revision/>
  <dcterms:created xsi:type="dcterms:W3CDTF">2024-11-06T22:29:13Z</dcterms:created>
  <dcterms:modified xsi:type="dcterms:W3CDTF">2024-11-20T04:28:19Z</dcterms:modified>
  <cp:category/>
  <cp:contentStatus/>
</cp:coreProperties>
</file>