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张景岳\Desktop\"/>
    </mc:Choice>
  </mc:AlternateContent>
  <xr:revisionPtr revIDLastSave="0" documentId="13_ncr:1_{E33847D1-681D-44EA-9490-943DB11FAB19}" xr6:coauthVersionLast="47" xr6:coauthVersionMax="47" xr10:uidLastSave="{00000000-0000-0000-0000-000000000000}"/>
  <bookViews>
    <workbookView xWindow="-110" yWindow="-110" windowWidth="25820" windowHeight="13900" xr2:uid="{7D8A7E5B-2C3B-401A-9CEF-0372DC817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J12" i="1"/>
  <c r="H11" i="1"/>
  <c r="F11" i="1"/>
  <c r="F10" i="1"/>
  <c r="R9" i="1"/>
  <c r="R8" i="1"/>
  <c r="I15" i="1"/>
  <c r="I16" i="1" s="1"/>
  <c r="L12" i="1"/>
  <c r="L11" i="1"/>
  <c r="N11" i="1"/>
  <c r="R10" i="1" l="1"/>
  <c r="R11" i="1"/>
  <c r="N15" i="1"/>
  <c r="N16" i="1" s="1"/>
  <c r="L15" i="1"/>
  <c r="L16" i="1" s="1"/>
  <c r="M15" i="1"/>
  <c r="M16" i="1" s="1"/>
  <c r="H15" i="1"/>
  <c r="H16" i="1" s="1"/>
  <c r="J15" i="1"/>
  <c r="J16" i="1" s="1"/>
  <c r="K15" i="1"/>
  <c r="K16" i="1" s="1"/>
  <c r="O15" i="1"/>
  <c r="O16" i="1" s="1"/>
  <c r="G15" i="1"/>
  <c r="G16" i="1" s="1"/>
  <c r="O18" i="1"/>
  <c r="O19" i="1" s="1"/>
  <c r="M18" i="1"/>
  <c r="M19" i="1" s="1"/>
  <c r="L18" i="1"/>
  <c r="L19" i="1" s="1"/>
  <c r="K18" i="1"/>
  <c r="K19" i="1" s="1"/>
  <c r="I18" i="1"/>
  <c r="I19" i="1" s="1"/>
  <c r="G18" i="1"/>
  <c r="G19" i="1" s="1"/>
  <c r="F18" i="1"/>
  <c r="F19" i="1" s="1"/>
  <c r="N18" i="1"/>
  <c r="N19" i="1" s="1"/>
  <c r="J18" i="1"/>
  <c r="J19" i="1" s="1"/>
  <c r="H18" i="1"/>
  <c r="H19" i="1" s="1"/>
  <c r="F15" i="1"/>
  <c r="F16" i="1" s="1"/>
  <c r="L10" i="1" l="1"/>
  <c r="R12" i="1"/>
  <c r="N10" i="1"/>
</calcChain>
</file>

<file path=xl/sharedStrings.xml><?xml version="1.0" encoding="utf-8"?>
<sst xmlns="http://schemas.openxmlformats.org/spreadsheetml/2006/main" count="34" uniqueCount="32">
  <si>
    <t>次数</t>
    <phoneticPr fontId="1" type="noConversion"/>
  </si>
  <si>
    <t>d/mm</t>
    <phoneticPr fontId="1" type="noConversion"/>
  </si>
  <si>
    <t>t/s</t>
    <phoneticPr fontId="1" type="noConversion"/>
  </si>
  <si>
    <t>ρ=</t>
    <phoneticPr fontId="1" type="noConversion"/>
  </si>
  <si>
    <t>ρ0=</t>
    <phoneticPr fontId="1" type="noConversion"/>
  </si>
  <si>
    <t>△ρ0=</t>
    <phoneticPr fontId="1" type="noConversion"/>
  </si>
  <si>
    <t>T=</t>
    <phoneticPr fontId="1" type="noConversion"/>
  </si>
  <si>
    <t>D0=</t>
    <phoneticPr fontId="1" type="noConversion"/>
  </si>
  <si>
    <t>H=</t>
    <phoneticPr fontId="1" type="noConversion"/>
  </si>
  <si>
    <t>L</t>
    <phoneticPr fontId="1" type="noConversion"/>
  </si>
  <si>
    <t>△L</t>
    <phoneticPr fontId="1" type="noConversion"/>
  </si>
  <si>
    <t>Usbd</t>
    <phoneticPr fontId="1" type="noConversion"/>
  </si>
  <si>
    <t>Usat</t>
    <phoneticPr fontId="1" type="noConversion"/>
  </si>
  <si>
    <t>Usbt</t>
    <phoneticPr fontId="1" type="noConversion"/>
  </si>
  <si>
    <t>Usρ0</t>
    <phoneticPr fontId="1" type="noConversion"/>
  </si>
  <si>
    <t>UsL</t>
    <phoneticPr fontId="1" type="noConversion"/>
  </si>
  <si>
    <t>η</t>
    <phoneticPr fontId="1" type="noConversion"/>
  </si>
  <si>
    <t>E</t>
    <phoneticPr fontId="1" type="noConversion"/>
  </si>
  <si>
    <t>Usη</t>
    <phoneticPr fontId="1" type="noConversion"/>
  </si>
  <si>
    <t>△di</t>
    <phoneticPr fontId="1" type="noConversion"/>
  </si>
  <si>
    <t>平方</t>
    <phoneticPr fontId="1" type="noConversion"/>
  </si>
  <si>
    <t>△d</t>
    <phoneticPr fontId="1" type="noConversion"/>
  </si>
  <si>
    <t>△t</t>
    <phoneticPr fontId="1" type="noConversion"/>
  </si>
  <si>
    <t>△ti</t>
    <phoneticPr fontId="1" type="noConversion"/>
  </si>
  <si>
    <t>平均t</t>
    <phoneticPr fontId="1" type="noConversion"/>
  </si>
  <si>
    <t>测量组数N=</t>
    <phoneticPr fontId="1" type="noConversion"/>
  </si>
  <si>
    <t>g</t>
    <phoneticPr fontId="1" type="noConversion"/>
  </si>
  <si>
    <t>温度</t>
    <phoneticPr fontId="1" type="noConversion"/>
  </si>
  <si>
    <t>时间 t/s</t>
    <phoneticPr fontId="1" type="noConversion"/>
  </si>
  <si>
    <t>平均</t>
    <phoneticPr fontId="1" type="noConversion"/>
  </si>
  <si>
    <t>速度</t>
    <phoneticPr fontId="1" type="noConversion"/>
  </si>
  <si>
    <t>*η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</si>
</sst>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_ "/>
    <numFmt numFmtId="178" formatCode="0.000_ "/>
    <numFmt numFmtId="179" formatCode="0.0000_ "/>
    <numFmt numFmtId="181" formatCode="0_ "/>
    <numFmt numFmtId="182" formatCode="0.00000_ "/>
    <numFmt numFmtId="184" formatCode="0.0000000_ "/>
    <numFmt numFmtId="186" formatCode="0.000000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7" fontId="2" fillId="0" borderId="1" xfId="0" applyNumberFormat="1" applyFont="1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2" fillId="0" borderId="1" xfId="0" applyNumberFormat="1" applyFont="1" applyBorder="1">
      <alignment vertical="center"/>
    </xf>
    <xf numFmtId="179" fontId="2" fillId="0" borderId="1" xfId="0" applyNumberFormat="1" applyFont="1" applyBorder="1">
      <alignment vertical="center"/>
    </xf>
    <xf numFmtId="181" fontId="2" fillId="0" borderId="1" xfId="0" applyNumberFormat="1" applyFont="1" applyBorder="1">
      <alignment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82" fontId="0" fillId="0" borderId="1" xfId="0" applyNumberFormat="1" applyBorder="1">
      <alignment vertical="center"/>
    </xf>
    <xf numFmtId="182" fontId="0" fillId="0" borderId="0" xfId="0" applyNumberFormat="1">
      <alignment vertical="center"/>
    </xf>
    <xf numFmtId="179" fontId="4" fillId="0" borderId="1" xfId="0" applyNumberFormat="1" applyFont="1" applyBorder="1">
      <alignment vertical="center"/>
    </xf>
    <xf numFmtId="186" fontId="2" fillId="0" borderId="1" xfId="0" applyNumberFormat="1" applyFont="1" applyBorder="1">
      <alignment vertical="center"/>
    </xf>
    <xf numFmtId="184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533400</xdr:colOff>
      <xdr:row>16</xdr:row>
      <xdr:rowOff>83820</xdr:rowOff>
    </xdr:from>
    <xdr:ext cx="320040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2C3F280-53E1-4F1B-9B1A-9D42BC0DCFFA}"/>
            </a:ext>
          </a:extLst>
        </xdr:cNvPr>
        <xdr:cNvSpPr txBox="1"/>
      </xdr:nvSpPr>
      <xdr:spPr>
        <a:xfrm>
          <a:off x="9067800" y="3208020"/>
          <a:ext cx="32004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38100</xdr:colOff>
      <xdr:row>11</xdr:row>
      <xdr:rowOff>41910</xdr:rowOff>
    </xdr:from>
    <xdr:ext cx="156518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0DAFC2C-95B2-41B2-B548-1D0BDC96B6ED}"/>
                </a:ext>
              </a:extLst>
            </xdr:cNvPr>
            <xdr:cNvSpPr txBox="1"/>
          </xdr:nvSpPr>
          <xdr:spPr>
            <a:xfrm>
              <a:off x="4914900" y="2198370"/>
              <a:ext cx="156518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zh-CN" alt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acc>
                </m:oMath>
              </a14:m>
              <a:r>
                <a:rPr lang="en-US" altLang="zh-CN" sz="1100"/>
                <a:t>=</a:t>
              </a: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0DAFC2C-95B2-41B2-B548-1D0BDC96B6ED}"/>
                </a:ext>
              </a:extLst>
            </xdr:cNvPr>
            <xdr:cNvSpPr txBox="1"/>
          </xdr:nvSpPr>
          <xdr:spPr>
            <a:xfrm>
              <a:off x="4914900" y="2198370"/>
              <a:ext cx="156518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𝑑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US" altLang="zh-CN" sz="1100"/>
                <a:t>=</a:t>
              </a:r>
            </a:p>
          </xdr:txBody>
        </xdr:sp>
      </mc:Fallback>
    </mc:AlternateContent>
    <xdr:clientData/>
  </xdr:oneCellAnchor>
  <xdr:oneCellAnchor>
    <xdr:from>
      <xdr:col>10</xdr:col>
      <xdr:colOff>75161</xdr:colOff>
      <xdr:row>9</xdr:row>
      <xdr:rowOff>22860</xdr:rowOff>
    </xdr:from>
    <xdr:ext cx="553652" cy="256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4C87F2D-F836-4843-8CAE-91B1902D860C}"/>
                </a:ext>
              </a:extLst>
            </xdr:cNvPr>
            <xdr:cNvSpPr txBox="1"/>
          </xdr:nvSpPr>
          <xdr:spPr>
            <a:xfrm flipH="1">
              <a:off x="6171161" y="1737360"/>
              <a:ext cx="553652" cy="256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zh-CN" altLang="en-US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𝑠𝐴</m:t>
                      </m:r>
                      <m:acc>
                        <m:accPr>
                          <m:chr m:val="̅"/>
                          <m:ctrlPr>
                            <a:rPr lang="zh-CN" altLang="en-US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zh-CN" altLang="en-US" sz="110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</m:acc>
                    </m:sub>
                  </m:sSub>
                </m:oMath>
              </a14:m>
              <a:r>
                <a:rPr lang="en-US" altLang="zh-CN" sz="1100"/>
                <a:t>=</a:t>
              </a:r>
            </a:p>
            <a:p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4C87F2D-F836-4843-8CAE-91B1902D860C}"/>
                </a:ext>
              </a:extLst>
            </xdr:cNvPr>
            <xdr:cNvSpPr txBox="1"/>
          </xdr:nvSpPr>
          <xdr:spPr>
            <a:xfrm flipH="1">
              <a:off x="6171161" y="1737360"/>
              <a:ext cx="553652" cy="256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𝑈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zh-CN" altLang="en-US" sz="1100" i="0">
                  <a:latin typeface="Cambria Math" panose="02040503050406030204" pitchFamily="18" charset="0"/>
                </a:rPr>
                <a:t>𝑠𝐴𝑑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r>
                <a:rPr lang="en-US" altLang="zh-CN" sz="1100"/>
                <a:t>=</a:t>
              </a:r>
            </a:p>
            <a:p>
              <a:pPr/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81E3-733D-4643-9CBD-54D2B5270094}">
  <dimension ref="E2:R42"/>
  <sheetViews>
    <sheetView tabSelected="1" workbookViewId="0">
      <selection activeCell="P8" sqref="P8"/>
    </sheetView>
  </sheetViews>
  <sheetFormatPr defaultRowHeight="14" x14ac:dyDescent="0.3"/>
  <cols>
    <col min="5" max="5" width="14" bestFit="1" customWidth="1"/>
    <col min="6" max="6" width="12.6640625" bestFit="1" customWidth="1"/>
    <col min="7" max="7" width="8.75" bestFit="1" customWidth="1"/>
    <col min="8" max="8" width="10" bestFit="1" customWidth="1"/>
    <col min="9" max="9" width="9" bestFit="1" customWidth="1"/>
    <col min="10" max="10" width="15.33203125" bestFit="1" customWidth="1"/>
    <col min="11" max="11" width="8.75" bestFit="1" customWidth="1"/>
    <col min="12" max="12" width="15.33203125" bestFit="1" customWidth="1"/>
    <col min="13" max="13" width="9" bestFit="1" customWidth="1"/>
    <col min="14" max="14" width="10.5" bestFit="1" customWidth="1"/>
    <col min="15" max="15" width="8.75" bestFit="1" customWidth="1"/>
    <col min="18" max="18" width="16.75" bestFit="1" customWidth="1"/>
  </cols>
  <sheetData>
    <row r="2" spans="5:18" x14ac:dyDescent="0.3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7.5" x14ac:dyDescent="0.3">
      <c r="E3" s="3" t="s">
        <v>25</v>
      </c>
      <c r="F3" s="4">
        <v>10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5:18" x14ac:dyDescent="0.3"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5:18" ht="17.5" x14ac:dyDescent="0.3">
      <c r="E5" s="5" t="s">
        <v>0</v>
      </c>
      <c r="F5" s="16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4"/>
      <c r="Q5" s="4"/>
      <c r="R5" s="4"/>
    </row>
    <row r="6" spans="5:18" ht="17.5" x14ac:dyDescent="0.3">
      <c r="E6" s="5" t="s">
        <v>1</v>
      </c>
      <c r="F6" s="14">
        <v>1.0049999999999999</v>
      </c>
      <c r="G6" s="14">
        <v>1.0149999999999999</v>
      </c>
      <c r="H6" s="14">
        <v>1</v>
      </c>
      <c r="I6" s="14">
        <v>1</v>
      </c>
      <c r="J6" s="14">
        <v>1.0209999999999999</v>
      </c>
      <c r="K6" s="14">
        <v>1.02</v>
      </c>
      <c r="L6" s="14">
        <v>1.0049999999999999</v>
      </c>
      <c r="M6" s="14">
        <v>1.0149999999999999</v>
      </c>
      <c r="N6" s="14">
        <v>1.0109999999999999</v>
      </c>
      <c r="O6" s="14">
        <v>1.02</v>
      </c>
      <c r="P6" s="4"/>
      <c r="Q6" s="4"/>
      <c r="R6" s="4"/>
    </row>
    <row r="7" spans="5:18" ht="17.5" x14ac:dyDescent="0.3">
      <c r="E7" s="5" t="s">
        <v>2</v>
      </c>
      <c r="F7" s="5">
        <v>44.34</v>
      </c>
      <c r="G7" s="5">
        <v>45.78</v>
      </c>
      <c r="H7" s="5">
        <v>45.27</v>
      </c>
      <c r="I7" s="5">
        <v>46.79</v>
      </c>
      <c r="J7" s="5">
        <v>46.38</v>
      </c>
      <c r="K7" s="5">
        <v>45.48</v>
      </c>
      <c r="L7" s="5">
        <v>44.67</v>
      </c>
      <c r="M7" s="5">
        <v>44.68</v>
      </c>
      <c r="N7" s="5">
        <v>44.89</v>
      </c>
      <c r="O7" s="5">
        <v>45.83</v>
      </c>
      <c r="P7" s="4"/>
      <c r="Q7" s="6" t="s">
        <v>26</v>
      </c>
      <c r="R7" s="23">
        <v>9.7985000000000007</v>
      </c>
    </row>
    <row r="8" spans="5:18" ht="17.5" x14ac:dyDescent="0.3"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6" t="s">
        <v>14</v>
      </c>
      <c r="R8" s="23">
        <f>F12/SQRT(3)</f>
        <v>0.57735026918962584</v>
      </c>
    </row>
    <row r="9" spans="5:18" ht="17.5" x14ac:dyDescent="0.3"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" t="s">
        <v>15</v>
      </c>
      <c r="R9" s="23">
        <f>J11/SQRT(3)</f>
        <v>5.773502691896258E-4</v>
      </c>
    </row>
    <row r="10" spans="5:18" ht="17.5" x14ac:dyDescent="0.3">
      <c r="E10" s="7" t="s">
        <v>3</v>
      </c>
      <c r="F10" s="16">
        <f>7.8*10^3</f>
        <v>7800</v>
      </c>
      <c r="G10" s="15" t="s">
        <v>6</v>
      </c>
      <c r="H10" s="15">
        <v>18.75</v>
      </c>
      <c r="I10" s="15" t="s">
        <v>9</v>
      </c>
      <c r="J10" s="22">
        <v>0.15</v>
      </c>
      <c r="K10" s="15"/>
      <c r="L10" s="22">
        <f>SQRT(SUM(F16:O16)/(F3*(F3-1)))</f>
        <v>0.3367396243795362</v>
      </c>
      <c r="M10" s="15" t="s">
        <v>12</v>
      </c>
      <c r="N10" s="15">
        <f>SQRT(SUM(F19:O19)/(F3*(F3-1)))</f>
        <v>0.25119470093490764</v>
      </c>
      <c r="O10" s="15"/>
      <c r="P10" s="4"/>
      <c r="Q10" s="6" t="s">
        <v>16</v>
      </c>
      <c r="R10" s="23">
        <f>1/18*(((F10-F11)*R7*J12*J12*L12)/(J10*(1+2.4*J12/H11)*(1+3.3*J12/(2*H12))))</f>
        <v>1.0242181500168448</v>
      </c>
    </row>
    <row r="11" spans="5:18" ht="17.399999999999999" customHeight="1" x14ac:dyDescent="0.3">
      <c r="E11" s="7" t="s">
        <v>4</v>
      </c>
      <c r="F11" s="16">
        <f>0.95*10^3</f>
        <v>950</v>
      </c>
      <c r="G11" s="15" t="s">
        <v>7</v>
      </c>
      <c r="H11" s="15">
        <f>2*10^-2</f>
        <v>0.02</v>
      </c>
      <c r="I11" s="15" t="s">
        <v>10</v>
      </c>
      <c r="J11" s="22">
        <v>1E-3</v>
      </c>
      <c r="K11" s="15" t="s">
        <v>11</v>
      </c>
      <c r="L11" s="22">
        <f>F13/SQRT(3)</f>
        <v>5.7735026918962578E-7</v>
      </c>
      <c r="M11" s="15" t="s">
        <v>13</v>
      </c>
      <c r="N11" s="15">
        <f>H13/SQRT(3)</f>
        <v>5.773502691896258E-3</v>
      </c>
      <c r="O11" s="15"/>
      <c r="P11" s="4"/>
      <c r="Q11" s="6" t="s">
        <v>17</v>
      </c>
      <c r="R11" s="23">
        <f>SQRT((R8/(F10-F11))*(R8/(F10-F11))+(R9/J10)*(R9/J10)+(N11/L12)*(N11/L12)+(2*L11/J12)*(2*L11/J12))</f>
        <v>4.0177162734317288E-3</v>
      </c>
    </row>
    <row r="12" spans="5:18" ht="17.399999999999999" customHeight="1" x14ac:dyDescent="0.3">
      <c r="E12" s="7" t="s">
        <v>5</v>
      </c>
      <c r="F12" s="15">
        <v>1</v>
      </c>
      <c r="G12" s="15" t="s">
        <v>8</v>
      </c>
      <c r="H12" s="15">
        <v>0.33</v>
      </c>
      <c r="I12" s="21"/>
      <c r="J12" s="22">
        <f>AVERAGE(F6:O6)*10^-3</f>
        <v>1.0111999999999999E-3</v>
      </c>
      <c r="K12" s="15" t="s">
        <v>24</v>
      </c>
      <c r="L12" s="15">
        <f>AVERAGE(F7:O7)</f>
        <v>45.411000000000001</v>
      </c>
      <c r="M12" s="18"/>
      <c r="N12" s="15"/>
      <c r="O12" s="15"/>
      <c r="P12" s="4"/>
      <c r="Q12" s="6" t="s">
        <v>18</v>
      </c>
      <c r="R12" s="23">
        <f>R11*R10</f>
        <v>4.1150179288668171E-3</v>
      </c>
    </row>
    <row r="13" spans="5:18" ht="17.5" x14ac:dyDescent="0.3">
      <c r="E13" s="5" t="s">
        <v>21</v>
      </c>
      <c r="F13" s="15">
        <f>0.001*10^-3</f>
        <v>9.9999999999999995E-7</v>
      </c>
      <c r="G13" s="17" t="s">
        <v>22</v>
      </c>
      <c r="H13" s="15">
        <v>0.01</v>
      </c>
      <c r="I13" s="17"/>
      <c r="J13" s="17"/>
      <c r="K13" s="17"/>
      <c r="L13" s="17"/>
      <c r="M13" s="17"/>
      <c r="N13" s="17"/>
      <c r="O13" s="17"/>
      <c r="P13" s="4"/>
      <c r="Q13" s="4"/>
      <c r="R13" s="4"/>
    </row>
    <row r="14" spans="5:18" x14ac:dyDescent="0.3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5:18" ht="17.5" x14ac:dyDescent="0.3">
      <c r="E15" s="7" t="s">
        <v>19</v>
      </c>
      <c r="F15" s="19">
        <f>F6-J12</f>
        <v>1.0039887999999999</v>
      </c>
      <c r="G15" s="19">
        <f>G6-J12</f>
        <v>1.0139887999999999</v>
      </c>
      <c r="H15" s="19">
        <f>H6-J12</f>
        <v>0.99898880000000001</v>
      </c>
      <c r="I15" s="19">
        <f>I6-J12</f>
        <v>0.99898880000000001</v>
      </c>
      <c r="J15" s="19">
        <f>J6-J12</f>
        <v>1.0199887999999999</v>
      </c>
      <c r="K15" s="19">
        <f>K6-J12</f>
        <v>1.0189888</v>
      </c>
      <c r="L15" s="19">
        <f>L6-J12</f>
        <v>1.0039887999999999</v>
      </c>
      <c r="M15" s="19">
        <f>M6-J12</f>
        <v>1.0139887999999999</v>
      </c>
      <c r="N15" s="19">
        <f>N6-J12</f>
        <v>1.0099887999999999</v>
      </c>
      <c r="O15" s="19">
        <f>O6-J12</f>
        <v>1.0189888</v>
      </c>
      <c r="P15" s="4"/>
      <c r="Q15" s="4"/>
      <c r="R15" s="4"/>
    </row>
    <row r="16" spans="5:18" ht="17.5" x14ac:dyDescent="0.3">
      <c r="E16" s="7" t="s">
        <v>20</v>
      </c>
      <c r="F16" s="19">
        <f>F15*F15</f>
        <v>1.0079935105254398</v>
      </c>
      <c r="G16" s="19">
        <f t="shared" ref="G16:O16" si="0">G15*G15</f>
        <v>1.0281732865254398</v>
      </c>
      <c r="H16" s="19">
        <f t="shared" si="0"/>
        <v>0.99797862252544001</v>
      </c>
      <c r="I16" s="19">
        <f t="shared" si="0"/>
        <v>0.99797862252544001</v>
      </c>
      <c r="J16" s="19">
        <f t="shared" si="0"/>
        <v>1.0403771521254399</v>
      </c>
      <c r="K16" s="19">
        <f t="shared" si="0"/>
        <v>1.0383381745254401</v>
      </c>
      <c r="L16" s="19">
        <f t="shared" si="0"/>
        <v>1.0079935105254398</v>
      </c>
      <c r="M16" s="19">
        <f t="shared" si="0"/>
        <v>1.0281732865254398</v>
      </c>
      <c r="N16" s="19">
        <f t="shared" si="0"/>
        <v>1.0200773761254398</v>
      </c>
      <c r="O16" s="19">
        <f t="shared" si="0"/>
        <v>1.0383381745254401</v>
      </c>
      <c r="P16" s="4"/>
      <c r="Q16" s="4"/>
      <c r="R16" s="4"/>
    </row>
    <row r="17" spans="5:18" x14ac:dyDescent="0.3">
      <c r="E17" s="4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4"/>
      <c r="Q17" s="4"/>
      <c r="R17" s="4"/>
    </row>
    <row r="18" spans="5:18" ht="17.5" x14ac:dyDescent="0.3">
      <c r="E18" s="7" t="s">
        <v>23</v>
      </c>
      <c r="F18" s="19">
        <f>F7-(L12)</f>
        <v>-1.070999999999998</v>
      </c>
      <c r="G18" s="19">
        <f>G7-(L12)</f>
        <v>0.36899999999999977</v>
      </c>
      <c r="H18" s="19">
        <f>H7-(L12)</f>
        <v>-0.14099999999999824</v>
      </c>
      <c r="I18" s="19">
        <f>I7-(L12)</f>
        <v>1.3789999999999978</v>
      </c>
      <c r="J18" s="19">
        <f>J7-(L12)</f>
        <v>0.96900000000000119</v>
      </c>
      <c r="K18" s="19">
        <f>K7-(L12)</f>
        <v>6.8999999999995509E-2</v>
      </c>
      <c r="L18" s="19">
        <f>L7-(L12)</f>
        <v>-0.74099999999999966</v>
      </c>
      <c r="M18" s="19">
        <f>M7-(L12)</f>
        <v>-0.73100000000000165</v>
      </c>
      <c r="N18" s="19">
        <f>N7-(L12)</f>
        <v>-0.5210000000000008</v>
      </c>
      <c r="O18" s="19">
        <f>O7-(L12)</f>
        <v>0.41899999999999693</v>
      </c>
      <c r="P18" s="4"/>
      <c r="Q18" s="4"/>
      <c r="R18" s="4"/>
    </row>
    <row r="19" spans="5:18" ht="17.5" x14ac:dyDescent="0.3">
      <c r="E19" s="7" t="s">
        <v>20</v>
      </c>
      <c r="F19" s="19">
        <f>F18*F18</f>
        <v>1.1470409999999955</v>
      </c>
      <c r="G19" s="19">
        <f t="shared" ref="G19:O19" si="1">G18*G18</f>
        <v>0.13616099999999984</v>
      </c>
      <c r="H19" s="19">
        <f t="shared" si="1"/>
        <v>1.9880999999999503E-2</v>
      </c>
      <c r="I19" s="19">
        <f t="shared" si="1"/>
        <v>1.9016409999999939</v>
      </c>
      <c r="J19" s="19">
        <f t="shared" si="1"/>
        <v>0.93896100000000227</v>
      </c>
      <c r="K19" s="19">
        <f t="shared" si="1"/>
        <v>4.7609999999993803E-3</v>
      </c>
      <c r="L19" s="19">
        <f t="shared" si="1"/>
        <v>0.54908099999999949</v>
      </c>
      <c r="M19" s="19">
        <f t="shared" si="1"/>
        <v>0.53436100000000242</v>
      </c>
      <c r="N19" s="19">
        <f t="shared" si="1"/>
        <v>0.27144100000000082</v>
      </c>
      <c r="O19" s="19">
        <f t="shared" si="1"/>
        <v>0.17556099999999744</v>
      </c>
      <c r="P19" s="4"/>
      <c r="Q19" s="4"/>
      <c r="R19" s="4"/>
    </row>
    <row r="21" spans="5:18" ht="17.399999999999999" customHeight="1" x14ac:dyDescent="0.3">
      <c r="E21" s="12" t="s">
        <v>27</v>
      </c>
      <c r="F21" s="13" t="s">
        <v>28</v>
      </c>
      <c r="G21" s="13"/>
      <c r="H21" s="13"/>
      <c r="I21" s="13"/>
      <c r="J21" s="13"/>
      <c r="K21" s="13"/>
      <c r="L21" s="10" t="s">
        <v>30</v>
      </c>
      <c r="M21" s="10" t="s">
        <v>16</v>
      </c>
      <c r="N21" s="10" t="s">
        <v>31</v>
      </c>
      <c r="O21" s="8"/>
    </row>
    <row r="22" spans="5:18" ht="17.5" x14ac:dyDescent="0.3">
      <c r="E22" s="12"/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 t="s">
        <v>29</v>
      </c>
      <c r="L22" s="1"/>
      <c r="M22" s="1"/>
      <c r="N22" s="1"/>
      <c r="O22" s="9"/>
    </row>
    <row r="23" spans="5:18" ht="17.5" x14ac:dyDescent="0.3">
      <c r="E23" s="1">
        <v>10</v>
      </c>
      <c r="F23" s="1"/>
      <c r="G23" s="1"/>
      <c r="H23" s="1"/>
      <c r="I23" s="1"/>
      <c r="J23" s="1"/>
      <c r="K23" s="1"/>
      <c r="L23" s="1"/>
      <c r="M23" s="1"/>
      <c r="N23" s="1"/>
      <c r="O23" s="9"/>
    </row>
    <row r="24" spans="5:18" ht="17.5" x14ac:dyDescent="0.3">
      <c r="E24" s="1">
        <v>15</v>
      </c>
      <c r="F24" s="1"/>
      <c r="G24" s="1"/>
      <c r="H24" s="1"/>
      <c r="I24" s="1"/>
      <c r="J24" s="1"/>
      <c r="K24" s="1"/>
      <c r="L24" s="1"/>
      <c r="M24" s="1"/>
      <c r="N24" s="1"/>
      <c r="O24" s="9"/>
    </row>
    <row r="25" spans="5:18" ht="17.5" x14ac:dyDescent="0.3">
      <c r="E25" s="1">
        <v>20</v>
      </c>
      <c r="F25" s="1"/>
      <c r="G25" s="1"/>
      <c r="H25" s="1"/>
      <c r="I25" s="1"/>
      <c r="J25" s="1"/>
      <c r="K25" s="1"/>
      <c r="L25" s="1"/>
      <c r="M25" s="1"/>
      <c r="N25" s="1"/>
      <c r="O25" s="9"/>
    </row>
    <row r="26" spans="5:18" ht="17.5" x14ac:dyDescent="0.3">
      <c r="E26" s="1">
        <v>25</v>
      </c>
      <c r="F26" s="1"/>
      <c r="G26" s="1"/>
      <c r="H26" s="1"/>
      <c r="I26" s="1"/>
      <c r="J26" s="1"/>
      <c r="K26" s="1"/>
      <c r="L26" s="1"/>
      <c r="M26" s="1"/>
      <c r="N26" s="1"/>
      <c r="O26" s="9"/>
    </row>
    <row r="27" spans="5:18" ht="17.5" x14ac:dyDescent="0.3">
      <c r="E27" s="1">
        <v>30</v>
      </c>
      <c r="F27" s="1"/>
      <c r="G27" s="1"/>
      <c r="H27" s="1"/>
      <c r="I27" s="1"/>
      <c r="J27" s="1"/>
      <c r="K27" s="1"/>
      <c r="L27" s="1"/>
      <c r="M27" s="1"/>
      <c r="N27" s="1"/>
      <c r="O27" s="9"/>
    </row>
    <row r="28" spans="5:18" ht="17.5" x14ac:dyDescent="0.3">
      <c r="E28" s="1">
        <v>35</v>
      </c>
      <c r="F28" s="1"/>
      <c r="G28" s="1"/>
      <c r="H28" s="1"/>
      <c r="I28" s="1"/>
      <c r="J28" s="1"/>
      <c r="K28" s="1"/>
      <c r="L28" s="1"/>
      <c r="M28" s="1"/>
      <c r="N28" s="1"/>
      <c r="O28" s="9"/>
    </row>
    <row r="29" spans="5:18" ht="17.5" x14ac:dyDescent="0.3">
      <c r="E29" s="1">
        <v>40</v>
      </c>
      <c r="F29" s="1"/>
      <c r="G29" s="1"/>
      <c r="H29" s="1"/>
      <c r="I29" s="1"/>
      <c r="J29" s="1"/>
      <c r="K29" s="1"/>
      <c r="L29" s="1"/>
      <c r="M29" s="1"/>
      <c r="N29" s="1"/>
      <c r="O29" s="9"/>
    </row>
    <row r="30" spans="5:18" ht="17.5" x14ac:dyDescent="0.3">
      <c r="E30" s="1">
        <v>45</v>
      </c>
      <c r="F30" s="1"/>
      <c r="G30" s="1"/>
      <c r="H30" s="1"/>
      <c r="I30" s="1"/>
      <c r="J30" s="1"/>
      <c r="K30" s="1"/>
      <c r="L30" s="1"/>
      <c r="M30" s="1"/>
      <c r="N30" s="1"/>
      <c r="O30" s="9"/>
    </row>
    <row r="31" spans="5:18" ht="17.5" x14ac:dyDescent="0.3">
      <c r="E31" s="1">
        <v>50</v>
      </c>
      <c r="F31" s="1"/>
      <c r="G31" s="1"/>
      <c r="H31" s="1"/>
      <c r="I31" s="1"/>
      <c r="J31" s="1"/>
      <c r="K31" s="1"/>
      <c r="L31" s="1"/>
      <c r="M31" s="1"/>
      <c r="N31" s="1"/>
      <c r="O31" s="9"/>
    </row>
    <row r="32" spans="5:18" ht="17.5" x14ac:dyDescent="0.3">
      <c r="E32" s="1">
        <v>55</v>
      </c>
      <c r="F32" s="1"/>
      <c r="G32" s="1"/>
      <c r="H32" s="1"/>
      <c r="I32" s="1"/>
      <c r="J32" s="1"/>
      <c r="K32" s="1"/>
      <c r="L32" s="1"/>
      <c r="M32" s="1"/>
      <c r="N32" s="1"/>
      <c r="O32" s="9"/>
    </row>
    <row r="33" spans="5:15" ht="17.5" x14ac:dyDescent="0.3"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9"/>
    </row>
    <row r="34" spans="5:15" ht="17.5" x14ac:dyDescent="0.3"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9"/>
    </row>
    <row r="35" spans="5:15" ht="17.5" x14ac:dyDescent="0.3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9"/>
    </row>
    <row r="36" spans="5:15" ht="17.5" x14ac:dyDescent="0.3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9"/>
    </row>
    <row r="37" spans="5:15" ht="17.5" x14ac:dyDescent="0.3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9"/>
    </row>
    <row r="38" spans="5:15" ht="17.5" x14ac:dyDescent="0.3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9"/>
    </row>
    <row r="39" spans="5:15" ht="17.5" x14ac:dyDescent="0.3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9"/>
    </row>
    <row r="40" spans="5:15" ht="17.5" x14ac:dyDescent="0.3"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9"/>
    </row>
    <row r="41" spans="5:15" ht="17.5" x14ac:dyDescent="0.3"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9"/>
    </row>
    <row r="42" spans="5:15" ht="17.5" x14ac:dyDescent="0.3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9"/>
    </row>
  </sheetData>
  <mergeCells count="2">
    <mergeCell ref="E21:E22"/>
    <mergeCell ref="F21:K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Yue_Qiu</dc:creator>
  <cp:lastModifiedBy>Yue_Qiu</cp:lastModifiedBy>
  <dcterms:created xsi:type="dcterms:W3CDTF">2023-04-26T04:16:16Z</dcterms:created>
  <dcterms:modified xsi:type="dcterms:W3CDTF">2023-04-26T06:51:59Z</dcterms:modified>
</cp:coreProperties>
</file>