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R3" i="1"/>
  <c r="Q5"/>
  <c r="Q6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4"/>
  <c r="Q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O10"/>
  <c r="O4"/>
  <c r="O3"/>
  <c r="N1"/>
  <c r="I5"/>
  <c r="F2"/>
  <c r="E2"/>
  <c r="O5" l="1"/>
  <c r="O9" s="1"/>
</calcChain>
</file>

<file path=xl/sharedStrings.xml><?xml version="1.0" encoding="utf-8"?>
<sst xmlns="http://schemas.openxmlformats.org/spreadsheetml/2006/main" count="9" uniqueCount="9">
  <si>
    <t>vin</t>
  </si>
  <si>
    <t>res</t>
  </si>
  <si>
    <t>temp</t>
  </si>
  <si>
    <t>konfiguracja z potencjometrem</t>
  </si>
  <si>
    <t>Rmax</t>
  </si>
  <si>
    <t>Rmin [ohm]</t>
  </si>
  <si>
    <t>Vmin</t>
  </si>
  <si>
    <t>Vmax</t>
  </si>
  <si>
    <t>delta V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</si>
</sst>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Arkusz1!$A$1:$A$2</c:f>
              <c:numCache>
                <c:formatCode>General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Arkusz1!$B$1:$B$2</c:f>
              <c:numCache>
                <c:formatCode>General</c:formatCode>
                <c:ptCount val="2"/>
                <c:pt idx="0">
                  <c:v>1960</c:v>
                </c:pt>
                <c:pt idx="1">
                  <c:v>1770</c:v>
                </c:pt>
              </c:numCache>
            </c:numRef>
          </c:yVal>
        </c:ser>
        <c:axId val="66160896"/>
        <c:axId val="66170880"/>
      </c:scatterChart>
      <c:valAx>
        <c:axId val="66160896"/>
        <c:scaling>
          <c:orientation val="minMax"/>
        </c:scaling>
        <c:axPos val="b"/>
        <c:numFmt formatCode="General" sourceLinked="1"/>
        <c:tickLblPos val="nextTo"/>
        <c:crossAx val="66170880"/>
        <c:crosses val="autoZero"/>
        <c:crossBetween val="midCat"/>
      </c:valAx>
      <c:valAx>
        <c:axId val="66170880"/>
        <c:scaling>
          <c:orientation val="minMax"/>
        </c:scaling>
        <c:axPos val="l"/>
        <c:majorGridlines/>
        <c:numFmt formatCode="General" sourceLinked="1"/>
        <c:tickLblPos val="nextTo"/>
        <c:crossAx val="6616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Arkusz1!$A$4:$A$8</c:f>
              <c:numCache>
                <c:formatCode>General</c:formatCode>
                <c:ptCount val="5"/>
                <c:pt idx="0">
                  <c:v>150</c:v>
                </c:pt>
                <c:pt idx="1">
                  <c:v>180</c:v>
                </c:pt>
                <c:pt idx="2">
                  <c:v>200</c:v>
                </c:pt>
                <c:pt idx="3">
                  <c:v>220</c:v>
                </c:pt>
              </c:numCache>
            </c:numRef>
          </c:xVal>
          <c:yVal>
            <c:numRef>
              <c:f>Arkusz1!$B$4:$B$8</c:f>
              <c:numCache>
                <c:formatCode>General</c:formatCode>
                <c:ptCount val="5"/>
                <c:pt idx="0">
                  <c:v>1.1559999999999999</c:v>
                </c:pt>
                <c:pt idx="1">
                  <c:v>1.325</c:v>
                </c:pt>
                <c:pt idx="2">
                  <c:v>1.43</c:v>
                </c:pt>
                <c:pt idx="3">
                  <c:v>1.5289999999999999</c:v>
                </c:pt>
              </c:numCache>
            </c:numRef>
          </c:yVal>
        </c:ser>
        <c:axId val="66260992"/>
        <c:axId val="66262528"/>
      </c:scatterChart>
      <c:valAx>
        <c:axId val="66260992"/>
        <c:scaling>
          <c:orientation val="minMax"/>
        </c:scaling>
        <c:axPos val="b"/>
        <c:numFmt formatCode="General" sourceLinked="1"/>
        <c:tickLblPos val="nextTo"/>
        <c:crossAx val="66262528"/>
        <c:crosses val="autoZero"/>
        <c:crossBetween val="midCat"/>
      </c:valAx>
      <c:valAx>
        <c:axId val="66262528"/>
        <c:scaling>
          <c:orientation val="minMax"/>
        </c:scaling>
        <c:axPos val="l"/>
        <c:majorGridlines/>
        <c:numFmt formatCode="General" sourceLinked="1"/>
        <c:tickLblPos val="nextTo"/>
        <c:crossAx val="6626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-0.11890201224846894"/>
                  <c:y val="1.1079396325459318E-2"/>
                </c:manualLayout>
              </c:layout>
              <c:numFmt formatCode="General" sourceLinked="0"/>
            </c:trendlineLbl>
          </c:trendline>
          <c:xVal>
            <c:numRef>
              <c:f>Arkusz1!$I$3:$I$4</c:f>
              <c:numCache>
                <c:formatCode>General</c:formatCode>
                <c:ptCount val="2"/>
                <c:pt idx="0">
                  <c:v>1283</c:v>
                </c:pt>
                <c:pt idx="1">
                  <c:v>1371</c:v>
                </c:pt>
              </c:numCache>
            </c:numRef>
          </c:xVal>
          <c:yVal>
            <c:numRef>
              <c:f>Arkusz1!$J$3:$J$4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yVal>
        </c:ser>
        <c:axId val="62334080"/>
        <c:axId val="62326272"/>
      </c:scatterChart>
      <c:valAx>
        <c:axId val="62334080"/>
        <c:scaling>
          <c:orientation val="minMax"/>
        </c:scaling>
        <c:axPos val="b"/>
        <c:numFmt formatCode="General" sourceLinked="1"/>
        <c:tickLblPos val="nextTo"/>
        <c:crossAx val="62326272"/>
        <c:crosses val="autoZero"/>
        <c:crossBetween val="midCat"/>
      </c:valAx>
      <c:valAx>
        <c:axId val="62326272"/>
        <c:scaling>
          <c:orientation val="minMax"/>
        </c:scaling>
        <c:axPos val="l"/>
        <c:majorGridlines/>
        <c:numFmt formatCode="General" sourceLinked="1"/>
        <c:tickLblPos val="nextTo"/>
        <c:crossAx val="6233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17</xdr:row>
      <xdr:rowOff>38100</xdr:rowOff>
    </xdr:from>
    <xdr:to>
      <xdr:col>14</xdr:col>
      <xdr:colOff>219075</xdr:colOff>
      <xdr:row>32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161925</xdr:rowOff>
    </xdr:from>
    <xdr:to>
      <xdr:col>6</xdr:col>
      <xdr:colOff>457200</xdr:colOff>
      <xdr:row>30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6</xdr:row>
      <xdr:rowOff>28575</xdr:rowOff>
    </xdr:from>
    <xdr:to>
      <xdr:col>12</xdr:col>
      <xdr:colOff>323850</xdr:colOff>
      <xdr:row>21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R3" sqref="R3"/>
    </sheetView>
  </sheetViews>
  <sheetFormatPr defaultRowHeight="14.25"/>
  <cols>
    <col min="7" max="7" width="8.25" customWidth="1"/>
    <col min="8" max="8" width="11.875" customWidth="1"/>
  </cols>
  <sheetData>
    <row r="1" spans="1:18">
      <c r="A1">
        <v>20</v>
      </c>
      <c r="B1">
        <v>1960</v>
      </c>
      <c r="D1" t="s">
        <v>0</v>
      </c>
      <c r="E1" t="s">
        <v>1</v>
      </c>
      <c r="F1" t="s">
        <v>2</v>
      </c>
      <c r="H1" t="s">
        <v>5</v>
      </c>
      <c r="I1">
        <v>1594</v>
      </c>
      <c r="J1" s="1" t="s">
        <v>3</v>
      </c>
      <c r="K1" s="1"/>
      <c r="L1" s="1"/>
      <c r="M1" s="1"/>
      <c r="N1">
        <f>1024/10</f>
        <v>102.4</v>
      </c>
    </row>
    <row r="2" spans="1:18">
      <c r="A2">
        <v>10</v>
      </c>
      <c r="B2">
        <v>1770</v>
      </c>
      <c r="D2">
        <v>1.38</v>
      </c>
      <c r="E2">
        <f>(D2/0.533-0.359/0.533)*1000</f>
        <v>1915.5722326454031</v>
      </c>
      <c r="F2">
        <f>E2/19-1580/19</f>
        <v>17.661696455021215</v>
      </c>
      <c r="H2" t="s">
        <v>4</v>
      </c>
      <c r="I2">
        <v>1721</v>
      </c>
    </row>
    <row r="3" spans="1:18">
      <c r="H3" t="s">
        <v>6</v>
      </c>
      <c r="I3">
        <v>1283</v>
      </c>
      <c r="J3">
        <v>0</v>
      </c>
      <c r="O3">
        <f>450+36</f>
        <v>486</v>
      </c>
      <c r="P3">
        <f>P2+1</f>
        <v>1</v>
      </c>
      <c r="Q3">
        <f>O10</f>
        <v>2.6074218749999999E-3</v>
      </c>
      <c r="R3">
        <f>Q3+$I$3/1000</f>
        <v>1.285607421875</v>
      </c>
    </row>
    <row r="4" spans="1:18">
      <c r="A4">
        <v>150</v>
      </c>
      <c r="B4">
        <v>1.1559999999999999</v>
      </c>
      <c r="H4" t="s">
        <v>7</v>
      </c>
      <c r="I4">
        <v>1371</v>
      </c>
      <c r="J4">
        <v>9</v>
      </c>
      <c r="O4">
        <f>450+70</f>
        <v>520</v>
      </c>
      <c r="P4">
        <f t="shared" ref="P4:P36" si="0">P3+1</f>
        <v>2</v>
      </c>
      <c r="Q4">
        <f>Q3+$O$10</f>
        <v>5.2148437499999999E-3</v>
      </c>
    </row>
    <row r="5" spans="1:18">
      <c r="A5">
        <v>180</v>
      </c>
      <c r="B5">
        <v>1.325</v>
      </c>
      <c r="H5" t="s">
        <v>8</v>
      </c>
      <c r="I5">
        <f>I4-I3</f>
        <v>88</v>
      </c>
      <c r="O5">
        <f>O4-O3</f>
        <v>34</v>
      </c>
      <c r="P5">
        <f t="shared" si="0"/>
        <v>3</v>
      </c>
      <c r="Q5">
        <f t="shared" ref="Q5:Q36" si="1">Q4+$O$10</f>
        <v>7.8222656249999998E-3</v>
      </c>
    </row>
    <row r="6" spans="1:18">
      <c r="A6">
        <v>200</v>
      </c>
      <c r="B6">
        <v>1.43</v>
      </c>
      <c r="P6">
        <f t="shared" si="0"/>
        <v>4</v>
      </c>
      <c r="Q6">
        <f t="shared" si="1"/>
        <v>1.04296875E-2</v>
      </c>
    </row>
    <row r="7" spans="1:18">
      <c r="A7">
        <v>220</v>
      </c>
      <c r="B7">
        <v>1.5289999999999999</v>
      </c>
      <c r="P7">
        <f t="shared" si="0"/>
        <v>5</v>
      </c>
      <c r="Q7">
        <f t="shared" si="1"/>
        <v>1.3037109375E-2</v>
      </c>
    </row>
    <row r="8" spans="1:18">
      <c r="P8">
        <f t="shared" si="0"/>
        <v>6</v>
      </c>
      <c r="Q8">
        <f t="shared" si="1"/>
        <v>1.564453125E-2</v>
      </c>
    </row>
    <row r="9" spans="1:18">
      <c r="O9">
        <f>O5*2.67/1024</f>
        <v>8.8652343750000001E-2</v>
      </c>
      <c r="P9">
        <f t="shared" si="0"/>
        <v>7</v>
      </c>
      <c r="Q9">
        <f t="shared" si="1"/>
        <v>1.8251953124999998E-2</v>
      </c>
    </row>
    <row r="10" spans="1:18">
      <c r="O10">
        <f>O9/34</f>
        <v>2.6074218749999999E-3</v>
      </c>
      <c r="P10">
        <f t="shared" si="0"/>
        <v>8</v>
      </c>
      <c r="Q10">
        <f t="shared" si="1"/>
        <v>2.0859374999999999E-2</v>
      </c>
    </row>
    <row r="11" spans="1:18">
      <c r="P11">
        <f t="shared" si="0"/>
        <v>9</v>
      </c>
      <c r="Q11">
        <f t="shared" si="1"/>
        <v>2.3466796875000001E-2</v>
      </c>
    </row>
    <row r="12" spans="1:18">
      <c r="P12">
        <f t="shared" si="0"/>
        <v>10</v>
      </c>
      <c r="Q12">
        <f t="shared" si="1"/>
        <v>2.6074218750000003E-2</v>
      </c>
    </row>
    <row r="13" spans="1:18">
      <c r="P13">
        <f t="shared" si="0"/>
        <v>11</v>
      </c>
      <c r="Q13">
        <f t="shared" si="1"/>
        <v>2.8681640625000004E-2</v>
      </c>
    </row>
    <row r="14" spans="1:18">
      <c r="P14">
        <f t="shared" si="0"/>
        <v>12</v>
      </c>
      <c r="Q14">
        <f t="shared" si="1"/>
        <v>3.1289062500000006E-2</v>
      </c>
    </row>
    <row r="15" spans="1:18">
      <c r="P15">
        <f t="shared" si="0"/>
        <v>13</v>
      </c>
      <c r="Q15">
        <f t="shared" si="1"/>
        <v>3.3896484375000008E-2</v>
      </c>
    </row>
    <row r="16" spans="1:18">
      <c r="P16">
        <f t="shared" si="0"/>
        <v>14</v>
      </c>
      <c r="Q16">
        <f t="shared" si="1"/>
        <v>3.6503906250000009E-2</v>
      </c>
    </row>
    <row r="17" spans="16:17">
      <c r="P17">
        <f t="shared" si="0"/>
        <v>15</v>
      </c>
      <c r="Q17">
        <f t="shared" si="1"/>
        <v>3.9111328125000011E-2</v>
      </c>
    </row>
    <row r="18" spans="16:17">
      <c r="P18">
        <f t="shared" si="0"/>
        <v>16</v>
      </c>
      <c r="Q18">
        <f t="shared" si="1"/>
        <v>4.1718750000000013E-2</v>
      </c>
    </row>
    <row r="19" spans="16:17">
      <c r="P19">
        <f t="shared" si="0"/>
        <v>17</v>
      </c>
      <c r="Q19">
        <f t="shared" si="1"/>
        <v>4.4326171875000014E-2</v>
      </c>
    </row>
    <row r="20" spans="16:17">
      <c r="P20">
        <f t="shared" si="0"/>
        <v>18</v>
      </c>
      <c r="Q20">
        <f t="shared" si="1"/>
        <v>4.6933593750000016E-2</v>
      </c>
    </row>
    <row r="21" spans="16:17">
      <c r="P21">
        <f t="shared" si="0"/>
        <v>19</v>
      </c>
      <c r="Q21">
        <f t="shared" si="1"/>
        <v>4.9541015625000018E-2</v>
      </c>
    </row>
    <row r="22" spans="16:17">
      <c r="P22">
        <f>P21+1</f>
        <v>20</v>
      </c>
      <c r="Q22">
        <f t="shared" si="1"/>
        <v>5.2148437500000019E-2</v>
      </c>
    </row>
    <row r="23" spans="16:17">
      <c r="P23">
        <f t="shared" si="0"/>
        <v>21</v>
      </c>
      <c r="Q23">
        <f t="shared" si="1"/>
        <v>5.4755859375000021E-2</v>
      </c>
    </row>
    <row r="24" spans="16:17">
      <c r="P24">
        <f t="shared" si="0"/>
        <v>22</v>
      </c>
      <c r="Q24">
        <f t="shared" si="1"/>
        <v>5.7363281250000023E-2</v>
      </c>
    </row>
    <row r="25" spans="16:17">
      <c r="P25">
        <f t="shared" si="0"/>
        <v>23</v>
      </c>
      <c r="Q25">
        <f t="shared" si="1"/>
        <v>5.9970703125000024E-2</v>
      </c>
    </row>
    <row r="26" spans="16:17">
      <c r="P26">
        <f t="shared" si="0"/>
        <v>24</v>
      </c>
      <c r="Q26">
        <f t="shared" si="1"/>
        <v>6.2578125000000026E-2</v>
      </c>
    </row>
    <row r="27" spans="16:17">
      <c r="P27">
        <f t="shared" si="0"/>
        <v>25</v>
      </c>
      <c r="Q27">
        <f t="shared" si="1"/>
        <v>6.5185546875000028E-2</v>
      </c>
    </row>
    <row r="28" spans="16:17">
      <c r="P28">
        <f t="shared" si="0"/>
        <v>26</v>
      </c>
      <c r="Q28">
        <f t="shared" si="1"/>
        <v>6.7792968750000029E-2</v>
      </c>
    </row>
    <row r="29" spans="16:17">
      <c r="P29">
        <f t="shared" si="0"/>
        <v>27</v>
      </c>
      <c r="Q29">
        <f t="shared" si="1"/>
        <v>7.0400390625000031E-2</v>
      </c>
    </row>
    <row r="30" spans="16:17">
      <c r="P30">
        <f t="shared" si="0"/>
        <v>28</v>
      </c>
      <c r="Q30">
        <f t="shared" si="1"/>
        <v>7.3007812500000033E-2</v>
      </c>
    </row>
    <row r="31" spans="16:17">
      <c r="P31">
        <f t="shared" si="0"/>
        <v>29</v>
      </c>
      <c r="Q31">
        <f t="shared" si="1"/>
        <v>7.5615234375000034E-2</v>
      </c>
    </row>
    <row r="32" spans="16:17">
      <c r="P32">
        <f t="shared" si="0"/>
        <v>30</v>
      </c>
      <c r="Q32">
        <f t="shared" si="1"/>
        <v>7.8222656250000036E-2</v>
      </c>
    </row>
    <row r="33" spans="16:17">
      <c r="P33">
        <f t="shared" si="0"/>
        <v>31</v>
      </c>
      <c r="Q33">
        <f t="shared" si="1"/>
        <v>8.0830078125000038E-2</v>
      </c>
    </row>
    <row r="34" spans="16:17">
      <c r="P34">
        <f>P33+1</f>
        <v>32</v>
      </c>
      <c r="Q34">
        <f t="shared" si="1"/>
        <v>8.3437500000000039E-2</v>
      </c>
    </row>
    <row r="35" spans="16:17">
      <c r="P35">
        <f t="shared" si="0"/>
        <v>33</v>
      </c>
      <c r="Q35">
        <f t="shared" si="1"/>
        <v>8.6044921875000041E-2</v>
      </c>
    </row>
    <row r="36" spans="16:17">
      <c r="P36">
        <f t="shared" si="0"/>
        <v>34</v>
      </c>
      <c r="Q36">
        <f t="shared" si="1"/>
        <v>8.8652343750000043E-2</v>
      </c>
    </row>
  </sheetData>
  <mergeCells count="1"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2014-04-02T15:30:09Z</dcterms:created>
  <dcterms:modified xsi:type="dcterms:W3CDTF">2014-04-04T19:43:37Z</dcterms:modified>
</cp:coreProperties>
</file>