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kamma\Analysis\"/>
    </mc:Choice>
  </mc:AlternateContent>
  <xr:revisionPtr revIDLastSave="0" documentId="13_ncr:1_{42CFD030-6C7A-4E71-8998-B545E2129A72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umif" sheetId="1" r:id="rId1"/>
    <sheet name="Sumifs" sheetId="2" r:id="rId2"/>
    <sheet name="Countif" sheetId="3" r:id="rId3"/>
    <sheet name="Countifs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K22" i="2"/>
  <c r="J4" i="2"/>
  <c r="K23" i="2"/>
  <c r="K24" i="2"/>
  <c r="K25" i="2"/>
  <c r="K26" i="2"/>
  <c r="J18" i="2"/>
  <c r="J12" i="1"/>
  <c r="J4" i="1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K8" i="4"/>
  <c r="K4" i="4"/>
  <c r="L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</calcChain>
</file>

<file path=xl/sharedStrings.xml><?xml version="1.0" encoding="utf-8"?>
<sst xmlns="http://schemas.openxmlformats.org/spreadsheetml/2006/main" count="582" uniqueCount="42">
  <si>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</si>
  <si>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</si>
  <si>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</si>
  <si>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</si>
  <si>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</si>
  <si>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</si>
  <si>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</si>
  <si>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</si>
  <si>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</si>
  <si>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</si>
  <si>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</si>
  <si>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</si>
  <si>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</si>
  <si>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</si>
  <si>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</si>
  <si>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</si>
  <si>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</si>
  <si>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</si>
  <si>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</si>
  <si>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</si>
  <si>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</si>
  <si>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</si>
  <si>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</si>
  <si>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</si>
  <si>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</si>
  <si>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</si>
  <si>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</si>
  <si>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</si>
  <si>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</si>
  <si>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</si>
  <si>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</si>
  <si>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</si>
  <si>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</si>
  <si>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</si>
  <si>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</si>
  <si>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</si>
  <si>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</si>
  <si>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</si>
  <si>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</si>
  <si>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</si>
  <si>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How many units did Jones sell excluding Pencil item?</t>
  </si>
  <si>
    <t>Total revenue for units&gt;50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</si>
</sst>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3" fillId="4" borderId="0" xfId="1" applyNumberFormat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  <protection locked="0"/>
    </xf>
    <xf numFmtId="0" fontId="3" fillId="4" borderId="0" xfId="1" applyFont="1" applyFill="1" applyBorder="1" applyAlignment="1" applyProtection="1">
      <alignment horizontal="center" vertical="center"/>
    </xf>
    <xf numFmtId="0" fontId="0" fillId="0" borderId="0" xfId="0" applyFill="1"/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</cellXfs>
  <cellStyles count="6">
    <cellStyle name="Comma 2" xfId="2" xr:uid="{00000000-0005-0000-0000-000000000000}"/>
    <cellStyle name="Ctx_Hyperlink" xfId="3" xr:uid="{00000000-0005-0000-0000-000001000000}"/>
    <cellStyle name="Hyperlink 2" xfId="5" xr:uid="{00000000-0005-0000-0000-000002000000}"/>
    <cellStyle name="Normal" xfId="0" builtinId="0"/>
    <cellStyle name="Normal 2" xfId="1" xr:uid="{00000000-0005-0000-0000-000004000000}"/>
    <cellStyle name="Normal 4" xfId="4" xr:uid="{00000000-0005-0000-0000-000005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63264699077" createdVersion="6" refreshedVersion="6" minRefreshableVersion="3" recordCount="43" xr:uid="{00000000-000A-0000-FFFF-FFFF04000000}">
  <cacheSource type="worksheet">
    <worksheetSource ref="A1:G44" sheet="Sumif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75568981482" createdVersion="6" refreshedVersion="6" minRefreshableVersion="3" recordCount="43" xr:uid="{00000000-000A-0000-FFFF-FFFF05000000}">
  <cacheSource type="worksheet">
    <worksheetSource ref="A1:G44" sheet="Sumifs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5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M10" firstHeaderRow="1" firstDataRow="1" firstDataCol="1" rowPageCount="1" colPageCount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>
      <selection activeCell="J13" sqref="J13"/>
    </sheetView>
  </sheetViews>
  <sheetFormatPr defaultRowHeight="14.5" x14ac:dyDescent="0.35"/>
  <cols>
    <col min="1" max="1" width="9.54296875" bestFit="1" customWidth="1"/>
    <col min="13" max="13" width="12.453125" bestFit="1" customWidth="1"/>
    <col min="14" max="14" width="11.453125" bestFit="1" customWidth="1"/>
  </cols>
  <sheetData>
    <row r="1" spans="1:14" x14ac:dyDescent="0.35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4" x14ac:dyDescent="0.3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7" t="s">
        <v>28</v>
      </c>
      <c r="K2" s="17"/>
      <c r="L2" s="17"/>
      <c r="M2" s="17"/>
      <c r="N2" s="17"/>
    </row>
    <row r="3" spans="1:14" x14ac:dyDescent="0.3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4" x14ac:dyDescent="0.3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6">
        <f>SUMIF(B1:B44,B7,E1:E44)</f>
        <v>691</v>
      </c>
      <c r="M4" s="13" t="s">
        <v>25</v>
      </c>
      <c r="N4" t="s">
        <v>27</v>
      </c>
    </row>
    <row r="5" spans="1:14" x14ac:dyDescent="0.3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14" t="s">
        <v>3</v>
      </c>
      <c r="N5" s="15">
        <v>1199</v>
      </c>
    </row>
    <row r="6" spans="1:14" x14ac:dyDescent="0.3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M6" s="14" t="s">
        <v>0</v>
      </c>
      <c r="N6" s="15">
        <v>691</v>
      </c>
    </row>
    <row r="7" spans="1:14" x14ac:dyDescent="0.3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14" t="s">
        <v>9</v>
      </c>
      <c r="N7" s="15">
        <v>231</v>
      </c>
    </row>
    <row r="8" spans="1:14" x14ac:dyDescent="0.3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14" t="s">
        <v>26</v>
      </c>
      <c r="N8" s="15">
        <v>2121</v>
      </c>
    </row>
    <row r="9" spans="1:14" x14ac:dyDescent="0.3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4" x14ac:dyDescent="0.3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J10" s="17" t="s">
        <v>30</v>
      </c>
      <c r="K10" s="17"/>
      <c r="L10" s="17"/>
      <c r="M10" s="17"/>
      <c r="N10" s="17"/>
    </row>
    <row r="11" spans="1:14" x14ac:dyDescent="0.3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4" x14ac:dyDescent="0.3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6">
        <f>SUMIF(D1:D44,D14,G1:G44)</f>
        <v>9577.65</v>
      </c>
      <c r="M12" s="13" t="s">
        <v>25</v>
      </c>
      <c r="N12" t="s">
        <v>31</v>
      </c>
    </row>
    <row r="13" spans="1:14" x14ac:dyDescent="0.3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M13" s="14" t="s">
        <v>5</v>
      </c>
      <c r="N13" s="15">
        <v>9577.65</v>
      </c>
    </row>
    <row r="14" spans="1:14" x14ac:dyDescent="0.3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M14" s="14" t="s">
        <v>17</v>
      </c>
      <c r="N14" s="15">
        <v>1700</v>
      </c>
    </row>
    <row r="15" spans="1:14" x14ac:dyDescent="0.3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14" t="s">
        <v>8</v>
      </c>
      <c r="N15" s="15">
        <v>2045.2199999999998</v>
      </c>
    </row>
    <row r="16" spans="1:14" x14ac:dyDescent="0.3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14" t="s">
        <v>18</v>
      </c>
      <c r="N16" s="15">
        <v>4169.87</v>
      </c>
    </row>
    <row r="17" spans="1:14" x14ac:dyDescent="0.3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14" t="s">
        <v>2</v>
      </c>
      <c r="N17" s="15">
        <v>2135.1400000000003</v>
      </c>
    </row>
    <row r="18" spans="1:14" x14ac:dyDescent="0.3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14" t="s">
        <v>26</v>
      </c>
      <c r="N18" s="15">
        <v>19627.879999999997</v>
      </c>
    </row>
    <row r="19" spans="1:14" x14ac:dyDescent="0.3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 x14ac:dyDescent="0.3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 x14ac:dyDescent="0.3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4" x14ac:dyDescent="0.3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4" x14ac:dyDescent="0.3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4" x14ac:dyDescent="0.3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4" x14ac:dyDescent="0.3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4" x14ac:dyDescent="0.3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 x14ac:dyDescent="0.3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 x14ac:dyDescent="0.3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 x14ac:dyDescent="0.3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 x14ac:dyDescent="0.3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 x14ac:dyDescent="0.3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 x14ac:dyDescent="0.3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3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3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3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3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3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3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3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3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3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3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3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3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4"/>
  <sheetViews>
    <sheetView tabSelected="1" topLeftCell="A4" workbookViewId="0">
      <selection activeCell="H13" sqref="H13"/>
    </sheetView>
  </sheetViews>
  <sheetFormatPr defaultRowHeight="14.5" x14ac:dyDescent="0.35"/>
  <cols>
    <col min="8" max="8" width="11.81640625" bestFit="1" customWidth="1"/>
    <col min="11" max="11" width="23" bestFit="1" customWidth="1"/>
    <col min="12" max="12" width="14.08984375" customWidth="1"/>
    <col min="13" max="13" width="14.453125" bestFit="1" customWidth="1"/>
  </cols>
  <sheetData>
    <row r="1" spans="1:19" x14ac:dyDescent="0.35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9" x14ac:dyDescent="0.3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17" t="s">
        <v>32</v>
      </c>
      <c r="K2" s="17"/>
      <c r="L2" s="17"/>
      <c r="M2" s="17"/>
      <c r="N2" s="17"/>
      <c r="O2" s="17"/>
      <c r="P2" s="17"/>
      <c r="Q2" s="17"/>
      <c r="R2" s="22"/>
    </row>
    <row r="3" spans="1:19" x14ac:dyDescent="0.3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9" x14ac:dyDescent="0.3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SUMIFS(G1:G44,B1:B44,B3,D1:D44,D2)</f>
        <v>1540.32</v>
      </c>
      <c r="L4" s="13" t="s">
        <v>22</v>
      </c>
      <c r="M4" t="s">
        <v>2</v>
      </c>
    </row>
    <row r="5" spans="1:19" x14ac:dyDescent="0.3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9" x14ac:dyDescent="0.3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L6" s="13" t="s">
        <v>25</v>
      </c>
      <c r="M6" t="s">
        <v>33</v>
      </c>
    </row>
    <row r="7" spans="1:19" x14ac:dyDescent="0.3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L7" s="14" t="s">
        <v>3</v>
      </c>
      <c r="M7" s="15">
        <v>1540.3200000000002</v>
      </c>
    </row>
    <row r="8" spans="1:19" x14ac:dyDescent="0.3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L8" s="14" t="s">
        <v>0</v>
      </c>
      <c r="M8" s="15">
        <v>363.70000000000005</v>
      </c>
    </row>
    <row r="9" spans="1:19" x14ac:dyDescent="0.3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L9" s="14" t="s">
        <v>9</v>
      </c>
      <c r="M9" s="15">
        <v>231.12</v>
      </c>
    </row>
    <row r="10" spans="1:19" x14ac:dyDescent="0.3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L10" s="14" t="s">
        <v>26</v>
      </c>
      <c r="M10" s="15">
        <v>2135.1400000000003</v>
      </c>
    </row>
    <row r="11" spans="1:19" x14ac:dyDescent="0.3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9" x14ac:dyDescent="0.3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J12" s="17" t="s">
        <v>35</v>
      </c>
      <c r="K12" s="17"/>
      <c r="L12" s="17"/>
      <c r="M12" s="17"/>
      <c r="N12" s="17"/>
      <c r="O12" s="17"/>
      <c r="P12" s="17"/>
      <c r="Q12" s="17"/>
      <c r="R12" s="17"/>
      <c r="S12" s="17"/>
    </row>
    <row r="13" spans="1:19" x14ac:dyDescent="0.3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H13">
        <v>7.7777777777777696E+23</v>
      </c>
    </row>
    <row r="14" spans="1:19" x14ac:dyDescent="0.3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 s="16">
        <f>SUMIFS(E1:E44,C1:C44,C2,F1:F44,"&gt;4")</f>
        <v>301</v>
      </c>
    </row>
    <row r="15" spans="1:19" x14ac:dyDescent="0.3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9" x14ac:dyDescent="0.3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J16" s="24" t="s">
        <v>40</v>
      </c>
      <c r="K16" s="17"/>
      <c r="L16" s="17"/>
      <c r="M16" s="17"/>
      <c r="N16" s="17"/>
    </row>
    <row r="17" spans="1:12" x14ac:dyDescent="0.3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12" x14ac:dyDescent="0.3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J18" s="16">
        <f>SUMIFS(E1:E44,C1:C44,C2,D1:D44,"&lt;&gt;D6")</f>
        <v>396</v>
      </c>
    </row>
    <row r="19" spans="1:12" x14ac:dyDescent="0.3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12" x14ac:dyDescent="0.3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12" x14ac:dyDescent="0.3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J21" s="25" t="s">
        <v>34</v>
      </c>
      <c r="K21" s="26" t="s">
        <v>41</v>
      </c>
      <c r="L21" s="22"/>
    </row>
    <row r="22" spans="1:12" x14ac:dyDescent="0.3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J22" s="9" t="s">
        <v>1</v>
      </c>
      <c r="K22">
        <f>SUMIFS($G$1:$G$44,$C$1:$C$44,J22,$E$1:$E$44,("&gt;50"))</f>
        <v>1912.5900000000001</v>
      </c>
    </row>
    <row r="23" spans="1:12" x14ac:dyDescent="0.3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J23" s="9" t="s">
        <v>4</v>
      </c>
      <c r="K23">
        <f t="shared" ref="K23:K26" si="0">SUMIFS($G$1:$G$44,$C$1:$C$44,J23,$E$1:$E$44,"&gt;50")</f>
        <v>479.04</v>
      </c>
    </row>
    <row r="24" spans="1:12" x14ac:dyDescent="0.3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J24" s="9" t="s">
        <v>6</v>
      </c>
      <c r="K24">
        <f t="shared" si="0"/>
        <v>2328.16</v>
      </c>
    </row>
    <row r="25" spans="1:12" x14ac:dyDescent="0.3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J25" s="9" t="s">
        <v>7</v>
      </c>
      <c r="K25">
        <f t="shared" si="0"/>
        <v>787.57</v>
      </c>
    </row>
    <row r="26" spans="1:12" x14ac:dyDescent="0.3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J26" s="9" t="s">
        <v>10</v>
      </c>
      <c r="K26">
        <f t="shared" si="0"/>
        <v>318.68</v>
      </c>
    </row>
    <row r="27" spans="1:12" x14ac:dyDescent="0.3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12" x14ac:dyDescent="0.3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12" x14ac:dyDescent="0.3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12" x14ac:dyDescent="0.3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12" x14ac:dyDescent="0.3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12" x14ac:dyDescent="0.3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workbookViewId="0">
      <selection activeCell="B2" sqref="B2"/>
    </sheetView>
  </sheetViews>
  <sheetFormatPr defaultRowHeight="14.5" x14ac:dyDescent="0.35"/>
  <cols>
    <col min="2" max="2" width="8.7265625" customWidth="1"/>
  </cols>
  <sheetData>
    <row r="1" spans="1:18" x14ac:dyDescent="0.35">
      <c r="A1" s="21" t="s">
        <v>19</v>
      </c>
      <c r="B1" s="21"/>
      <c r="C1" s="18" t="s">
        <v>20</v>
      </c>
      <c r="D1" s="18" t="s">
        <v>34</v>
      </c>
      <c r="E1" s="19" t="s">
        <v>22</v>
      </c>
      <c r="F1" s="20" t="s">
        <v>23</v>
      </c>
      <c r="G1" s="19" t="s">
        <v>24</v>
      </c>
      <c r="H1" s="19" t="s">
        <v>29</v>
      </c>
      <c r="I1" s="19" t="s">
        <v>37</v>
      </c>
    </row>
    <row r="2" spans="1:18" x14ac:dyDescent="0.35">
      <c r="A2" s="8">
        <v>43471</v>
      </c>
      <c r="B2" s="8"/>
      <c r="C2" s="9" t="s">
        <v>0</v>
      </c>
      <c r="D2" s="9" t="s">
        <v>1</v>
      </c>
      <c r="E2" s="7" t="s">
        <v>2</v>
      </c>
      <c r="F2" s="10">
        <v>95</v>
      </c>
      <c r="G2" s="11">
        <v>1.99</v>
      </c>
      <c r="H2" s="12">
        <v>189.05</v>
      </c>
      <c r="I2">
        <f>COUNTIF($D$2:$D$44,D2)</f>
        <v>8</v>
      </c>
      <c r="J2" t="b">
        <f>COUNTIF(D1:D44,D2)&gt;3</f>
        <v>1</v>
      </c>
      <c r="L2" s="17" t="s">
        <v>36</v>
      </c>
      <c r="M2" s="17"/>
      <c r="N2" s="17"/>
      <c r="O2" s="17"/>
      <c r="P2" s="17"/>
      <c r="Q2" s="17"/>
    </row>
    <row r="3" spans="1:18" x14ac:dyDescent="0.35">
      <c r="A3" s="8">
        <v>43488</v>
      </c>
      <c r="B3" s="8"/>
      <c r="C3" s="9" t="s">
        <v>3</v>
      </c>
      <c r="D3" s="9" t="s">
        <v>4</v>
      </c>
      <c r="E3" s="7" t="s">
        <v>5</v>
      </c>
      <c r="F3" s="10">
        <v>50</v>
      </c>
      <c r="G3" s="11">
        <v>19.989999999999998</v>
      </c>
      <c r="H3" s="12">
        <v>999.49999999999989</v>
      </c>
      <c r="I3">
        <f t="shared" ref="I3:I44" si="0">COUNTIF($D$2:$D$44,D3)</f>
        <v>4</v>
      </c>
      <c r="J3" t="b">
        <f t="shared" ref="J3:J44" si="1">COUNTIF(D2:D45,D3)&gt;3</f>
        <v>1</v>
      </c>
    </row>
    <row r="4" spans="1:18" x14ac:dyDescent="0.35">
      <c r="A4" s="8">
        <v>43505</v>
      </c>
      <c r="B4" s="8"/>
      <c r="C4" s="9" t="s">
        <v>3</v>
      </c>
      <c r="D4" s="9" t="s">
        <v>6</v>
      </c>
      <c r="E4" s="7" t="s">
        <v>2</v>
      </c>
      <c r="F4" s="10">
        <v>36</v>
      </c>
      <c r="G4" s="11">
        <v>4.99</v>
      </c>
      <c r="H4" s="12">
        <v>179.64000000000001</v>
      </c>
      <c r="I4">
        <f t="shared" si="0"/>
        <v>5</v>
      </c>
      <c r="J4" t="b">
        <f t="shared" si="1"/>
        <v>1</v>
      </c>
      <c r="L4" s="16">
        <f>COUNTIF(D1:D44,"Gill")</f>
        <v>5</v>
      </c>
    </row>
    <row r="5" spans="1:18" x14ac:dyDescent="0.35">
      <c r="A5" s="8">
        <v>43522</v>
      </c>
      <c r="B5" s="8"/>
      <c r="C5" s="9" t="s">
        <v>3</v>
      </c>
      <c r="D5" s="9" t="s">
        <v>7</v>
      </c>
      <c r="E5" s="7" t="s">
        <v>8</v>
      </c>
      <c r="F5" s="10">
        <v>27</v>
      </c>
      <c r="G5" s="11">
        <v>19.989999999999998</v>
      </c>
      <c r="H5" s="12">
        <v>539.7299999999999</v>
      </c>
      <c r="I5">
        <f t="shared" si="0"/>
        <v>5</v>
      </c>
      <c r="J5" t="b">
        <f t="shared" si="1"/>
        <v>1</v>
      </c>
    </row>
    <row r="6" spans="1:18" x14ac:dyDescent="0.35">
      <c r="A6" s="8">
        <v>43539</v>
      </c>
      <c r="B6" s="8"/>
      <c r="C6" s="9" t="s">
        <v>9</v>
      </c>
      <c r="D6" s="9" t="s">
        <v>10</v>
      </c>
      <c r="E6" s="7" t="s">
        <v>2</v>
      </c>
      <c r="F6" s="10">
        <v>56</v>
      </c>
      <c r="G6" s="11">
        <v>2.99</v>
      </c>
      <c r="H6" s="12">
        <v>167.44</v>
      </c>
      <c r="I6">
        <f t="shared" si="0"/>
        <v>4</v>
      </c>
      <c r="J6" t="b">
        <f t="shared" si="1"/>
        <v>1</v>
      </c>
      <c r="R6" s="22"/>
    </row>
    <row r="7" spans="1:18" x14ac:dyDescent="0.35">
      <c r="A7" s="8">
        <v>43556</v>
      </c>
      <c r="B7" s="8"/>
      <c r="C7" s="9" t="s">
        <v>0</v>
      </c>
      <c r="D7" s="9" t="s">
        <v>1</v>
      </c>
      <c r="E7" s="7" t="s">
        <v>5</v>
      </c>
      <c r="F7" s="10">
        <v>60</v>
      </c>
      <c r="G7" s="11">
        <v>4.99</v>
      </c>
      <c r="H7" s="12">
        <v>299.40000000000003</v>
      </c>
      <c r="I7">
        <f t="shared" si="0"/>
        <v>8</v>
      </c>
      <c r="J7" t="b">
        <f t="shared" si="1"/>
        <v>1</v>
      </c>
    </row>
    <row r="8" spans="1:18" x14ac:dyDescent="0.35">
      <c r="A8" s="8">
        <v>43573</v>
      </c>
      <c r="B8" s="8"/>
      <c r="C8" s="9" t="s">
        <v>3</v>
      </c>
      <c r="D8" s="9" t="s">
        <v>11</v>
      </c>
      <c r="E8" s="7" t="s">
        <v>2</v>
      </c>
      <c r="F8" s="10">
        <v>75</v>
      </c>
      <c r="G8" s="11">
        <v>1.99</v>
      </c>
      <c r="H8" s="12">
        <v>149.25</v>
      </c>
      <c r="I8">
        <f t="shared" si="0"/>
        <v>4</v>
      </c>
      <c r="J8" t="b">
        <f t="shared" si="1"/>
        <v>1</v>
      </c>
    </row>
    <row r="9" spans="1:18" x14ac:dyDescent="0.35">
      <c r="A9" s="8">
        <v>43590</v>
      </c>
      <c r="B9" s="8"/>
      <c r="C9" s="9" t="s">
        <v>3</v>
      </c>
      <c r="D9" s="9" t="s">
        <v>6</v>
      </c>
      <c r="E9" s="7" t="s">
        <v>2</v>
      </c>
      <c r="F9" s="10">
        <v>90</v>
      </c>
      <c r="G9" s="11">
        <v>4.99</v>
      </c>
      <c r="H9" s="12">
        <v>449.1</v>
      </c>
      <c r="I9">
        <f t="shared" si="0"/>
        <v>5</v>
      </c>
      <c r="J9" t="b">
        <f t="shared" si="1"/>
        <v>1</v>
      </c>
    </row>
    <row r="10" spans="1:18" x14ac:dyDescent="0.35">
      <c r="A10" s="8">
        <v>43607</v>
      </c>
      <c r="B10" s="8"/>
      <c r="C10" s="9" t="s">
        <v>9</v>
      </c>
      <c r="D10" s="9" t="s">
        <v>12</v>
      </c>
      <c r="E10" s="7" t="s">
        <v>2</v>
      </c>
      <c r="F10" s="10">
        <v>32</v>
      </c>
      <c r="G10" s="11">
        <v>1.99</v>
      </c>
      <c r="H10" s="12">
        <v>63.68</v>
      </c>
      <c r="I10">
        <f t="shared" si="0"/>
        <v>2</v>
      </c>
      <c r="J10" t="b">
        <f t="shared" si="1"/>
        <v>0</v>
      </c>
    </row>
    <row r="11" spans="1:18" x14ac:dyDescent="0.35">
      <c r="A11" s="8">
        <v>43624</v>
      </c>
      <c r="B11" s="8"/>
      <c r="C11" s="9" t="s">
        <v>0</v>
      </c>
      <c r="D11" s="9" t="s">
        <v>1</v>
      </c>
      <c r="E11" s="7" t="s">
        <v>5</v>
      </c>
      <c r="F11" s="10">
        <v>60</v>
      </c>
      <c r="G11" s="11">
        <v>8.99</v>
      </c>
      <c r="H11" s="12">
        <v>539.4</v>
      </c>
      <c r="I11">
        <f t="shared" si="0"/>
        <v>8</v>
      </c>
      <c r="J11" t="b">
        <f t="shared" si="1"/>
        <v>1</v>
      </c>
    </row>
    <row r="12" spans="1:18" x14ac:dyDescent="0.35">
      <c r="A12" s="8">
        <v>43641</v>
      </c>
      <c r="B12" s="8"/>
      <c r="C12" s="9" t="s">
        <v>3</v>
      </c>
      <c r="D12" s="9" t="s">
        <v>13</v>
      </c>
      <c r="E12" s="7" t="s">
        <v>2</v>
      </c>
      <c r="F12" s="10">
        <v>90</v>
      </c>
      <c r="G12" s="11">
        <v>4.99</v>
      </c>
      <c r="H12" s="12">
        <v>449.1</v>
      </c>
      <c r="I12">
        <f t="shared" si="0"/>
        <v>3</v>
      </c>
      <c r="J12" t="b">
        <f t="shared" si="1"/>
        <v>0</v>
      </c>
    </row>
    <row r="13" spans="1:18" x14ac:dyDescent="0.35">
      <c r="A13" s="8">
        <v>43658</v>
      </c>
      <c r="B13" s="8"/>
      <c r="C13" s="9" t="s">
        <v>0</v>
      </c>
      <c r="D13" s="9" t="s">
        <v>14</v>
      </c>
      <c r="E13" s="7" t="s">
        <v>5</v>
      </c>
      <c r="F13" s="10">
        <v>29</v>
      </c>
      <c r="G13" s="11">
        <v>1.99</v>
      </c>
      <c r="H13" s="12">
        <v>57.71</v>
      </c>
      <c r="I13">
        <f t="shared" si="0"/>
        <v>2</v>
      </c>
      <c r="J13" t="b">
        <f t="shared" si="1"/>
        <v>0</v>
      </c>
    </row>
    <row r="14" spans="1:18" x14ac:dyDescent="0.35">
      <c r="A14" s="8">
        <v>43675</v>
      </c>
      <c r="B14" s="8"/>
      <c r="C14" s="9" t="s">
        <v>0</v>
      </c>
      <c r="D14" s="9" t="s">
        <v>15</v>
      </c>
      <c r="E14" s="7" t="s">
        <v>5</v>
      </c>
      <c r="F14" s="10">
        <v>81</v>
      </c>
      <c r="G14" s="11">
        <v>19.989999999999998</v>
      </c>
      <c r="H14" s="12">
        <v>1619.1899999999998</v>
      </c>
      <c r="I14">
        <f t="shared" si="0"/>
        <v>3</v>
      </c>
      <c r="J14" t="b">
        <f t="shared" si="1"/>
        <v>0</v>
      </c>
    </row>
    <row r="15" spans="1:18" x14ac:dyDescent="0.35">
      <c r="A15" s="8">
        <v>43692</v>
      </c>
      <c r="B15" s="8"/>
      <c r="C15" s="9" t="s">
        <v>0</v>
      </c>
      <c r="D15" s="9" t="s">
        <v>1</v>
      </c>
      <c r="E15" s="7" t="s">
        <v>2</v>
      </c>
      <c r="F15" s="10">
        <v>35</v>
      </c>
      <c r="G15" s="11">
        <v>4.99</v>
      </c>
      <c r="H15" s="12">
        <v>174.65</v>
      </c>
      <c r="I15">
        <f t="shared" si="0"/>
        <v>8</v>
      </c>
      <c r="J15" t="b">
        <f t="shared" si="1"/>
        <v>1</v>
      </c>
    </row>
    <row r="16" spans="1:18" x14ac:dyDescent="0.35">
      <c r="A16" s="8">
        <v>43709</v>
      </c>
      <c r="B16" s="8"/>
      <c r="C16" s="9" t="s">
        <v>3</v>
      </c>
      <c r="D16" s="9" t="s">
        <v>16</v>
      </c>
      <c r="E16" s="7" t="s">
        <v>17</v>
      </c>
      <c r="F16" s="10">
        <v>2</v>
      </c>
      <c r="G16" s="11">
        <v>125</v>
      </c>
      <c r="H16" s="12">
        <v>250</v>
      </c>
      <c r="I16">
        <f t="shared" si="0"/>
        <v>3</v>
      </c>
      <c r="J16" t="b">
        <f t="shared" si="1"/>
        <v>0</v>
      </c>
    </row>
    <row r="17" spans="1:10" x14ac:dyDescent="0.35">
      <c r="A17" s="8">
        <v>43726</v>
      </c>
      <c r="B17" s="8"/>
      <c r="C17" s="9" t="s">
        <v>0</v>
      </c>
      <c r="D17" s="9" t="s">
        <v>1</v>
      </c>
      <c r="E17" s="7" t="s">
        <v>18</v>
      </c>
      <c r="F17" s="10">
        <v>16</v>
      </c>
      <c r="G17" s="11">
        <v>15.99</v>
      </c>
      <c r="H17" s="12">
        <v>255.84</v>
      </c>
      <c r="I17">
        <f t="shared" si="0"/>
        <v>8</v>
      </c>
      <c r="J17" t="b">
        <f t="shared" si="1"/>
        <v>1</v>
      </c>
    </row>
    <row r="18" spans="1:10" x14ac:dyDescent="0.35">
      <c r="A18" s="8">
        <v>43743</v>
      </c>
      <c r="B18" s="8"/>
      <c r="C18" s="9" t="s">
        <v>3</v>
      </c>
      <c r="D18" s="9" t="s">
        <v>13</v>
      </c>
      <c r="E18" s="7" t="s">
        <v>5</v>
      </c>
      <c r="F18" s="10">
        <v>28</v>
      </c>
      <c r="G18" s="11">
        <v>8.99</v>
      </c>
      <c r="H18" s="12">
        <v>251.72</v>
      </c>
      <c r="I18">
        <f t="shared" si="0"/>
        <v>3</v>
      </c>
      <c r="J18" t="b">
        <f t="shared" si="1"/>
        <v>0</v>
      </c>
    </row>
    <row r="19" spans="1:10" x14ac:dyDescent="0.35">
      <c r="A19" s="8">
        <v>43760</v>
      </c>
      <c r="B19" s="8"/>
      <c r="C19" s="9" t="s">
        <v>0</v>
      </c>
      <c r="D19" s="9" t="s">
        <v>1</v>
      </c>
      <c r="E19" s="7" t="s">
        <v>8</v>
      </c>
      <c r="F19" s="10">
        <v>64</v>
      </c>
      <c r="G19" s="11">
        <v>8.99</v>
      </c>
      <c r="H19" s="12">
        <v>575.36</v>
      </c>
      <c r="I19">
        <f t="shared" si="0"/>
        <v>8</v>
      </c>
      <c r="J19" t="b">
        <f t="shared" si="1"/>
        <v>0</v>
      </c>
    </row>
    <row r="20" spans="1:10" x14ac:dyDescent="0.35">
      <c r="A20" s="8">
        <v>43777</v>
      </c>
      <c r="B20" s="8"/>
      <c r="C20" s="9" t="s">
        <v>0</v>
      </c>
      <c r="D20" s="9" t="s">
        <v>15</v>
      </c>
      <c r="E20" s="7" t="s">
        <v>8</v>
      </c>
      <c r="F20" s="10">
        <v>15</v>
      </c>
      <c r="G20" s="11">
        <v>19.989999999999998</v>
      </c>
      <c r="H20" s="12">
        <v>299.84999999999997</v>
      </c>
      <c r="I20">
        <f t="shared" si="0"/>
        <v>3</v>
      </c>
      <c r="J20" t="b">
        <f t="shared" si="1"/>
        <v>0</v>
      </c>
    </row>
    <row r="21" spans="1:10" x14ac:dyDescent="0.35">
      <c r="A21" s="8">
        <v>43794</v>
      </c>
      <c r="B21" s="8"/>
      <c r="C21" s="9" t="s">
        <v>3</v>
      </c>
      <c r="D21" s="9" t="s">
        <v>4</v>
      </c>
      <c r="E21" s="7" t="s">
        <v>18</v>
      </c>
      <c r="F21" s="10">
        <v>96</v>
      </c>
      <c r="G21" s="11">
        <v>4.99</v>
      </c>
      <c r="H21" s="12">
        <v>479.04</v>
      </c>
      <c r="I21">
        <f t="shared" si="0"/>
        <v>4</v>
      </c>
      <c r="J21" t="b">
        <f t="shared" si="1"/>
        <v>0</v>
      </c>
    </row>
    <row r="22" spans="1:10" x14ac:dyDescent="0.35">
      <c r="A22" s="8">
        <v>43811</v>
      </c>
      <c r="B22" s="8"/>
      <c r="C22" s="9" t="s">
        <v>3</v>
      </c>
      <c r="D22" s="9" t="s">
        <v>16</v>
      </c>
      <c r="E22" s="7" t="s">
        <v>2</v>
      </c>
      <c r="F22" s="10">
        <v>67</v>
      </c>
      <c r="G22" s="11">
        <v>1.29</v>
      </c>
      <c r="H22" s="12">
        <v>86.43</v>
      </c>
      <c r="I22">
        <f t="shared" si="0"/>
        <v>3</v>
      </c>
      <c r="J22" t="b">
        <f t="shared" si="1"/>
        <v>0</v>
      </c>
    </row>
    <row r="23" spans="1:10" x14ac:dyDescent="0.35">
      <c r="A23" s="8">
        <v>43828</v>
      </c>
      <c r="B23" s="8"/>
      <c r="C23" s="9" t="s">
        <v>0</v>
      </c>
      <c r="D23" s="9" t="s">
        <v>15</v>
      </c>
      <c r="E23" s="7" t="s">
        <v>18</v>
      </c>
      <c r="F23" s="10">
        <v>74</v>
      </c>
      <c r="G23" s="11">
        <v>15.99</v>
      </c>
      <c r="H23" s="12">
        <v>1183.26</v>
      </c>
      <c r="I23">
        <f t="shared" si="0"/>
        <v>3</v>
      </c>
      <c r="J23" t="b">
        <f t="shared" si="1"/>
        <v>0</v>
      </c>
    </row>
    <row r="24" spans="1:10" x14ac:dyDescent="0.35">
      <c r="A24" s="8">
        <v>43845</v>
      </c>
      <c r="B24" s="8"/>
      <c r="C24" s="9" t="s">
        <v>3</v>
      </c>
      <c r="D24" s="9" t="s">
        <v>7</v>
      </c>
      <c r="E24" s="7" t="s">
        <v>5</v>
      </c>
      <c r="F24" s="10">
        <v>46</v>
      </c>
      <c r="G24" s="11">
        <v>8.99</v>
      </c>
      <c r="H24" s="12">
        <v>413.54</v>
      </c>
      <c r="I24">
        <f t="shared" si="0"/>
        <v>5</v>
      </c>
      <c r="J24" t="b">
        <f t="shared" si="1"/>
        <v>1</v>
      </c>
    </row>
    <row r="25" spans="1:10" x14ac:dyDescent="0.35">
      <c r="A25" s="8">
        <v>43862</v>
      </c>
      <c r="B25" s="8"/>
      <c r="C25" s="9" t="s">
        <v>3</v>
      </c>
      <c r="D25" s="9" t="s">
        <v>16</v>
      </c>
      <c r="E25" s="7" t="s">
        <v>5</v>
      </c>
      <c r="F25" s="10">
        <v>87</v>
      </c>
      <c r="G25" s="11">
        <v>15</v>
      </c>
      <c r="H25" s="12">
        <v>1305</v>
      </c>
      <c r="I25">
        <f t="shared" si="0"/>
        <v>3</v>
      </c>
      <c r="J25" t="b">
        <f t="shared" si="1"/>
        <v>0</v>
      </c>
    </row>
    <row r="26" spans="1:10" x14ac:dyDescent="0.35">
      <c r="A26" s="8">
        <v>43879</v>
      </c>
      <c r="B26" s="8"/>
      <c r="C26" s="9" t="s">
        <v>0</v>
      </c>
      <c r="D26" s="9" t="s">
        <v>1</v>
      </c>
      <c r="E26" s="7" t="s">
        <v>5</v>
      </c>
      <c r="F26" s="10">
        <v>4</v>
      </c>
      <c r="G26" s="11">
        <v>4.99</v>
      </c>
      <c r="H26" s="12">
        <v>19.96</v>
      </c>
      <c r="I26">
        <f t="shared" si="0"/>
        <v>8</v>
      </c>
      <c r="J26" t="b">
        <f t="shared" si="1"/>
        <v>0</v>
      </c>
    </row>
    <row r="27" spans="1:10" x14ac:dyDescent="0.35">
      <c r="A27" s="8">
        <v>43897</v>
      </c>
      <c r="B27" s="8"/>
      <c r="C27" s="9" t="s">
        <v>9</v>
      </c>
      <c r="D27" s="9" t="s">
        <v>10</v>
      </c>
      <c r="E27" s="7" t="s">
        <v>5</v>
      </c>
      <c r="F27" s="10">
        <v>7</v>
      </c>
      <c r="G27" s="11">
        <v>19.989999999999998</v>
      </c>
      <c r="H27" s="12">
        <v>139.92999999999998</v>
      </c>
      <c r="I27">
        <f t="shared" si="0"/>
        <v>4</v>
      </c>
      <c r="J27" t="b">
        <f t="shared" si="1"/>
        <v>0</v>
      </c>
    </row>
    <row r="28" spans="1:10" x14ac:dyDescent="0.35">
      <c r="A28" s="8">
        <v>43914</v>
      </c>
      <c r="B28" s="8"/>
      <c r="C28" s="9" t="s">
        <v>3</v>
      </c>
      <c r="D28" s="9" t="s">
        <v>6</v>
      </c>
      <c r="E28" s="7" t="s">
        <v>18</v>
      </c>
      <c r="F28" s="10">
        <v>50</v>
      </c>
      <c r="G28" s="11">
        <v>4.99</v>
      </c>
      <c r="H28" s="12">
        <v>249.5</v>
      </c>
      <c r="I28">
        <f t="shared" si="0"/>
        <v>5</v>
      </c>
      <c r="J28" t="b">
        <f t="shared" si="1"/>
        <v>0</v>
      </c>
    </row>
    <row r="29" spans="1:10" x14ac:dyDescent="0.35">
      <c r="A29" s="8">
        <v>43931</v>
      </c>
      <c r="B29" s="8"/>
      <c r="C29" s="9" t="s">
        <v>3</v>
      </c>
      <c r="D29" s="9" t="s">
        <v>11</v>
      </c>
      <c r="E29" s="7" t="s">
        <v>2</v>
      </c>
      <c r="F29" s="10">
        <v>66</v>
      </c>
      <c r="G29" s="11">
        <v>1.99</v>
      </c>
      <c r="H29" s="12">
        <v>131.34</v>
      </c>
      <c r="I29">
        <f t="shared" si="0"/>
        <v>4</v>
      </c>
      <c r="J29" t="b">
        <f t="shared" si="1"/>
        <v>0</v>
      </c>
    </row>
    <row r="30" spans="1:10" x14ac:dyDescent="0.35">
      <c r="A30" s="8">
        <v>43948</v>
      </c>
      <c r="B30" s="8"/>
      <c r="C30" s="9" t="s">
        <v>0</v>
      </c>
      <c r="D30" s="9" t="s">
        <v>14</v>
      </c>
      <c r="E30" s="7" t="s">
        <v>8</v>
      </c>
      <c r="F30" s="10">
        <v>96</v>
      </c>
      <c r="G30" s="11">
        <v>4.99</v>
      </c>
      <c r="H30" s="12">
        <v>479.04</v>
      </c>
      <c r="I30">
        <f t="shared" si="0"/>
        <v>2</v>
      </c>
      <c r="J30" t="b">
        <f t="shared" si="1"/>
        <v>0</v>
      </c>
    </row>
    <row r="31" spans="1:10" x14ac:dyDescent="0.35">
      <c r="A31" s="8">
        <v>43965</v>
      </c>
      <c r="B31" s="8"/>
      <c r="C31" s="9" t="s">
        <v>3</v>
      </c>
      <c r="D31" s="9" t="s">
        <v>7</v>
      </c>
      <c r="E31" s="7" t="s">
        <v>2</v>
      </c>
      <c r="F31" s="10">
        <v>53</v>
      </c>
      <c r="G31" s="11">
        <v>1.29</v>
      </c>
      <c r="H31" s="12">
        <v>68.37</v>
      </c>
      <c r="I31">
        <f t="shared" si="0"/>
        <v>5</v>
      </c>
      <c r="J31" t="b">
        <f t="shared" si="1"/>
        <v>0</v>
      </c>
    </row>
    <row r="32" spans="1:10" x14ac:dyDescent="0.35">
      <c r="A32" s="8">
        <v>43982</v>
      </c>
      <c r="B32" s="8"/>
      <c r="C32" s="9" t="s">
        <v>3</v>
      </c>
      <c r="D32" s="9" t="s">
        <v>7</v>
      </c>
      <c r="E32" s="7" t="s">
        <v>5</v>
      </c>
      <c r="F32" s="10">
        <v>80</v>
      </c>
      <c r="G32" s="11">
        <v>8.99</v>
      </c>
      <c r="H32" s="12">
        <v>719.2</v>
      </c>
      <c r="I32">
        <f t="shared" si="0"/>
        <v>5</v>
      </c>
      <c r="J32" t="b">
        <f t="shared" si="1"/>
        <v>0</v>
      </c>
    </row>
    <row r="33" spans="1:10" x14ac:dyDescent="0.35">
      <c r="A33" s="8">
        <v>43999</v>
      </c>
      <c r="B33" s="8"/>
      <c r="C33" s="9" t="s">
        <v>3</v>
      </c>
      <c r="D33" s="9" t="s">
        <v>4</v>
      </c>
      <c r="E33" s="7" t="s">
        <v>17</v>
      </c>
      <c r="F33" s="10">
        <v>5</v>
      </c>
      <c r="G33" s="11">
        <v>125</v>
      </c>
      <c r="H33" s="12">
        <v>625</v>
      </c>
      <c r="I33">
        <f t="shared" si="0"/>
        <v>4</v>
      </c>
      <c r="J33" t="b">
        <f t="shared" si="1"/>
        <v>0</v>
      </c>
    </row>
    <row r="34" spans="1:10" x14ac:dyDescent="0.35">
      <c r="A34" s="8">
        <v>44016</v>
      </c>
      <c r="B34" s="8"/>
      <c r="C34" s="9" t="s">
        <v>0</v>
      </c>
      <c r="D34" s="9" t="s">
        <v>1</v>
      </c>
      <c r="E34" s="7" t="s">
        <v>18</v>
      </c>
      <c r="F34" s="10">
        <v>62</v>
      </c>
      <c r="G34" s="11">
        <v>4.99</v>
      </c>
      <c r="H34" s="12">
        <v>309.38</v>
      </c>
      <c r="I34">
        <f t="shared" si="0"/>
        <v>8</v>
      </c>
      <c r="J34" t="b">
        <f t="shared" si="1"/>
        <v>0</v>
      </c>
    </row>
    <row r="35" spans="1:10" x14ac:dyDescent="0.35">
      <c r="A35" s="8">
        <v>44033</v>
      </c>
      <c r="B35" s="8"/>
      <c r="C35" s="9" t="s">
        <v>3</v>
      </c>
      <c r="D35" s="9" t="s">
        <v>13</v>
      </c>
      <c r="E35" s="7" t="s">
        <v>18</v>
      </c>
      <c r="F35" s="10">
        <v>55</v>
      </c>
      <c r="G35" s="11">
        <v>12.49</v>
      </c>
      <c r="H35" s="12">
        <v>686.95</v>
      </c>
      <c r="I35">
        <f t="shared" si="0"/>
        <v>3</v>
      </c>
      <c r="J35" t="b">
        <f t="shared" si="1"/>
        <v>0</v>
      </c>
    </row>
    <row r="36" spans="1:10" x14ac:dyDescent="0.35">
      <c r="A36" s="8">
        <v>44050</v>
      </c>
      <c r="B36" s="8"/>
      <c r="C36" s="9" t="s">
        <v>3</v>
      </c>
      <c r="D36" s="9" t="s">
        <v>4</v>
      </c>
      <c r="E36" s="7" t="s">
        <v>18</v>
      </c>
      <c r="F36" s="10">
        <v>42</v>
      </c>
      <c r="G36" s="11">
        <v>23.95</v>
      </c>
      <c r="H36" s="12">
        <v>1005.9</v>
      </c>
      <c r="I36">
        <f t="shared" si="0"/>
        <v>4</v>
      </c>
      <c r="J36" t="b">
        <f t="shared" si="1"/>
        <v>0</v>
      </c>
    </row>
    <row r="37" spans="1:10" x14ac:dyDescent="0.35">
      <c r="A37" s="8">
        <v>44067</v>
      </c>
      <c r="B37" s="8"/>
      <c r="C37" s="9" t="s">
        <v>9</v>
      </c>
      <c r="D37" s="9" t="s">
        <v>10</v>
      </c>
      <c r="E37" s="7" t="s">
        <v>17</v>
      </c>
      <c r="F37" s="10">
        <v>3</v>
      </c>
      <c r="G37" s="11">
        <v>275</v>
      </c>
      <c r="H37" s="12">
        <v>825</v>
      </c>
      <c r="I37">
        <f t="shared" si="0"/>
        <v>4</v>
      </c>
      <c r="J37" t="b">
        <f t="shared" si="1"/>
        <v>0</v>
      </c>
    </row>
    <row r="38" spans="1:10" x14ac:dyDescent="0.35">
      <c r="A38" s="8">
        <v>44084</v>
      </c>
      <c r="B38" s="8"/>
      <c r="C38" s="9" t="s">
        <v>3</v>
      </c>
      <c r="D38" s="9" t="s">
        <v>7</v>
      </c>
      <c r="E38" s="7" t="s">
        <v>2</v>
      </c>
      <c r="F38" s="10">
        <v>7</v>
      </c>
      <c r="G38" s="11">
        <v>1.29</v>
      </c>
      <c r="H38" s="12">
        <v>9.0300000000000011</v>
      </c>
      <c r="I38">
        <f t="shared" si="0"/>
        <v>5</v>
      </c>
      <c r="J38" t="b">
        <f t="shared" si="1"/>
        <v>0</v>
      </c>
    </row>
    <row r="39" spans="1:10" x14ac:dyDescent="0.35">
      <c r="A39" s="8">
        <v>44101</v>
      </c>
      <c r="B39" s="8"/>
      <c r="C39" s="9" t="s">
        <v>9</v>
      </c>
      <c r="D39" s="9" t="s">
        <v>10</v>
      </c>
      <c r="E39" s="7" t="s">
        <v>8</v>
      </c>
      <c r="F39" s="10">
        <v>76</v>
      </c>
      <c r="G39" s="11">
        <v>1.99</v>
      </c>
      <c r="H39" s="12">
        <v>151.24</v>
      </c>
      <c r="I39">
        <f t="shared" si="0"/>
        <v>4</v>
      </c>
      <c r="J39" t="b">
        <f t="shared" si="1"/>
        <v>0</v>
      </c>
    </row>
    <row r="40" spans="1:10" x14ac:dyDescent="0.35">
      <c r="A40" s="8">
        <v>44118</v>
      </c>
      <c r="B40" s="8"/>
      <c r="C40" s="9" t="s">
        <v>9</v>
      </c>
      <c r="D40" s="9" t="s">
        <v>12</v>
      </c>
      <c r="E40" s="7" t="s">
        <v>5</v>
      </c>
      <c r="F40" s="10">
        <v>57</v>
      </c>
      <c r="G40" s="11">
        <v>19.989999999999998</v>
      </c>
      <c r="H40" s="12">
        <v>1139.4299999999998</v>
      </c>
      <c r="I40">
        <f t="shared" si="0"/>
        <v>2</v>
      </c>
      <c r="J40" t="b">
        <f t="shared" si="1"/>
        <v>0</v>
      </c>
    </row>
    <row r="41" spans="1:10" x14ac:dyDescent="0.35">
      <c r="A41" s="8">
        <v>44135</v>
      </c>
      <c r="B41" s="8"/>
      <c r="C41" s="9" t="s">
        <v>3</v>
      </c>
      <c r="D41" s="9" t="s">
        <v>11</v>
      </c>
      <c r="E41" s="7" t="s">
        <v>2</v>
      </c>
      <c r="F41" s="10">
        <v>14</v>
      </c>
      <c r="G41" s="11">
        <v>1.29</v>
      </c>
      <c r="H41" s="12">
        <v>18.060000000000002</v>
      </c>
      <c r="I41">
        <f t="shared" si="0"/>
        <v>4</v>
      </c>
      <c r="J41" t="b">
        <f t="shared" si="1"/>
        <v>0</v>
      </c>
    </row>
    <row r="42" spans="1:10" x14ac:dyDescent="0.35">
      <c r="A42" s="8">
        <v>44152</v>
      </c>
      <c r="B42" s="8"/>
      <c r="C42" s="9" t="s">
        <v>3</v>
      </c>
      <c r="D42" s="9" t="s">
        <v>6</v>
      </c>
      <c r="E42" s="7" t="s">
        <v>5</v>
      </c>
      <c r="F42" s="10">
        <v>11</v>
      </c>
      <c r="G42" s="11">
        <v>4.99</v>
      </c>
      <c r="H42" s="12">
        <v>54.89</v>
      </c>
      <c r="I42">
        <f t="shared" si="0"/>
        <v>5</v>
      </c>
      <c r="J42" t="b">
        <f t="shared" si="1"/>
        <v>0</v>
      </c>
    </row>
    <row r="43" spans="1:10" x14ac:dyDescent="0.35">
      <c r="A43" s="8">
        <v>44169</v>
      </c>
      <c r="B43" s="8"/>
      <c r="C43" s="9" t="s">
        <v>3</v>
      </c>
      <c r="D43" s="9" t="s">
        <v>6</v>
      </c>
      <c r="E43" s="7" t="s">
        <v>5</v>
      </c>
      <c r="F43" s="10">
        <v>94</v>
      </c>
      <c r="G43" s="11">
        <v>19.989999999999998</v>
      </c>
      <c r="H43" s="12">
        <v>1879.06</v>
      </c>
      <c r="I43">
        <f t="shared" si="0"/>
        <v>5</v>
      </c>
      <c r="J43" t="b">
        <f t="shared" si="1"/>
        <v>0</v>
      </c>
    </row>
    <row r="44" spans="1:10" x14ac:dyDescent="0.35">
      <c r="A44" s="8">
        <v>44186</v>
      </c>
      <c r="B44" s="8"/>
      <c r="C44" s="9" t="s">
        <v>3</v>
      </c>
      <c r="D44" s="9" t="s">
        <v>11</v>
      </c>
      <c r="E44" s="7" t="s">
        <v>5</v>
      </c>
      <c r="F44" s="10">
        <v>28</v>
      </c>
      <c r="G44" s="11">
        <v>4.99</v>
      </c>
      <c r="H44" s="12">
        <v>139.72</v>
      </c>
      <c r="I44">
        <f t="shared" si="0"/>
        <v>4</v>
      </c>
      <c r="J44" t="b">
        <f t="shared" si="1"/>
        <v>0</v>
      </c>
    </row>
  </sheetData>
  <conditionalFormatting sqref="J2:J44">
    <cfRule type="containsText" dxfId="0" priority="1" operator="containsText" text="True">
      <formula>NOT(ISERROR(SEARCH("True",J2)))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workbookViewId="0">
      <selection activeCell="K8" sqref="K8"/>
    </sheetView>
  </sheetViews>
  <sheetFormatPr defaultRowHeight="14.5" x14ac:dyDescent="0.35"/>
  <cols>
    <col min="2" max="2" width="10.36328125" customWidth="1"/>
    <col min="4" max="4" width="10.90625" customWidth="1"/>
  </cols>
  <sheetData>
    <row r="1" spans="1:11" x14ac:dyDescent="0.35">
      <c r="A1" s="21" t="s">
        <v>19</v>
      </c>
      <c r="B1" s="21"/>
      <c r="C1" s="18" t="s">
        <v>20</v>
      </c>
      <c r="D1" s="18" t="s">
        <v>21</v>
      </c>
      <c r="E1" s="19" t="s">
        <v>22</v>
      </c>
      <c r="F1" s="20" t="s">
        <v>23</v>
      </c>
      <c r="G1" s="19" t="s">
        <v>24</v>
      </c>
      <c r="H1" s="19" t="s">
        <v>29</v>
      </c>
    </row>
    <row r="2" spans="1:11" x14ac:dyDescent="0.35">
      <c r="A2" s="8">
        <v>43471</v>
      </c>
      <c r="B2" s="8" t="str">
        <f>TEXT(A2,"dd-mm-yyyy")</f>
        <v>06-01-2019</v>
      </c>
      <c r="C2" s="9" t="s">
        <v>0</v>
      </c>
      <c r="D2" s="9" t="s">
        <v>1</v>
      </c>
      <c r="E2" s="7" t="s">
        <v>2</v>
      </c>
      <c r="F2" s="10">
        <v>95</v>
      </c>
      <c r="G2" s="11">
        <v>1.99</v>
      </c>
      <c r="H2" s="12">
        <v>189.05</v>
      </c>
      <c r="K2" s="23" t="s">
        <v>38</v>
      </c>
    </row>
    <row r="3" spans="1:11" x14ac:dyDescent="0.35">
      <c r="A3" s="8">
        <v>43488</v>
      </c>
      <c r="B3" s="8" t="str">
        <f t="shared" ref="B3:B44" si="0">TEXT(A3,"dd-mm-yyyy")</f>
        <v>23-01-2019</v>
      </c>
      <c r="C3" s="9" t="s">
        <v>3</v>
      </c>
      <c r="D3" s="9" t="s">
        <v>4</v>
      </c>
      <c r="E3" s="7" t="s">
        <v>5</v>
      </c>
      <c r="F3" s="10">
        <v>50</v>
      </c>
      <c r="G3" s="11">
        <v>19.989999999999998</v>
      </c>
      <c r="H3" s="12">
        <v>999.49999999999989</v>
      </c>
    </row>
    <row r="4" spans="1:11" x14ac:dyDescent="0.35">
      <c r="A4" s="8">
        <v>43505</v>
      </c>
      <c r="B4" s="8" t="str">
        <f t="shared" si="0"/>
        <v>09-02-2019</v>
      </c>
      <c r="C4" s="9" t="s">
        <v>3</v>
      </c>
      <c r="D4" s="9" t="s">
        <v>6</v>
      </c>
      <c r="E4" s="7" t="s">
        <v>2</v>
      </c>
      <c r="F4" s="10">
        <v>36</v>
      </c>
      <c r="G4" s="11">
        <v>4.99</v>
      </c>
      <c r="H4" s="12">
        <v>179.64000000000001</v>
      </c>
      <c r="K4" s="16">
        <f>COUNTIFS(C1:C44,C2,A1:A44,"&gt;02-10-2019")</f>
        <v>12</v>
      </c>
    </row>
    <row r="5" spans="1:11" x14ac:dyDescent="0.35">
      <c r="A5" s="8">
        <v>43522</v>
      </c>
      <c r="B5" s="8" t="str">
        <f t="shared" si="0"/>
        <v>26-02-2019</v>
      </c>
      <c r="C5" s="9" t="s">
        <v>3</v>
      </c>
      <c r="D5" s="9" t="s">
        <v>7</v>
      </c>
      <c r="E5" s="7" t="s">
        <v>8</v>
      </c>
      <c r="F5" s="10">
        <v>27</v>
      </c>
      <c r="G5" s="11">
        <v>19.989999999999998</v>
      </c>
      <c r="H5" s="12">
        <v>539.7299999999999</v>
      </c>
    </row>
    <row r="6" spans="1:11" x14ac:dyDescent="0.35">
      <c r="A6" s="8">
        <v>43539</v>
      </c>
      <c r="B6" s="8" t="str">
        <f t="shared" si="0"/>
        <v>15-03-2019</v>
      </c>
      <c r="C6" s="9" t="s">
        <v>9</v>
      </c>
      <c r="D6" s="9" t="s">
        <v>10</v>
      </c>
      <c r="E6" s="7" t="s">
        <v>2</v>
      </c>
      <c r="F6" s="10">
        <v>56</v>
      </c>
      <c r="G6" s="11">
        <v>2.99</v>
      </c>
      <c r="H6" s="12">
        <v>167.44</v>
      </c>
      <c r="K6" t="s">
        <v>39</v>
      </c>
    </row>
    <row r="7" spans="1:11" x14ac:dyDescent="0.35">
      <c r="A7" s="8">
        <v>43556</v>
      </c>
      <c r="B7" s="8" t="str">
        <f t="shared" si="0"/>
        <v>01-04-2019</v>
      </c>
      <c r="C7" s="9" t="s">
        <v>0</v>
      </c>
      <c r="D7" s="9" t="s">
        <v>1</v>
      </c>
      <c r="E7" s="7" t="s">
        <v>5</v>
      </c>
      <c r="F7" s="10">
        <v>60</v>
      </c>
      <c r="G7" s="11">
        <v>4.99</v>
      </c>
      <c r="H7" s="12">
        <v>299.40000000000003</v>
      </c>
    </row>
    <row r="8" spans="1:11" x14ac:dyDescent="0.35">
      <c r="A8" s="8">
        <v>43573</v>
      </c>
      <c r="B8" s="8" t="str">
        <f t="shared" si="0"/>
        <v>18-04-2019</v>
      </c>
      <c r="C8" s="9" t="s">
        <v>3</v>
      </c>
      <c r="D8" s="9" t="s">
        <v>11</v>
      </c>
      <c r="E8" s="7" t="s">
        <v>2</v>
      </c>
      <c r="F8" s="10">
        <v>75</v>
      </c>
      <c r="G8" s="11">
        <v>1.99</v>
      </c>
      <c r="H8" s="12">
        <v>149.25</v>
      </c>
      <c r="K8" s="16">
        <f>COUNTIFS(E1:E44,E4,D1:D44,D5)</f>
        <v>2</v>
      </c>
    </row>
    <row r="9" spans="1:11" x14ac:dyDescent="0.35">
      <c r="A9" s="8">
        <v>43590</v>
      </c>
      <c r="B9" s="8" t="str">
        <f t="shared" si="0"/>
        <v>05-05-2019</v>
      </c>
      <c r="C9" s="9" t="s">
        <v>3</v>
      </c>
      <c r="D9" s="9" t="s">
        <v>6</v>
      </c>
      <c r="E9" s="7" t="s">
        <v>2</v>
      </c>
      <c r="F9" s="10">
        <v>90</v>
      </c>
      <c r="G9" s="11">
        <v>4.99</v>
      </c>
      <c r="H9" s="12">
        <v>449.1</v>
      </c>
    </row>
    <row r="10" spans="1:11" x14ac:dyDescent="0.35">
      <c r="A10" s="8">
        <v>43607</v>
      </c>
      <c r="B10" s="8" t="str">
        <f t="shared" si="0"/>
        <v>22-05-2019</v>
      </c>
      <c r="C10" s="9" t="s">
        <v>9</v>
      </c>
      <c r="D10" s="9" t="s">
        <v>12</v>
      </c>
      <c r="E10" s="7" t="s">
        <v>2</v>
      </c>
      <c r="F10" s="10">
        <v>32</v>
      </c>
      <c r="G10" s="11">
        <v>1.99</v>
      </c>
      <c r="H10" s="12">
        <v>63.68</v>
      </c>
    </row>
    <row r="11" spans="1:11" x14ac:dyDescent="0.35">
      <c r="A11" s="8">
        <v>43624</v>
      </c>
      <c r="B11" s="8" t="str">
        <f t="shared" si="0"/>
        <v>08-06-2019</v>
      </c>
      <c r="C11" s="9" t="s">
        <v>0</v>
      </c>
      <c r="D11" s="9" t="s">
        <v>1</v>
      </c>
      <c r="E11" s="7" t="s">
        <v>5</v>
      </c>
      <c r="F11" s="10">
        <v>60</v>
      </c>
      <c r="G11" s="11">
        <v>8.99</v>
      </c>
      <c r="H11" s="12">
        <v>539.4</v>
      </c>
    </row>
    <row r="12" spans="1:11" x14ac:dyDescent="0.35">
      <c r="A12" s="8">
        <v>43641</v>
      </c>
      <c r="B12" s="8" t="str">
        <f t="shared" si="0"/>
        <v>25-06-2019</v>
      </c>
      <c r="C12" s="9" t="s">
        <v>3</v>
      </c>
      <c r="D12" s="9" t="s">
        <v>13</v>
      </c>
      <c r="E12" s="7" t="s">
        <v>2</v>
      </c>
      <c r="F12" s="10">
        <v>90</v>
      </c>
      <c r="G12" s="11">
        <v>4.99</v>
      </c>
      <c r="H12" s="12">
        <v>449.1</v>
      </c>
    </row>
    <row r="13" spans="1:11" x14ac:dyDescent="0.35">
      <c r="A13" s="8">
        <v>43658</v>
      </c>
      <c r="B13" s="8" t="str">
        <f t="shared" si="0"/>
        <v>12-07-2019</v>
      </c>
      <c r="C13" s="9" t="s">
        <v>0</v>
      </c>
      <c r="D13" s="9" t="s">
        <v>14</v>
      </c>
      <c r="E13" s="7" t="s">
        <v>5</v>
      </c>
      <c r="F13" s="10">
        <v>29</v>
      </c>
      <c r="G13" s="11">
        <v>1.99</v>
      </c>
      <c r="H13" s="12">
        <v>57.71</v>
      </c>
    </row>
    <row r="14" spans="1:11" x14ac:dyDescent="0.35">
      <c r="A14" s="8">
        <v>43675</v>
      </c>
      <c r="B14" s="8" t="str">
        <f t="shared" si="0"/>
        <v>29-07-2019</v>
      </c>
      <c r="C14" s="9" t="s">
        <v>0</v>
      </c>
      <c r="D14" s="9" t="s">
        <v>15</v>
      </c>
      <c r="E14" s="7" t="s">
        <v>5</v>
      </c>
      <c r="F14" s="10">
        <v>81</v>
      </c>
      <c r="G14" s="11">
        <v>19.989999999999998</v>
      </c>
      <c r="H14" s="12">
        <v>1619.1899999999998</v>
      </c>
    </row>
    <row r="15" spans="1:11" x14ac:dyDescent="0.35">
      <c r="A15" s="8">
        <v>43692</v>
      </c>
      <c r="B15" s="8" t="str">
        <f t="shared" si="0"/>
        <v>15-08-2019</v>
      </c>
      <c r="C15" s="9" t="s">
        <v>0</v>
      </c>
      <c r="D15" s="9" t="s">
        <v>1</v>
      </c>
      <c r="E15" s="7" t="s">
        <v>2</v>
      </c>
      <c r="F15" s="10">
        <v>35</v>
      </c>
      <c r="G15" s="11">
        <v>4.99</v>
      </c>
      <c r="H15" s="12">
        <v>174.65</v>
      </c>
    </row>
    <row r="16" spans="1:11" x14ac:dyDescent="0.35">
      <c r="A16" s="8">
        <v>43709</v>
      </c>
      <c r="B16" s="8" t="str">
        <f t="shared" si="0"/>
        <v>01-09-2019</v>
      </c>
      <c r="C16" s="9" t="s">
        <v>3</v>
      </c>
      <c r="D16" s="9" t="s">
        <v>16</v>
      </c>
      <c r="E16" s="7" t="s">
        <v>17</v>
      </c>
      <c r="F16" s="10">
        <v>2</v>
      </c>
      <c r="G16" s="11">
        <v>125</v>
      </c>
      <c r="H16" s="12">
        <v>250</v>
      </c>
    </row>
    <row r="17" spans="1:8" x14ac:dyDescent="0.35">
      <c r="A17" s="8">
        <v>43726</v>
      </c>
      <c r="B17" s="8" t="str">
        <f t="shared" si="0"/>
        <v>18-09-2019</v>
      </c>
      <c r="C17" s="9" t="s">
        <v>0</v>
      </c>
      <c r="D17" s="9" t="s">
        <v>1</v>
      </c>
      <c r="E17" s="7" t="s">
        <v>18</v>
      </c>
      <c r="F17" s="10">
        <v>16</v>
      </c>
      <c r="G17" s="11">
        <v>15.99</v>
      </c>
      <c r="H17" s="12">
        <v>255.84</v>
      </c>
    </row>
    <row r="18" spans="1:8" x14ac:dyDescent="0.35">
      <c r="A18" s="8">
        <v>43743</v>
      </c>
      <c r="B18" s="8" t="str">
        <f t="shared" si="0"/>
        <v>05-10-2019</v>
      </c>
      <c r="C18" s="9" t="s">
        <v>3</v>
      </c>
      <c r="D18" s="9" t="s">
        <v>13</v>
      </c>
      <c r="E18" s="7" t="s">
        <v>5</v>
      </c>
      <c r="F18" s="10">
        <v>28</v>
      </c>
      <c r="G18" s="11">
        <v>8.99</v>
      </c>
      <c r="H18" s="12">
        <v>251.72</v>
      </c>
    </row>
    <row r="19" spans="1:8" x14ac:dyDescent="0.35">
      <c r="A19" s="8">
        <v>43760</v>
      </c>
      <c r="B19" s="8" t="str">
        <f t="shared" si="0"/>
        <v>22-10-2019</v>
      </c>
      <c r="C19" s="9" t="s">
        <v>0</v>
      </c>
      <c r="D19" s="9" t="s">
        <v>1</v>
      </c>
      <c r="E19" s="7" t="s">
        <v>8</v>
      </c>
      <c r="F19" s="10">
        <v>64</v>
      </c>
      <c r="G19" s="11">
        <v>8.99</v>
      </c>
      <c r="H19" s="12">
        <v>575.36</v>
      </c>
    </row>
    <row r="20" spans="1:8" x14ac:dyDescent="0.35">
      <c r="A20" s="8">
        <v>43777</v>
      </c>
      <c r="B20" s="8" t="str">
        <f t="shared" si="0"/>
        <v>08-11-2019</v>
      </c>
      <c r="C20" s="9" t="s">
        <v>0</v>
      </c>
      <c r="D20" s="9" t="s">
        <v>15</v>
      </c>
      <c r="E20" s="7" t="s">
        <v>8</v>
      </c>
      <c r="F20" s="10">
        <v>15</v>
      </c>
      <c r="G20" s="11">
        <v>19.989999999999998</v>
      </c>
      <c r="H20" s="12">
        <v>299.84999999999997</v>
      </c>
    </row>
    <row r="21" spans="1:8" x14ac:dyDescent="0.35">
      <c r="A21" s="8">
        <v>43794</v>
      </c>
      <c r="B21" s="8" t="str">
        <f t="shared" si="0"/>
        <v>25-11-2019</v>
      </c>
      <c r="C21" s="9" t="s">
        <v>3</v>
      </c>
      <c r="D21" s="9" t="s">
        <v>4</v>
      </c>
      <c r="E21" s="7" t="s">
        <v>18</v>
      </c>
      <c r="F21" s="10">
        <v>96</v>
      </c>
      <c r="G21" s="11">
        <v>4.99</v>
      </c>
      <c r="H21" s="12">
        <v>479.04</v>
      </c>
    </row>
    <row r="22" spans="1:8" x14ac:dyDescent="0.35">
      <c r="A22" s="8">
        <v>43811</v>
      </c>
      <c r="B22" s="8" t="str">
        <f t="shared" si="0"/>
        <v>12-12-2019</v>
      </c>
      <c r="C22" s="9" t="s">
        <v>3</v>
      </c>
      <c r="D22" s="9" t="s">
        <v>16</v>
      </c>
      <c r="E22" s="7" t="s">
        <v>2</v>
      </c>
      <c r="F22" s="10">
        <v>67</v>
      </c>
      <c r="G22" s="11">
        <v>1.29</v>
      </c>
      <c r="H22" s="12">
        <v>86.43</v>
      </c>
    </row>
    <row r="23" spans="1:8" x14ac:dyDescent="0.35">
      <c r="A23" s="8">
        <v>43828</v>
      </c>
      <c r="B23" s="8" t="str">
        <f t="shared" si="0"/>
        <v>29-12-2019</v>
      </c>
      <c r="C23" s="9" t="s">
        <v>0</v>
      </c>
      <c r="D23" s="9" t="s">
        <v>15</v>
      </c>
      <c r="E23" s="7" t="s">
        <v>18</v>
      </c>
      <c r="F23" s="10">
        <v>74</v>
      </c>
      <c r="G23" s="11">
        <v>15.99</v>
      </c>
      <c r="H23" s="12">
        <v>1183.26</v>
      </c>
    </row>
    <row r="24" spans="1:8" x14ac:dyDescent="0.35">
      <c r="A24" s="8">
        <v>43845</v>
      </c>
      <c r="B24" s="8" t="str">
        <f t="shared" si="0"/>
        <v>15-01-2020</v>
      </c>
      <c r="C24" s="9" t="s">
        <v>3</v>
      </c>
      <c r="D24" s="9" t="s">
        <v>7</v>
      </c>
      <c r="E24" s="7" t="s">
        <v>5</v>
      </c>
      <c r="F24" s="10">
        <v>46</v>
      </c>
      <c r="G24" s="11">
        <v>8.99</v>
      </c>
      <c r="H24" s="12">
        <v>413.54</v>
      </c>
    </row>
    <row r="25" spans="1:8" x14ac:dyDescent="0.35">
      <c r="A25" s="8">
        <v>43862</v>
      </c>
      <c r="B25" s="8" t="str">
        <f t="shared" si="0"/>
        <v>01-02-2020</v>
      </c>
      <c r="C25" s="9" t="s">
        <v>3</v>
      </c>
      <c r="D25" s="9" t="s">
        <v>16</v>
      </c>
      <c r="E25" s="7" t="s">
        <v>5</v>
      </c>
      <c r="F25" s="10">
        <v>87</v>
      </c>
      <c r="G25" s="11">
        <v>15</v>
      </c>
      <c r="H25" s="12">
        <v>1305</v>
      </c>
    </row>
    <row r="26" spans="1:8" x14ac:dyDescent="0.35">
      <c r="A26" s="8">
        <v>43879</v>
      </c>
      <c r="B26" s="8" t="str">
        <f t="shared" si="0"/>
        <v>18-02-2020</v>
      </c>
      <c r="C26" s="9" t="s">
        <v>0</v>
      </c>
      <c r="D26" s="9" t="s">
        <v>1</v>
      </c>
      <c r="E26" s="7" t="s">
        <v>5</v>
      </c>
      <c r="F26" s="10">
        <v>4</v>
      </c>
      <c r="G26" s="11">
        <v>4.99</v>
      </c>
      <c r="H26" s="12">
        <v>19.96</v>
      </c>
    </row>
    <row r="27" spans="1:8" x14ac:dyDescent="0.35">
      <c r="A27" s="8">
        <v>43897</v>
      </c>
      <c r="B27" s="8" t="str">
        <f t="shared" si="0"/>
        <v>07-03-2020</v>
      </c>
      <c r="C27" s="9" t="s">
        <v>9</v>
      </c>
      <c r="D27" s="9" t="s">
        <v>10</v>
      </c>
      <c r="E27" s="7" t="s">
        <v>5</v>
      </c>
      <c r="F27" s="10">
        <v>7</v>
      </c>
      <c r="G27" s="11">
        <v>19.989999999999998</v>
      </c>
      <c r="H27" s="12">
        <v>139.92999999999998</v>
      </c>
    </row>
    <row r="28" spans="1:8" x14ac:dyDescent="0.35">
      <c r="A28" s="8">
        <v>43914</v>
      </c>
      <c r="B28" s="8" t="str">
        <f t="shared" si="0"/>
        <v>24-03-2020</v>
      </c>
      <c r="C28" s="9" t="s">
        <v>3</v>
      </c>
      <c r="D28" s="9" t="s">
        <v>6</v>
      </c>
      <c r="E28" s="7" t="s">
        <v>18</v>
      </c>
      <c r="F28" s="10">
        <v>50</v>
      </c>
      <c r="G28" s="11">
        <v>4.99</v>
      </c>
      <c r="H28" s="12">
        <v>249.5</v>
      </c>
    </row>
    <row r="29" spans="1:8" x14ac:dyDescent="0.35">
      <c r="A29" s="8">
        <v>43931</v>
      </c>
      <c r="B29" s="8" t="str">
        <f t="shared" si="0"/>
        <v>10-04-2020</v>
      </c>
      <c r="C29" s="9" t="s">
        <v>3</v>
      </c>
      <c r="D29" s="9" t="s">
        <v>11</v>
      </c>
      <c r="E29" s="7" t="s">
        <v>2</v>
      </c>
      <c r="F29" s="10">
        <v>66</v>
      </c>
      <c r="G29" s="11">
        <v>1.99</v>
      </c>
      <c r="H29" s="12">
        <v>131.34</v>
      </c>
    </row>
    <row r="30" spans="1:8" x14ac:dyDescent="0.35">
      <c r="A30" s="8">
        <v>43948</v>
      </c>
      <c r="B30" s="8" t="str">
        <f t="shared" si="0"/>
        <v>27-04-2020</v>
      </c>
      <c r="C30" s="9" t="s">
        <v>0</v>
      </c>
      <c r="D30" s="9" t="s">
        <v>14</v>
      </c>
      <c r="E30" s="7" t="s">
        <v>8</v>
      </c>
      <c r="F30" s="10">
        <v>96</v>
      </c>
      <c r="G30" s="11">
        <v>4.99</v>
      </c>
      <c r="H30" s="12">
        <v>479.04</v>
      </c>
    </row>
    <row r="31" spans="1:8" x14ac:dyDescent="0.35">
      <c r="A31" s="8">
        <v>43965</v>
      </c>
      <c r="B31" s="8" t="str">
        <f t="shared" si="0"/>
        <v>14-05-2020</v>
      </c>
      <c r="C31" s="9" t="s">
        <v>3</v>
      </c>
      <c r="D31" s="9" t="s">
        <v>7</v>
      </c>
      <c r="E31" s="7" t="s">
        <v>2</v>
      </c>
      <c r="F31" s="10">
        <v>53</v>
      </c>
      <c r="G31" s="11">
        <v>1.29</v>
      </c>
      <c r="H31" s="12">
        <v>68.37</v>
      </c>
    </row>
    <row r="32" spans="1:8" x14ac:dyDescent="0.35">
      <c r="A32" s="8">
        <v>43982</v>
      </c>
      <c r="B32" s="8" t="str">
        <f t="shared" si="0"/>
        <v>31-05-2020</v>
      </c>
      <c r="C32" s="9" t="s">
        <v>3</v>
      </c>
      <c r="D32" s="9" t="s">
        <v>7</v>
      </c>
      <c r="E32" s="7" t="s">
        <v>5</v>
      </c>
      <c r="F32" s="10">
        <v>80</v>
      </c>
      <c r="G32" s="11">
        <v>8.99</v>
      </c>
      <c r="H32" s="12">
        <v>719.2</v>
      </c>
    </row>
    <row r="33" spans="1:8" x14ac:dyDescent="0.35">
      <c r="A33" s="8">
        <v>43999</v>
      </c>
      <c r="B33" s="8" t="str">
        <f t="shared" si="0"/>
        <v>17-06-2020</v>
      </c>
      <c r="C33" s="9" t="s">
        <v>3</v>
      </c>
      <c r="D33" s="9" t="s">
        <v>4</v>
      </c>
      <c r="E33" s="7" t="s">
        <v>17</v>
      </c>
      <c r="F33" s="10">
        <v>5</v>
      </c>
      <c r="G33" s="11">
        <v>125</v>
      </c>
      <c r="H33" s="12">
        <v>625</v>
      </c>
    </row>
    <row r="34" spans="1:8" x14ac:dyDescent="0.35">
      <c r="A34" s="8">
        <v>44016</v>
      </c>
      <c r="B34" s="8" t="str">
        <f t="shared" si="0"/>
        <v>04-07-2020</v>
      </c>
      <c r="C34" s="9" t="s">
        <v>0</v>
      </c>
      <c r="D34" s="9" t="s">
        <v>1</v>
      </c>
      <c r="E34" s="7" t="s">
        <v>18</v>
      </c>
      <c r="F34" s="10">
        <v>62</v>
      </c>
      <c r="G34" s="11">
        <v>4.99</v>
      </c>
      <c r="H34" s="12">
        <v>309.38</v>
      </c>
    </row>
    <row r="35" spans="1:8" x14ac:dyDescent="0.35">
      <c r="A35" s="8">
        <v>44033</v>
      </c>
      <c r="B35" s="8" t="str">
        <f t="shared" si="0"/>
        <v>21-07-2020</v>
      </c>
      <c r="C35" s="9" t="s">
        <v>3</v>
      </c>
      <c r="D35" s="9" t="s">
        <v>13</v>
      </c>
      <c r="E35" s="7" t="s">
        <v>18</v>
      </c>
      <c r="F35" s="10">
        <v>55</v>
      </c>
      <c r="G35" s="11">
        <v>12.49</v>
      </c>
      <c r="H35" s="12">
        <v>686.95</v>
      </c>
    </row>
    <row r="36" spans="1:8" x14ac:dyDescent="0.35">
      <c r="A36" s="8">
        <v>44050</v>
      </c>
      <c r="B36" s="8" t="str">
        <f t="shared" si="0"/>
        <v>07-08-2020</v>
      </c>
      <c r="C36" s="9" t="s">
        <v>3</v>
      </c>
      <c r="D36" s="9" t="s">
        <v>4</v>
      </c>
      <c r="E36" s="7" t="s">
        <v>18</v>
      </c>
      <c r="F36" s="10">
        <v>42</v>
      </c>
      <c r="G36" s="11">
        <v>23.95</v>
      </c>
      <c r="H36" s="12">
        <v>1005.9</v>
      </c>
    </row>
    <row r="37" spans="1:8" x14ac:dyDescent="0.35">
      <c r="A37" s="8">
        <v>44067</v>
      </c>
      <c r="B37" s="8" t="str">
        <f t="shared" si="0"/>
        <v>24-08-2020</v>
      </c>
      <c r="C37" s="9" t="s">
        <v>9</v>
      </c>
      <c r="D37" s="9" t="s">
        <v>10</v>
      </c>
      <c r="E37" s="7" t="s">
        <v>17</v>
      </c>
      <c r="F37" s="10">
        <v>3</v>
      </c>
      <c r="G37" s="11">
        <v>275</v>
      </c>
      <c r="H37" s="12">
        <v>825</v>
      </c>
    </row>
    <row r="38" spans="1:8" x14ac:dyDescent="0.35">
      <c r="A38" s="8">
        <v>44084</v>
      </c>
      <c r="B38" s="8" t="str">
        <f t="shared" si="0"/>
        <v>10-09-2020</v>
      </c>
      <c r="C38" s="9" t="s">
        <v>3</v>
      </c>
      <c r="D38" s="9" t="s">
        <v>7</v>
      </c>
      <c r="E38" s="7" t="s">
        <v>2</v>
      </c>
      <c r="F38" s="10">
        <v>7</v>
      </c>
      <c r="G38" s="11">
        <v>1.29</v>
      </c>
      <c r="H38" s="12">
        <v>9.0300000000000011</v>
      </c>
    </row>
    <row r="39" spans="1:8" x14ac:dyDescent="0.35">
      <c r="A39" s="8">
        <v>44101</v>
      </c>
      <c r="B39" s="8" t="str">
        <f t="shared" si="0"/>
        <v>27-09-2020</v>
      </c>
      <c r="C39" s="9" t="s">
        <v>9</v>
      </c>
      <c r="D39" s="9" t="s">
        <v>10</v>
      </c>
      <c r="E39" s="7" t="s">
        <v>8</v>
      </c>
      <c r="F39" s="10">
        <v>76</v>
      </c>
      <c r="G39" s="11">
        <v>1.99</v>
      </c>
      <c r="H39" s="12">
        <v>151.24</v>
      </c>
    </row>
    <row r="40" spans="1:8" x14ac:dyDescent="0.35">
      <c r="A40" s="8">
        <v>44118</v>
      </c>
      <c r="B40" s="8" t="str">
        <f t="shared" si="0"/>
        <v>14-10-2020</v>
      </c>
      <c r="C40" s="9" t="s">
        <v>9</v>
      </c>
      <c r="D40" s="9" t="s">
        <v>12</v>
      </c>
      <c r="E40" s="7" t="s">
        <v>5</v>
      </c>
      <c r="F40" s="10">
        <v>57</v>
      </c>
      <c r="G40" s="11">
        <v>19.989999999999998</v>
      </c>
      <c r="H40" s="12">
        <v>1139.4299999999998</v>
      </c>
    </row>
    <row r="41" spans="1:8" x14ac:dyDescent="0.35">
      <c r="A41" s="8">
        <v>44135</v>
      </c>
      <c r="B41" s="8" t="str">
        <f t="shared" si="0"/>
        <v>31-10-2020</v>
      </c>
      <c r="C41" s="9" t="s">
        <v>3</v>
      </c>
      <c r="D41" s="9" t="s">
        <v>11</v>
      </c>
      <c r="E41" s="7" t="s">
        <v>2</v>
      </c>
      <c r="F41" s="10">
        <v>14</v>
      </c>
      <c r="G41" s="11">
        <v>1.29</v>
      </c>
      <c r="H41" s="12">
        <v>18.060000000000002</v>
      </c>
    </row>
    <row r="42" spans="1:8" x14ac:dyDescent="0.35">
      <c r="A42" s="8">
        <v>44152</v>
      </c>
      <c r="B42" s="8" t="str">
        <f t="shared" si="0"/>
        <v>17-11-2020</v>
      </c>
      <c r="C42" s="9" t="s">
        <v>3</v>
      </c>
      <c r="D42" s="9" t="s">
        <v>6</v>
      </c>
      <c r="E42" s="7" t="s">
        <v>5</v>
      </c>
      <c r="F42" s="10">
        <v>11</v>
      </c>
      <c r="G42" s="11">
        <v>4.99</v>
      </c>
      <c r="H42" s="12">
        <v>54.89</v>
      </c>
    </row>
    <row r="43" spans="1:8" x14ac:dyDescent="0.35">
      <c r="A43" s="8">
        <v>44169</v>
      </c>
      <c r="B43" s="8" t="str">
        <f t="shared" si="0"/>
        <v>04-12-2020</v>
      </c>
      <c r="C43" s="9" t="s">
        <v>3</v>
      </c>
      <c r="D43" s="9" t="s">
        <v>6</v>
      </c>
      <c r="E43" s="7" t="s">
        <v>5</v>
      </c>
      <c r="F43" s="10">
        <v>94</v>
      </c>
      <c r="G43" s="11">
        <v>19.989999999999998</v>
      </c>
      <c r="H43" s="12">
        <v>1879.06</v>
      </c>
    </row>
    <row r="44" spans="1:8" x14ac:dyDescent="0.35">
      <c r="A44" s="8">
        <v>44186</v>
      </c>
      <c r="B44" s="8" t="str">
        <f t="shared" si="0"/>
        <v>21-12-2020</v>
      </c>
      <c r="C44" s="9" t="s">
        <v>3</v>
      </c>
      <c r="D44" s="9" t="s">
        <v>11</v>
      </c>
      <c r="E44" s="7" t="s">
        <v>5</v>
      </c>
      <c r="F44" s="10">
        <v>28</v>
      </c>
      <c r="G44" s="11">
        <v>4.99</v>
      </c>
      <c r="H44" s="12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Ekamma</dc:creator>
  <cp:lastModifiedBy>blessing emmanuel</cp:lastModifiedBy>
  <dcterms:created xsi:type="dcterms:W3CDTF">2020-07-06T20:31:55Z</dcterms:created>
  <dcterms:modified xsi:type="dcterms:W3CDTF">2023-11-08T19:46:58Z</dcterms:modified>
</cp:coreProperties>
</file>