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30DCB818-5AF9-4829-8389-B61E1D629DA4}" xr6:coauthVersionLast="34" xr6:coauthVersionMax="34" xr10:uidLastSave="{00000000-0000-0000-0000-000000000000}"/>
  <bookViews>
    <workbookView xWindow="120" yWindow="138" windowWidth="15420" windowHeight="9300" xr2:uid="{00000000-000D-0000-FFFF-FFFF00000000}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Z255" i="14" l="1"/>
  <c r="Z254" i="14"/>
  <c r="Z253" i="14"/>
  <c r="Z252" i="14"/>
  <c r="Q174" i="14" l="1"/>
  <c r="Q175" i="14"/>
  <c r="Q176" i="14"/>
  <c r="Q177" i="14"/>
  <c r="Q178" i="14"/>
  <c r="Q180" i="14"/>
  <c r="Q181" i="14"/>
  <c r="Q182" i="14"/>
  <c r="Q183" i="14"/>
  <c r="Q173" i="14"/>
  <c r="AM174" i="14" l="1"/>
  <c r="AM175" i="14"/>
  <c r="AM176" i="14"/>
  <c r="AM177" i="14"/>
  <c r="AM178" i="14"/>
  <c r="AM180" i="14"/>
  <c r="AM181" i="14"/>
  <c r="AM182" i="14"/>
  <c r="AM183" i="14"/>
  <c r="AM173" i="14"/>
  <c r="AD177" i="14"/>
  <c r="AD178" i="14"/>
  <c r="AD180" i="14"/>
  <c r="AD181" i="14"/>
  <c r="AD182" i="14"/>
  <c r="AD183" i="14"/>
  <c r="AI173" i="14"/>
  <c r="AI174" i="14"/>
  <c r="AI175" i="14"/>
  <c r="AI176" i="14"/>
  <c r="AI177" i="14"/>
  <c r="AI178" i="14"/>
  <c r="AI180" i="14"/>
  <c r="AI181" i="14"/>
  <c r="AI182" i="14"/>
  <c r="AI183" i="14"/>
  <c r="AJ183" i="14"/>
  <c r="AJ182" i="14"/>
  <c r="AJ181" i="14"/>
  <c r="AJ180" i="14"/>
  <c r="AJ178" i="14"/>
  <c r="AJ177" i="14"/>
  <c r="AK177" i="14"/>
  <c r="AK178" i="14"/>
  <c r="AK180" i="14"/>
  <c r="AK181" i="14"/>
  <c r="AK182" i="14"/>
  <c r="AK183" i="14"/>
  <c r="AL180" i="14"/>
  <c r="AL181" i="14"/>
  <c r="AL182" i="14"/>
  <c r="AL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W183" i="14"/>
  <c r="W180" i="14"/>
  <c r="Q16" i="19" l="1"/>
  <c r="Q17" i="19"/>
  <c r="Q18" i="19"/>
  <c r="Q15" i="19"/>
  <c r="H184" i="14" l="1"/>
  <c r="M27" i="14" l="1"/>
  <c r="M28" i="14"/>
  <c r="M29" i="14"/>
  <c r="M35" i="14"/>
  <c r="M36" i="14"/>
  <c r="M37" i="14"/>
  <c r="X234" i="14" l="1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<sst xmlns="http://schemas.openxmlformats.org/spreadsheetml/2006/main" count="2155" uniqueCount="309">
  <si>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</si>
  <si>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</si>
  <si>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</si>
  <si>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</si>
  <si>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</si>
  <si>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</si>
  <si>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</si>
  <si>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</si>
  <si>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</si>
  <si>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</si>
  <si>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</si>
  <si>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</si>
  <si>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</si>
  <si>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</si>
  <si>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</si>
  <si>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</si>
  <si>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</si>
  <si>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</si>
  <si>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</si>
  <si>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</si>
  <si>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</si>
  <si>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</si>
  <si>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</si>
  <si>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</si>
  <si>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</si>
  <si>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</si>
  <si>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</si>
  <si>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</si>
  <si>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</si>
  <si>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</si>
  <si>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</si>
  <si>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</si>
  <si>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</si>
  <si>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</si>
  <si>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</si>
  <si>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</si>
  <si>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</si>
  <si>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</si>
  <si>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</si>
  <si>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</si>
  <si>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</si>
  <si>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</si>
  <si>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</si>
  <si>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</si>
  <si>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</si>
  <si>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</si>
  <si>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</si>
  <si>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</si>
  <si>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</si>
  <si>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</si>
  <si>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</si>
  <si>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</si>
  <si>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</si>
  <si>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</si>
  <si>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</si>
  <si>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</si>
  <si>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</si>
  <si>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</si>
  <si>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</si>
  <si>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</si>
  <si>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</si>
  <si>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</si>
  <si>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</si>
  <si>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</si>
  <si>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</si>
  <si>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</si>
  <si>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</si>
  <si>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</si>
  <si>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</si>
  <si>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</si>
  <si>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</si>
  <si>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</si>
  <si>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</si>
  <si>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</si>
  <si>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</si>
  <si>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</si>
  <si>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</si>
  <si>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</si>
  <si>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</si>
  <si>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</si>
  <si>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</si>
  <si>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</si>
  <si>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</si>
  <si>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</si>
  <si>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</si>
  <si>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</si>
  <si>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</si>
  <si>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</si>
  <si>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</si>
  <si>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</si>
  <si>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</si>
  <si>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</si>
  <si>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</si>
  <si>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</si>
  <si>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</si>
  <si>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</si>
  <si>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</si>
  <si>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</si>
  <si>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</si>
  <si>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</si>
  <si>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</si>
  <si>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</si>
  <si>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</si>
  <si>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</si>
  <si>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</si>
  <si>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</si>
  <si>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</si>
  <si>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</si>
  <si>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</si>
  <si>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</si>
  <si>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</si>
  <si>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</si>
  <si>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</si>
  <si>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</si>
  <si>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</si>
  <si>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</si>
  <si>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</si>
  <si>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</si>
  <si>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</si>
  <si>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</si>
  <si>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</si>
  <si>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</si>
  <si>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</si>
  <si>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</si>
  <si>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</si>
  <si>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</si>
  <si>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</si>
  <si>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</si>
  <si>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</si>
  <si>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</si>
  <si>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</si>
  <si>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</si>
  <si>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</si>
  <si>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</si>
  <si>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</si>
  <si>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</si>
  <si>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</si>
  <si>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</si>
  <si>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</si>
  <si>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</si>
  <si>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</si>
  <si>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</si>
  <si>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</si>
  <si>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</si>
  <si>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</si>
  <si>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</si>
  <si>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</si>
  <si>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</si>
  <si>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</si>
  <si>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</si>
  <si>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</si>
  <si>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</si>
  <si>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</si>
  <si>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</si>
  <si>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</si>
  <si>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</si>
  <si>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</si>
  <si>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</si>
  <si>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</si>
  <si>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</si>
  <si>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</si>
  <si>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</si>
  <si>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</si>
  <si>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</si>
  <si>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</si>
  <si>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</si>
  <si>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</si>
  <si>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</si>
  <si>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</si>
  <si>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</si>
  <si>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</si>
  <si>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</si>
  <si>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</si>
  <si>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</si>
  <si>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</si>
  <si>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</si>
  <si>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</si>
  <si>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</si>
  <si>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</si>
  <si>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</si>
  <si>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</si>
  <si>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</si>
  <si>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</si>
  <si>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</si>
  <si>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</si>
  <si>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</si>
  <si>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</si>
  <si>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</si>
  <si>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</si>
  <si>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</si>
  <si>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</si>
  <si>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</si>
  <si>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</si>
  <si>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</si>
  <si>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</si>
  <si>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</si>
  <si>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</si>
  <si>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</si>
  <si>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</si>
  <si>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</si>
  <si>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</si>
  <si>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</si>
  <si>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</si>
  <si>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</si>
  <si>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</si>
  <si>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</si>
  <si>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</si>
  <si>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</si>
  <si>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</si>
  <si>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</si>
  <si>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</si>
  <si>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</si>
  <si>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</si>
  <si>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</si>
  <si>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</si>
  <si>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</si>
  <si>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</si>
  <si>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</si>
  <si>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</si>
  <si>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</si>
  <si>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</si>
  <si>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</si>
  <si>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</si>
  <si>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</si>
  <si>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</si>
  <si>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</si>
  <si>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</si>
  <si>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</si>
  <si>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</si>
  <si>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</si>
  <si>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</si>
  <si>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</si>
  <si>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</si>
  <si>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</si>
  <si>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</si>
  <si>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</si>
  <si>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</si>
  <si>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</si>
  <si>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</si>
  <si>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</si>
  <si>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</si>
  <si>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</si>
  <si>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</si>
  <si>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</si>
  <si>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</si>
  <si>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</si>
  <si>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</si>
  <si>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</si>
  <si>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</si>
  <si>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</si>
  <si>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</si>
  <si>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</si>
  <si>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</si>
  <si>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</si>
  <si>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</si>
  <si>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</si>
  <si>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</si>
  <si>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</si>
  <si>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</si>
  <si>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</si>
  <si>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</si>
  <si>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</si>
  <si>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</si>
  <si>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</si>
  <si>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</si>
  <si>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</si>
  <si>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</si>
  <si>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</si>
  <si>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</si>
  <si>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</si>
  <si>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</si>
  <si>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</si>
  <si>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</si>
  <si>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</si>
  <si>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</si>
  <si>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</si>
  <si>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</si>
  <si>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</si>
  <si>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</si>
  <si>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</si>
  <si>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</si>
  <si>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</si>
  <si>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</si>
  <si>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</si>
  <si>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</si>
  <si>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</si>
  <si>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</si>
  <si>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</si>
  <si>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</si>
  <si>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</si>
  <si>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</si>
  <si>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</si>
  <si>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</si>
  <si>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</si>
  <si>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</si>
  <si>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</si>
  <si>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</si>
  <si>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</si>
  <si>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Murumbidgee2003SowDec09CvDjakal_furrow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</si>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</sst>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</cellXfs>
  <cellStyles count="2">
    <cellStyle name="Normal" xfId="0" builtinId="0"/>
    <cellStyle name="Normal_obs" xfId="1" xr:uid="{38A366B4-CF13-4E66-BB52-25551BEBB1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CH261"/>
  <sheetViews>
    <sheetView tabSelected="1" topLeftCell="E242" workbookViewId="0">
      <selection activeCell="H260" sqref="H260"/>
    </sheetView>
  </sheetViews>
  <sheetFormatPr defaultRowHeight="14.4" x14ac:dyDescent="0.55000000000000004"/>
  <cols>
    <col min="1" max="1" width="43.3125" bestFit="1" customWidth="1"/>
    <col min="2" max="2" width="16.20703125" bestFit="1" customWidth="1"/>
    <col min="3" max="3" width="10.26171875" customWidth="1"/>
    <col min="4" max="4" width="31.9453125" bestFit="1" customWidth="1"/>
    <col min="5" max="5" width="31.9453125" customWidth="1"/>
    <col min="6" max="6" width="28.83984375" bestFit="1" customWidth="1"/>
    <col min="7" max="7" width="27.734375" bestFit="1" customWidth="1"/>
    <col min="8" max="8" width="26.9453125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34375" customWidth="1"/>
    <col min="14" max="14" width="14.15625" bestFit="1" customWidth="1"/>
    <col min="15" max="15" width="21.26171875" bestFit="1" customWidth="1"/>
    <col min="16" max="16" width="3.5234375" bestFit="1" customWidth="1"/>
    <col min="17" max="17" width="21.47265625" bestFit="1" customWidth="1"/>
    <col min="18" max="18" width="17.734375" bestFit="1" customWidth="1"/>
    <col min="19" max="19" width="18.734375" bestFit="1" customWidth="1"/>
    <col min="20" max="20" width="14.1015625" bestFit="1" customWidth="1"/>
    <col min="21" max="21" width="14.83984375" bestFit="1" customWidth="1"/>
    <col min="22" max="22" width="13.83984375" bestFit="1" customWidth="1"/>
    <col min="23" max="23" width="14.47265625" bestFit="1" customWidth="1"/>
    <col min="24" max="24" width="15.15625" bestFit="1" customWidth="1"/>
    <col min="25" max="25" width="15.05078125" bestFit="1" customWidth="1"/>
    <col min="26" max="26" width="21.83984375" customWidth="1"/>
    <col min="27" max="27" width="20.578125" bestFit="1" customWidth="1"/>
    <col min="28" max="28" width="21.62890625" bestFit="1" customWidth="1"/>
    <col min="29" max="29" width="17.734375" bestFit="1" customWidth="1"/>
    <col min="30" max="30" width="16.47265625" bestFit="1" customWidth="1"/>
    <col min="31" max="31" width="17.3671875" bestFit="1" customWidth="1"/>
    <col min="32" max="32" width="17.9453125" bestFit="1" customWidth="1"/>
    <col min="33" max="33" width="16.578125" bestFit="1" customWidth="1"/>
    <col min="34" max="34" width="17.62890625" bestFit="1" customWidth="1"/>
    <col min="35" max="35" width="13.734375" bestFit="1" customWidth="1"/>
    <col min="36" max="36" width="12.734375" bestFit="1" customWidth="1"/>
    <col min="37" max="37" width="13.3671875" bestFit="1" customWidth="1"/>
    <col min="38" max="38" width="13.9453125" bestFit="1" customWidth="1"/>
    <col min="39" max="39" width="20.68359375" bestFit="1" customWidth="1"/>
    <col min="40" max="40" width="9.3125" bestFit="1" customWidth="1"/>
    <col min="41" max="41" width="14.62890625" bestFit="1" customWidth="1"/>
    <col min="42" max="42" width="13.83984375" bestFit="1" customWidth="1"/>
    <col min="43" max="43" width="17.05078125" bestFit="1" customWidth="1"/>
    <col min="44" max="44" width="5.7890625" bestFit="1" customWidth="1"/>
    <col min="45" max="45" width="8.1015625" bestFit="1" customWidth="1"/>
    <col min="46" max="46" width="14" bestFit="1" customWidth="1"/>
    <col min="47" max="47" width="14.20703125" bestFit="1" customWidth="1"/>
    <col min="48" max="48" width="10.7890625" bestFit="1" customWidth="1"/>
    <col min="49" max="49" width="10.578125" bestFit="1" customWidth="1"/>
    <col min="50" max="50" width="6.5234375" bestFit="1" customWidth="1"/>
    <col min="51" max="51" width="7.578125" bestFit="1" customWidth="1"/>
    <col min="52" max="52" width="14.83984375" bestFit="1" customWidth="1"/>
    <col min="53" max="53" width="17.41796875" bestFit="1" customWidth="1"/>
    <col min="54" max="54" width="14.15625" bestFit="1" customWidth="1"/>
    <col min="55" max="55" width="15.15625" bestFit="1" customWidth="1"/>
    <col min="56" max="56" width="14.7890625" bestFit="1" customWidth="1"/>
    <col min="57" max="57" width="15" bestFit="1" customWidth="1"/>
    <col min="58" max="58" width="11.62890625" bestFit="1" customWidth="1"/>
    <col min="59" max="59" width="11.20703125" bestFit="1" customWidth="1"/>
    <col min="60" max="60" width="17.68359375" bestFit="1" customWidth="1"/>
    <col min="61" max="61" width="20.20703125" bestFit="1" customWidth="1"/>
    <col min="62" max="62" width="18.41796875" bestFit="1" customWidth="1"/>
    <col min="63" max="63" width="17.20703125" bestFit="1" customWidth="1"/>
    <col min="64" max="64" width="17.41796875" bestFit="1" customWidth="1"/>
    <col min="65" max="65" width="18.1015625" bestFit="1" customWidth="1"/>
    <col min="66" max="66" width="13.734375" bestFit="1" customWidth="1"/>
    <col min="67" max="67" width="16.26171875" bestFit="1" customWidth="1"/>
    <col min="68" max="68" width="14.1015625" bestFit="1" customWidth="1"/>
    <col min="69" max="69" width="14.47265625" bestFit="1" customWidth="1"/>
    <col min="70" max="70" width="13.89453125" bestFit="1" customWidth="1"/>
    <col min="71" max="71" width="10.62890625" bestFit="1" customWidth="1"/>
    <col min="72" max="72" width="18.68359375" bestFit="1" customWidth="1"/>
    <col min="73" max="73" width="13.41796875" bestFit="1" customWidth="1"/>
    <col min="74" max="74" width="18.734375" bestFit="1" customWidth="1"/>
    <col min="75" max="75" width="17.9453125" bestFit="1" customWidth="1"/>
    <col min="76" max="76" width="10.89453125" bestFit="1" customWidth="1"/>
    <col min="77" max="77" width="9.83984375" bestFit="1" customWidth="1"/>
    <col min="78" max="78" width="12.15625" bestFit="1" customWidth="1"/>
  </cols>
  <sheetData>
    <row r="1" spans="1:86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  <c r="CA1" s="9" t="s">
        <v>290</v>
      </c>
      <c r="CB1" s="9" t="s">
        <v>291</v>
      </c>
      <c r="CC1" s="9" t="s">
        <v>292</v>
      </c>
      <c r="CD1" s="9" t="s">
        <v>293</v>
      </c>
      <c r="CE1" s="9" t="s">
        <v>294</v>
      </c>
      <c r="CF1" t="s">
        <v>295</v>
      </c>
      <c r="CG1" t="s">
        <v>296</v>
      </c>
      <c r="CH1" t="s">
        <v>297</v>
      </c>
    </row>
    <row r="2" spans="1:86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86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86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86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86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86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86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86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86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86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86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86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86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86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86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3" x14ac:dyDescent="0.55000000000000004">
      <c r="A65" t="s">
        <v>112</v>
      </c>
      <c r="D65" s="4" t="s">
        <v>60</v>
      </c>
      <c r="E65" s="4"/>
      <c r="G65" s="5">
        <v>52</v>
      </c>
    </row>
    <row r="66" spans="1:83" x14ac:dyDescent="0.55000000000000004">
      <c r="A66" t="s">
        <v>113</v>
      </c>
      <c r="D66" s="4" t="s">
        <v>60</v>
      </c>
      <c r="E66" s="4"/>
      <c r="G66" s="5">
        <v>52</v>
      </c>
    </row>
    <row r="67" spans="1:83" x14ac:dyDescent="0.55000000000000004">
      <c r="A67" t="s">
        <v>114</v>
      </c>
      <c r="D67" s="4" t="s">
        <v>60</v>
      </c>
      <c r="E67" s="4"/>
      <c r="G67" s="5">
        <v>42</v>
      </c>
    </row>
    <row r="68" spans="1:83" x14ac:dyDescent="0.55000000000000004">
      <c r="A68" t="s">
        <v>115</v>
      </c>
      <c r="D68" s="4" t="s">
        <v>60</v>
      </c>
      <c r="E68" s="4"/>
      <c r="G68" s="5">
        <v>42</v>
      </c>
    </row>
    <row r="69" spans="1:83" x14ac:dyDescent="0.55000000000000004">
      <c r="A69" t="s">
        <v>116</v>
      </c>
      <c r="D69" s="4" t="s">
        <v>60</v>
      </c>
      <c r="E69" s="4"/>
      <c r="G69" s="5">
        <v>56</v>
      </c>
    </row>
    <row r="70" spans="1:83" x14ac:dyDescent="0.55000000000000004">
      <c r="A70" t="s">
        <v>117</v>
      </c>
      <c r="D70" s="4" t="s">
        <v>60</v>
      </c>
      <c r="E70" s="4"/>
      <c r="G70" s="5">
        <v>55</v>
      </c>
    </row>
    <row r="71" spans="1:83" x14ac:dyDescent="0.55000000000000004">
      <c r="A71" t="s">
        <v>118</v>
      </c>
      <c r="D71" s="4" t="s">
        <v>60</v>
      </c>
      <c r="E71" s="4"/>
      <c r="G71" s="5">
        <v>39</v>
      </c>
    </row>
    <row r="72" spans="1:83" x14ac:dyDescent="0.55000000000000004">
      <c r="A72" t="s">
        <v>119</v>
      </c>
      <c r="D72" s="4" t="s">
        <v>60</v>
      </c>
      <c r="E72" s="4"/>
      <c r="G72" s="5">
        <v>40</v>
      </c>
    </row>
    <row r="73" spans="1:83" x14ac:dyDescent="0.55000000000000004">
      <c r="A73" t="s">
        <v>120</v>
      </c>
      <c r="D73" s="4" t="s">
        <v>60</v>
      </c>
      <c r="E73" s="4"/>
      <c r="G73" s="5">
        <v>58</v>
      </c>
    </row>
    <row r="74" spans="1:83" x14ac:dyDescent="0.55000000000000004">
      <c r="A74" t="s">
        <v>121</v>
      </c>
      <c r="D74" s="4" t="s">
        <v>60</v>
      </c>
      <c r="E74" s="4"/>
      <c r="G74" s="5">
        <v>60</v>
      </c>
    </row>
    <row r="75" spans="1:83" x14ac:dyDescent="0.55000000000000004">
      <c r="A75" t="s">
        <v>122</v>
      </c>
      <c r="D75" s="4" t="s">
        <v>60</v>
      </c>
      <c r="E75" s="4"/>
      <c r="G75" s="5">
        <v>38</v>
      </c>
    </row>
    <row r="76" spans="1:83" x14ac:dyDescent="0.55000000000000004">
      <c r="A76" t="s">
        <v>123</v>
      </c>
      <c r="D76" s="4" t="s">
        <v>60</v>
      </c>
      <c r="E76" s="4"/>
      <c r="G76" s="5">
        <v>41</v>
      </c>
    </row>
    <row r="77" spans="1:83" x14ac:dyDescent="0.55000000000000004">
      <c r="A77" t="s">
        <v>124</v>
      </c>
      <c r="D77" s="4" t="s">
        <v>60</v>
      </c>
      <c r="E77" s="4"/>
      <c r="G77" s="5">
        <v>55</v>
      </c>
    </row>
    <row r="78" spans="1:83" x14ac:dyDescent="0.55000000000000004">
      <c r="A78" t="s">
        <v>125</v>
      </c>
      <c r="D78" s="4" t="s">
        <v>60</v>
      </c>
      <c r="E78" s="4"/>
      <c r="G78" s="5">
        <v>58</v>
      </c>
    </row>
    <row r="79" spans="1:83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Y79" s="5">
        <v>430</v>
      </c>
      <c r="CA79" s="17">
        <v>15.812860173053053</v>
      </c>
      <c r="CB79" s="17">
        <v>432.73623765408399</v>
      </c>
      <c r="CC79" s="12">
        <v>0.133700440528634</v>
      </c>
      <c r="CD79" s="17">
        <v>361.95652173912998</v>
      </c>
      <c r="CE79" s="18">
        <v>183.506849315068</v>
      </c>
    </row>
    <row r="80" spans="1:83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Y80" s="5">
        <v>410</v>
      </c>
      <c r="CA80" s="17">
        <v>15.470984997157323</v>
      </c>
      <c r="CB80" s="17">
        <v>421.96922134599106</v>
      </c>
      <c r="CC80" s="12">
        <v>0.13105726872246598</v>
      </c>
      <c r="CD80" s="17">
        <v>353.91304347826002</v>
      </c>
      <c r="CE80" s="17">
        <v>186.79452054794501</v>
      </c>
    </row>
    <row r="81" spans="1:83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Y81" s="5">
        <v>400</v>
      </c>
      <c r="CA81" s="17">
        <v>18.820511755028484</v>
      </c>
      <c r="CB81" s="17">
        <v>401.224408544521</v>
      </c>
      <c r="CC81" s="12">
        <v>0.136784140969162</v>
      </c>
      <c r="CD81" s="17">
        <v>362.82608695652101</v>
      </c>
      <c r="CE81" s="17">
        <v>183.01369863013699</v>
      </c>
    </row>
    <row r="82" spans="1:83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Y82" s="5">
        <v>410</v>
      </c>
      <c r="CA82" s="17">
        <v>19.402360638645487</v>
      </c>
      <c r="CB82" s="17">
        <v>415.07847791133895</v>
      </c>
      <c r="CC82" s="12">
        <v>0.14559471365638699</v>
      </c>
      <c r="CD82" s="17">
        <v>360.21739130434702</v>
      </c>
      <c r="CE82" s="17">
        <v>184</v>
      </c>
    </row>
    <row r="83" spans="1:83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Y83" s="5">
        <v>320</v>
      </c>
      <c r="CA83" s="17">
        <v>13.38611306813138</v>
      </c>
      <c r="CB83" s="17">
        <v>335.07786540081099</v>
      </c>
      <c r="CC83" s="12">
        <v>0.13590308370043999</v>
      </c>
      <c r="CD83" s="17">
        <v>364.13043478260801</v>
      </c>
      <c r="CE83" s="17">
        <v>176.93150684931501</v>
      </c>
    </row>
    <row r="84" spans="1:83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Y84" s="5">
        <v>300</v>
      </c>
      <c r="CA84" s="17">
        <v>13.050470975553081</v>
      </c>
      <c r="CB84" s="17">
        <v>309.73922364290598</v>
      </c>
      <c r="CC84" s="12">
        <v>0.13414096916299501</v>
      </c>
      <c r="CD84" s="17">
        <v>371.739130434782</v>
      </c>
      <c r="CE84" s="17">
        <v>172.82191780821901</v>
      </c>
    </row>
    <row r="85" spans="1:83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Y85" s="5">
        <v>440</v>
      </c>
      <c r="CA85" s="17">
        <v>13.872931244924866</v>
      </c>
      <c r="CB85" s="17">
        <v>444.24778761061896</v>
      </c>
      <c r="CC85" s="12">
        <v>0.154330452285105</v>
      </c>
      <c r="CD85" s="17">
        <v>342.69218158043401</v>
      </c>
      <c r="CE85" s="17">
        <v>203.53635492263399</v>
      </c>
    </row>
    <row r="86" spans="1:83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Y86" s="5">
        <v>440</v>
      </c>
      <c r="CA86" s="17">
        <v>10.13628106563662</v>
      </c>
      <c r="CB86" s="17">
        <v>449.55752212389302</v>
      </c>
      <c r="CC86" s="12">
        <v>0.15084063461993799</v>
      </c>
      <c r="CD86" s="17">
        <v>336.580927812651</v>
      </c>
      <c r="CE86" s="17">
        <v>203.211830754484</v>
      </c>
    </row>
    <row r="87" spans="1:83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Y87" s="5">
        <v>440</v>
      </c>
      <c r="CA87" s="17">
        <v>10.013760872723406</v>
      </c>
      <c r="CB87" s="17">
        <v>452.21238938052994</v>
      </c>
      <c r="CC87" s="12">
        <v>0.147313817191569</v>
      </c>
      <c r="CD87" s="17">
        <v>338.25814887825697</v>
      </c>
      <c r="CE87" s="17">
        <v>200.572915240312</v>
      </c>
    </row>
    <row r="88" spans="1:83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Y88" s="5">
        <v>420</v>
      </c>
      <c r="CA88" s="17">
        <v>13.559728216562188</v>
      </c>
      <c r="CB88" s="17">
        <v>431.63716814159204</v>
      </c>
      <c r="CC88" s="12">
        <v>0.15647865853658499</v>
      </c>
      <c r="CD88" s="17">
        <v>341.26747599088202</v>
      </c>
      <c r="CE88" s="17">
        <v>200.23634122963099</v>
      </c>
    </row>
    <row r="89" spans="1:83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Y89" s="5">
        <v>390</v>
      </c>
      <c r="CA89" s="17">
        <v>12.59078331063581</v>
      </c>
      <c r="CB89" s="17">
        <v>380.53097345132699</v>
      </c>
      <c r="CC89" s="12">
        <v>0.15438891191096299</v>
      </c>
      <c r="CD89" s="17">
        <v>350.090031722454</v>
      </c>
      <c r="CE89" s="17">
        <v>196.88812816650599</v>
      </c>
    </row>
    <row r="90" spans="1:83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Y90" s="5">
        <v>390</v>
      </c>
      <c r="CA90" s="17">
        <v>12.738109528522649</v>
      </c>
      <c r="CB90" s="17">
        <v>373.89380530973398</v>
      </c>
      <c r="CC90" s="12">
        <v>0.14269920672507599</v>
      </c>
      <c r="CD90" s="17">
        <v>350.50625560476101</v>
      </c>
      <c r="CE90" s="17">
        <v>195.648911406271</v>
      </c>
    </row>
    <row r="91" spans="1:83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Y91" s="5">
        <v>470</v>
      </c>
      <c r="CA91" s="17">
        <v>15.285597988791784</v>
      </c>
      <c r="CB91" s="17">
        <v>466.66166449735795</v>
      </c>
      <c r="CC91" s="12">
        <v>0.15264317180616702</v>
      </c>
      <c r="CD91" s="17">
        <v>359.34782608695599</v>
      </c>
      <c r="CE91" s="17">
        <v>193.04109589040999</v>
      </c>
    </row>
    <row r="92" spans="1:83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Y92" s="5">
        <v>460</v>
      </c>
      <c r="CA92" s="17">
        <v>16.196100356419027</v>
      </c>
      <c r="CB92" s="17">
        <v>459.22058035372402</v>
      </c>
      <c r="CC92" s="12">
        <v>0.15748898678414</v>
      </c>
      <c r="CD92" s="17">
        <v>358.91304347826002</v>
      </c>
      <c r="CE92" s="17">
        <v>192.21917808219101</v>
      </c>
    </row>
    <row r="93" spans="1:83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Y93" s="5">
        <v>420</v>
      </c>
      <c r="CA93" s="17">
        <v>16.513326521013973</v>
      </c>
      <c r="CB93" s="17">
        <v>413.86295076946607</v>
      </c>
      <c r="CC93" s="12">
        <v>0.14207048458149699</v>
      </c>
      <c r="CD93" s="17">
        <v>368.04347826086899</v>
      </c>
      <c r="CE93" s="17">
        <v>188.60273972602701</v>
      </c>
    </row>
    <row r="94" spans="1:83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Y94" s="5">
        <v>440</v>
      </c>
      <c r="CA94" s="17">
        <v>15.381266373648785</v>
      </c>
      <c r="CB94" s="17">
        <v>439.69037592833598</v>
      </c>
      <c r="CC94" s="12">
        <v>0.17158590308370003</v>
      </c>
      <c r="CD94" s="17">
        <v>356.304347826087</v>
      </c>
      <c r="CE94" s="17">
        <v>189.58904109589</v>
      </c>
    </row>
    <row r="95" spans="1:83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Y95" s="5">
        <v>350</v>
      </c>
      <c r="CA95" s="17">
        <v>12.067815946493702</v>
      </c>
      <c r="CB95" s="17">
        <v>361.68624148227502</v>
      </c>
      <c r="CC95" s="12">
        <v>0.16321585903083702</v>
      </c>
      <c r="CD95" s="17">
        <v>357.17391304347802</v>
      </c>
      <c r="CE95" s="17">
        <v>182.52054794520501</v>
      </c>
    </row>
    <row r="96" spans="1:83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Y96" s="5">
        <v>340</v>
      </c>
      <c r="CA96" s="17">
        <v>11.995663285061568</v>
      </c>
      <c r="CB96" s="17">
        <v>350.31467728351504</v>
      </c>
      <c r="CC96" s="12">
        <v>0.17246696035242198</v>
      </c>
      <c r="CD96" s="17">
        <v>361.739130434782</v>
      </c>
      <c r="CE96" s="17">
        <v>175.780821917808</v>
      </c>
    </row>
    <row r="97" spans="1:83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Y97" s="5">
        <v>380</v>
      </c>
      <c r="CA97" s="17">
        <v>10.193766332205945</v>
      </c>
      <c r="CB97" s="17">
        <v>381.19469026548597</v>
      </c>
      <c r="CC97" s="12">
        <v>0.17811760004735899</v>
      </c>
      <c r="CD97" s="17">
        <v>337.48922503189999</v>
      </c>
      <c r="CE97" s="17">
        <v>214</v>
      </c>
    </row>
    <row r="98" spans="1:83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Y98" s="5">
        <v>410</v>
      </c>
      <c r="CA98" s="17">
        <v>12.824822763647864</v>
      </c>
      <c r="CB98" s="17">
        <v>419.69026548672497</v>
      </c>
      <c r="CC98" s="12">
        <v>0.174627042386928</v>
      </c>
      <c r="CD98" s="17">
        <v>333.97992359747599</v>
      </c>
      <c r="CE98" s="17">
        <v>216.29411764705799</v>
      </c>
    </row>
    <row r="99" spans="1:83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Y99" s="5">
        <v>450</v>
      </c>
      <c r="CA99" s="17">
        <v>11.357923869446513</v>
      </c>
      <c r="CB99" s="17">
        <v>445.57522123893801</v>
      </c>
      <c r="CC99" s="12">
        <v>0.184206281079801</v>
      </c>
      <c r="CD99" s="17">
        <v>339.992889113628</v>
      </c>
      <c r="CE99" s="17">
        <v>211.17647058823499</v>
      </c>
    </row>
    <row r="100" spans="1:83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Y100" s="5">
        <v>430</v>
      </c>
      <c r="CA100" s="17">
        <v>13.418226021930028</v>
      </c>
      <c r="CB100" s="17">
        <v>436.94690265486702</v>
      </c>
      <c r="CC100" s="12">
        <v>0.19822623135211898</v>
      </c>
      <c r="CD100" s="17">
        <v>342.351175073972</v>
      </c>
      <c r="CE100" s="17">
        <v>207.64705882352899</v>
      </c>
    </row>
    <row r="101" spans="1:83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Y101" s="5">
        <v>410</v>
      </c>
      <c r="CA101" s="17">
        <v>13.439904330711324</v>
      </c>
      <c r="CB101" s="17">
        <v>406.41592920353895</v>
      </c>
      <c r="CC101" s="12">
        <v>0.18594230996921599</v>
      </c>
      <c r="CD101" s="17">
        <v>349.439622648963</v>
      </c>
      <c r="CE101" s="17">
        <v>195.117647058823</v>
      </c>
    </row>
    <row r="102" spans="1:83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Y102" s="5">
        <v>390</v>
      </c>
      <c r="CA102" s="17">
        <v>11.889096360729621</v>
      </c>
      <c r="CB102" s="17">
        <v>393.805309734513</v>
      </c>
      <c r="CC102" s="12">
        <v>0.18638852711342602</v>
      </c>
      <c r="CD102" s="17">
        <v>347.68813232569403</v>
      </c>
      <c r="CE102" s="17">
        <v>195.82352941176401</v>
      </c>
    </row>
    <row r="103" spans="1:83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Y103" s="5">
        <v>430</v>
      </c>
      <c r="CA103" s="17">
        <v>12.714734442318459</v>
      </c>
      <c r="CB103" s="17">
        <v>428.74603782252495</v>
      </c>
      <c r="CC103" s="12">
        <v>0.11211453744493299</v>
      </c>
      <c r="CD103" s="17">
        <v>359.34782608695599</v>
      </c>
      <c r="CE103" s="18">
        <v>187.45205479452</v>
      </c>
    </row>
    <row r="104" spans="1:83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Y104" s="5">
        <v>410</v>
      </c>
      <c r="CA104" s="17">
        <v>15.734663309616137</v>
      </c>
      <c r="CB104" s="17">
        <v>417.97902151443196</v>
      </c>
      <c r="CC104" s="12">
        <v>9.0969162995594599E-2</v>
      </c>
      <c r="CD104" s="17">
        <v>353.47826086956502</v>
      </c>
      <c r="CE104" s="17">
        <v>188.76712328767101</v>
      </c>
    </row>
    <row r="105" spans="1:83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Y105" s="5">
        <v>450</v>
      </c>
      <c r="CA105" s="17">
        <v>12.558151834131973</v>
      </c>
      <c r="CB105" s="17">
        <v>455.10450960875801</v>
      </c>
      <c r="CC105" s="12">
        <v>0.116519823788546</v>
      </c>
      <c r="CD105" s="17">
        <v>355.65217391304299</v>
      </c>
      <c r="CE105" s="17">
        <v>186.95890410958901</v>
      </c>
    </row>
    <row r="106" spans="1:83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Y106" s="5">
        <v>440</v>
      </c>
      <c r="CA106" s="17">
        <v>17.622532029548594</v>
      </c>
      <c r="CB106" s="17">
        <v>447.00742669014602</v>
      </c>
      <c r="CC106" s="12">
        <v>0.11343612334801699</v>
      </c>
      <c r="CD106" s="17">
        <v>349.34782608695599</v>
      </c>
      <c r="CE106" s="17">
        <v>190.08219178082101</v>
      </c>
    </row>
    <row r="107" spans="1:83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Y107" s="5">
        <v>360</v>
      </c>
      <c r="CA107" s="17">
        <v>12.792931305755406</v>
      </c>
      <c r="CB107" s="17">
        <v>370.99885154276001</v>
      </c>
      <c r="CC107" s="12">
        <v>0.11563876651982299</v>
      </c>
      <c r="CD107" s="17">
        <v>351.304347826087</v>
      </c>
      <c r="CE107" s="17">
        <v>183.671232876712</v>
      </c>
    </row>
    <row r="108" spans="1:83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Y108" s="5">
        <v>340</v>
      </c>
      <c r="CA108" s="17">
        <v>12.523019909979162</v>
      </c>
      <c r="CB108" s="17">
        <v>344.994104586172</v>
      </c>
      <c r="CC108" s="12">
        <v>0.12224669603524201</v>
      </c>
      <c r="CD108" s="17">
        <v>354.34782608695599</v>
      </c>
      <c r="CE108" s="17">
        <v>181.698630136986</v>
      </c>
    </row>
    <row r="109" spans="1:83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Y109" s="5">
        <v>370</v>
      </c>
      <c r="CA109" s="17">
        <v>8.2128434596380533</v>
      </c>
      <c r="CB109" s="17">
        <v>370.57522123893796</v>
      </c>
      <c r="CC109" s="12">
        <v>0.124719541794932</v>
      </c>
      <c r="CD109" s="17">
        <v>332.06883338007998</v>
      </c>
      <c r="CE109" s="17">
        <v>214.70588235294099</v>
      </c>
    </row>
    <row r="110" spans="1:83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Y110" s="5">
        <v>380</v>
      </c>
      <c r="CA110" s="17">
        <v>7.8014948542058109</v>
      </c>
      <c r="CB110" s="17">
        <v>393.805309734513</v>
      </c>
      <c r="CC110" s="12">
        <v>0.128510537532559</v>
      </c>
      <c r="CD110" s="17">
        <v>325.958211691087</v>
      </c>
      <c r="CE110" s="17">
        <v>214</v>
      </c>
    </row>
    <row r="111" spans="1:83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Y111" s="5">
        <v>440</v>
      </c>
      <c r="CA111" s="17">
        <v>10.792022943200324</v>
      </c>
      <c r="CB111" s="17">
        <v>436.94690265486702</v>
      </c>
      <c r="CC111" s="12">
        <v>0.128867215249822</v>
      </c>
      <c r="CD111" s="17">
        <v>330.01994998676503</v>
      </c>
      <c r="CE111" s="17">
        <v>215.058823529411</v>
      </c>
    </row>
    <row r="112" spans="1:83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Y112" s="5">
        <v>400</v>
      </c>
      <c r="CA112" s="17">
        <v>12.498353904538405</v>
      </c>
      <c r="CB112" s="17">
        <v>418.36283185840699</v>
      </c>
      <c r="CC112" s="12">
        <v>0.13366312455600199</v>
      </c>
      <c r="CD112" s="17">
        <v>334.11297618248102</v>
      </c>
      <c r="CE112" s="17">
        <v>212.23529411764699</v>
      </c>
    </row>
    <row r="113" spans="1:83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Y113" s="5">
        <v>380</v>
      </c>
      <c r="CA113" s="17">
        <v>12.873895552182621</v>
      </c>
      <c r="CB113" s="17">
        <v>383.84955752212301</v>
      </c>
      <c r="CC113" s="12">
        <v>0.14225298958086602</v>
      </c>
      <c r="CD113" s="17">
        <v>337.298653277131</v>
      </c>
      <c r="CE113" s="17">
        <v>205.17647058823499</v>
      </c>
    </row>
    <row r="114" spans="1:83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Y114" s="5">
        <v>390</v>
      </c>
      <c r="CA114" s="17">
        <v>11.18147753528627</v>
      </c>
      <c r="CB114" s="17">
        <v>384.51327433628302</v>
      </c>
      <c r="CC114" s="12">
        <v>0.13833027468624101</v>
      </c>
      <c r="CD114" s="17">
        <v>338.36528623292799</v>
      </c>
      <c r="CE114" s="17">
        <v>204.64705882352899</v>
      </c>
    </row>
    <row r="115" spans="1:83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83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83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83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83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83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83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83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83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83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83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83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83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83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6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6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39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39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s="9" customFormat="1" x14ac:dyDescent="0.55000000000000004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Z173" s="9">
        <v>132.81249999999901</v>
      </c>
      <c r="AA173" s="9">
        <v>4.9420394788277998E-2</v>
      </c>
      <c r="AC173" s="9">
        <v>2.3045519285614699E-2</v>
      </c>
      <c r="AG173" s="9">
        <v>3.9160491133475621</v>
      </c>
      <c r="AI173" s="9">
        <f t="shared" ref="AI173:AI182" si="6">AC173*U173</f>
        <v>1.1164531719454658</v>
      </c>
      <c r="AM173" s="9">
        <f>AL173+AK173+AI173+AG173</f>
        <v>5.0325022852930275</v>
      </c>
    </row>
    <row r="174" spans="1:39" s="9" customFormat="1" x14ac:dyDescent="0.55000000000000004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Z174" s="9">
        <v>253.90624999999901</v>
      </c>
      <c r="AA174" s="9">
        <v>4.6919910395909994E-2</v>
      </c>
      <c r="AC174" s="9">
        <v>1.5711852826302001E-2</v>
      </c>
      <c r="AG174" s="9">
        <v>6.1736657480250612</v>
      </c>
      <c r="AI174" s="9">
        <f t="shared" si="6"/>
        <v>1.8621507773040271</v>
      </c>
      <c r="AM174" s="9">
        <f t="shared" ref="AM174:AM183" si="8">AL174+AK174+AI174+AG174</f>
        <v>8.0358165253290892</v>
      </c>
    </row>
    <row r="175" spans="1:39" s="9" customFormat="1" x14ac:dyDescent="0.55000000000000004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Z175" s="9">
        <v>394.53125</v>
      </c>
      <c r="AA175" s="9">
        <v>5.0953862051852095E-2</v>
      </c>
      <c r="AC175" s="9">
        <v>1.37114653124075E-2</v>
      </c>
      <c r="AG175" s="9">
        <v>8.9302120153173785</v>
      </c>
      <c r="AI175" s="9">
        <f t="shared" si="6"/>
        <v>2.8607139931210996</v>
      </c>
      <c r="AM175" s="9">
        <f t="shared" si="8"/>
        <v>11.790926008438479</v>
      </c>
    </row>
    <row r="176" spans="1:39" s="9" customFormat="1" x14ac:dyDescent="0.55000000000000004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Z176" s="9">
        <v>523.4375</v>
      </c>
      <c r="AA176" s="9">
        <v>5.2916993843967794E-2</v>
      </c>
      <c r="AC176" s="9">
        <v>1.84369593076418E-2</v>
      </c>
      <c r="AG176" s="9">
        <v>11.046021146306742</v>
      </c>
      <c r="AI176" s="9">
        <f t="shared" si="6"/>
        <v>5.7058738225655325</v>
      </c>
      <c r="AM176" s="9">
        <f t="shared" si="8"/>
        <v>16.751894968872275</v>
      </c>
    </row>
    <row r="177" spans="1:39" s="9" customFormat="1" x14ac:dyDescent="0.55000000000000004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Z177" s="9">
        <v>636.71875</v>
      </c>
      <c r="AA177" s="9">
        <v>5.2293980277582301E-2</v>
      </c>
      <c r="AC177" s="9">
        <v>1.6436571793747402E-2</v>
      </c>
      <c r="AD177" s="9">
        <f t="shared" ref="AD177:AD182" si="9">AJ177/V177</f>
        <v>2.9790741444624208E-2</v>
      </c>
      <c r="AE177" s="9">
        <v>4.7123593137604801E-2</v>
      </c>
      <c r="AG177" s="9">
        <v>12.257539548342988</v>
      </c>
      <c r="AI177" s="9">
        <f t="shared" si="6"/>
        <v>6.3488121642000985</v>
      </c>
      <c r="AJ177" s="9">
        <f>AK177+AL177</f>
        <v>8.8549974570010362E-2</v>
      </c>
      <c r="AK177" s="9">
        <f t="shared" ref="AK177:AK182" si="10">AE177*W177</f>
        <v>8.8549974570010362E-2</v>
      </c>
      <c r="AM177" s="9">
        <f t="shared" si="8"/>
        <v>18.694901687113095</v>
      </c>
    </row>
    <row r="178" spans="1:39" s="9" customFormat="1" x14ac:dyDescent="0.55000000000000004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Z178" s="9">
        <v>781.25</v>
      </c>
      <c r="AA178" s="9">
        <v>4.9266748928388102E-2</v>
      </c>
      <c r="AC178" s="9">
        <v>1.3922762362203101E-2</v>
      </c>
      <c r="AD178" s="9">
        <f t="shared" si="9"/>
        <v>4.1108223174517358E-2</v>
      </c>
      <c r="AE178" s="9">
        <v>4.3749638830251902E-2</v>
      </c>
      <c r="AG178" s="9">
        <v>12.504532393962936</v>
      </c>
      <c r="AI178" s="9">
        <f t="shared" si="6"/>
        <v>6.5022993451231237</v>
      </c>
      <c r="AJ178" s="9">
        <f>AK178+AL178</f>
        <v>2.3827059292236155</v>
      </c>
      <c r="AK178" s="9">
        <f t="shared" si="10"/>
        <v>2.3827059292236155</v>
      </c>
      <c r="AM178" s="9">
        <f t="shared" si="8"/>
        <v>21.389537668309675</v>
      </c>
    </row>
    <row r="179" spans="1:39" s="9" customFormat="1" x14ac:dyDescent="0.55000000000000004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Z179" s="9">
        <v>968.75</v>
      </c>
      <c r="AG179" s="9">
        <v>11.473119542148565</v>
      </c>
    </row>
    <row r="180" spans="1:39" s="9" customFormat="1" x14ac:dyDescent="0.55000000000000004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V180-Y180</f>
        <v>170.116492134531</v>
      </c>
      <c r="Y180">
        <v>137.526819967379</v>
      </c>
      <c r="Z180" s="9">
        <v>914.06249999999898</v>
      </c>
      <c r="AA180" s="9">
        <v>4.5457419361417901E-2</v>
      </c>
      <c r="AC180" s="9">
        <v>1.11516980926838E-2</v>
      </c>
      <c r="AD180" s="9">
        <f t="shared" si="9"/>
        <v>4.2859155115258465E-2</v>
      </c>
      <c r="AE180" s="9">
        <v>2.5287389142132598E-2</v>
      </c>
      <c r="AF180" s="9">
        <v>6.4594895014327802E-2</v>
      </c>
      <c r="AG180" s="9">
        <v>7.6942300660613334</v>
      </c>
      <c r="AI180" s="9">
        <f t="shared" si="6"/>
        <v>4.7250870529058311</v>
      </c>
      <c r="AJ180" s="9">
        <f>AK180+AL180</f>
        <v>13.185332433547632</v>
      </c>
      <c r="AK180" s="9">
        <f t="shared" si="10"/>
        <v>4.3018019361004249</v>
      </c>
      <c r="AL180" s="9">
        <f t="shared" ref="AL180:AL182" si="11">AF180*Y180</f>
        <v>8.8835304974472074</v>
      </c>
      <c r="AM180" s="9">
        <f t="shared" si="8"/>
        <v>25.604649552514797</v>
      </c>
    </row>
    <row r="181" spans="1:39" s="9" customFormat="1" x14ac:dyDescent="0.55000000000000004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V181-Y181</f>
        <v>180.37706296232898</v>
      </c>
      <c r="Y181">
        <v>290.74820243045201</v>
      </c>
      <c r="Z181" s="9">
        <v>1062.5</v>
      </c>
      <c r="AA181" s="9">
        <v>3.2803798995863095E-2</v>
      </c>
      <c r="AC181" s="9">
        <v>9.5284907693510505E-3</v>
      </c>
      <c r="AD181" s="9">
        <f t="shared" si="9"/>
        <v>4.5171985703309839E-2</v>
      </c>
      <c r="AE181" s="9">
        <v>1.8145168143638399E-2</v>
      </c>
      <c r="AF181" s="9">
        <v>6.1939133124619704E-2</v>
      </c>
      <c r="AG181" s="9">
        <v>5.2080804155383014</v>
      </c>
      <c r="AI181" s="9">
        <f t="shared" si="6"/>
        <v>4.0426978306453121</v>
      </c>
      <c r="AJ181" s="9">
        <f>AK181+AL181</f>
        <v>21.281663752790756</v>
      </c>
      <c r="AK181" s="9">
        <f t="shared" si="10"/>
        <v>3.2729721367071094</v>
      </c>
      <c r="AL181" s="9">
        <f t="shared" si="11"/>
        <v>18.008691616083645</v>
      </c>
      <c r="AM181" s="9">
        <f t="shared" si="8"/>
        <v>30.53244199897437</v>
      </c>
    </row>
    <row r="182" spans="1:39" s="9" customFormat="1" x14ac:dyDescent="0.55000000000000004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Y182">
        <v>349.71859134869402</v>
      </c>
      <c r="Z182" s="9">
        <v>1031.25</v>
      </c>
      <c r="AA182" s="9">
        <v>3.1337772746895601E-2</v>
      </c>
      <c r="AC182" s="9">
        <v>8.0643680974087587E-3</v>
      </c>
      <c r="AD182" s="9">
        <f t="shared" si="9"/>
        <v>4.7172946533704185E-2</v>
      </c>
      <c r="AE182" s="9">
        <v>1.5820900595887599E-2</v>
      </c>
      <c r="AF182" s="9">
        <v>6.3919397109962195E-2</v>
      </c>
      <c r="AG182" s="9">
        <v>3.1717735677342116</v>
      </c>
      <c r="AI182" s="9">
        <f t="shared" si="6"/>
        <v>3.0907840697839135</v>
      </c>
      <c r="AJ182" s="9">
        <f>AK182+AL182</f>
        <v>25.309137131777145</v>
      </c>
      <c r="AK182" s="9">
        <f t="shared" si="10"/>
        <v>2.955335614623384</v>
      </c>
      <c r="AL182" s="9">
        <f t="shared" si="11"/>
        <v>22.353801517153762</v>
      </c>
      <c r="AM182" s="9">
        <f t="shared" si="8"/>
        <v>31.57169476929527</v>
      </c>
    </row>
    <row r="183" spans="1:39" s="9" customFormat="1" x14ac:dyDescent="0.55000000000000004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Y183">
        <v>425.08465231674001</v>
      </c>
      <c r="Z183" s="9">
        <v>933.59375</v>
      </c>
      <c r="AA183" s="9">
        <v>2.7666588484038801E-2</v>
      </c>
      <c r="AC183" s="9">
        <v>6.1191843172447198E-3</v>
      </c>
      <c r="AD183" s="9">
        <f>AJ183/V183</f>
        <v>4.8229783625103446E-2</v>
      </c>
      <c r="AE183" s="9">
        <v>1.09428484990635E-2</v>
      </c>
      <c r="AF183" s="9">
        <v>6.3870719926032396E-2</v>
      </c>
      <c r="AG183" s="9">
        <v>0.61886837353163826</v>
      </c>
      <c r="AI183" s="9">
        <f>AC183*U183</f>
        <v>1.7838528261358615</v>
      </c>
      <c r="AJ183" s="9">
        <f>AK183+AL183</f>
        <v>29.10170808121952</v>
      </c>
      <c r="AK183" s="9">
        <f>AE183*W183</f>
        <v>1.9512453082421599</v>
      </c>
      <c r="AL183" s="9">
        <f>AF183*Y183</f>
        <v>27.15046277297736</v>
      </c>
      <c r="AM183" s="9">
        <f t="shared" si="8"/>
        <v>31.50442928088702</v>
      </c>
    </row>
    <row r="184" spans="1:39" s="9" customFormat="1" x14ac:dyDescent="0.55000000000000004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Y184" s="9">
        <v>407</v>
      </c>
      <c r="Z184" s="9">
        <v>874.99999999999898</v>
      </c>
    </row>
    <row r="185" spans="1:39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G185" s="9"/>
      <c r="AM185" s="9">
        <v>2.29542533891044</v>
      </c>
    </row>
    <row r="186" spans="1:39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7.7202470236119893</v>
      </c>
      <c r="AM186">
        <v>10.4494658065816</v>
      </c>
    </row>
    <row r="187" spans="1:39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8.843865722194078</v>
      </c>
      <c r="AM187">
        <v>13.200624905508199</v>
      </c>
    </row>
    <row r="188" spans="1:39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11.644907747634676</v>
      </c>
      <c r="AM188">
        <v>18.150197802751499</v>
      </c>
    </row>
    <row r="189" spans="1:39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10.102107285650909</v>
      </c>
      <c r="AM189">
        <v>21.466228644862099</v>
      </c>
    </row>
    <row r="190" spans="1:39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55000000000000004">
      <c r="A214" t="s">
        <v>227</v>
      </c>
      <c r="B214" s="4">
        <v>42253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9" hidden="1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9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9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9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9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9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9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9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9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9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9" x14ac:dyDescent="0.55000000000000004">
      <c r="A235" t="s">
        <v>228</v>
      </c>
      <c r="B235" s="4">
        <v>42289</v>
      </c>
      <c r="C235" s="4"/>
      <c r="Y235">
        <v>365.9</v>
      </c>
    </row>
    <row r="236" spans="1:39" x14ac:dyDescent="0.55000000000000004">
      <c r="A236" s="8" t="s">
        <v>299</v>
      </c>
      <c r="B236" s="4">
        <f>DATE(1988,1,5)+C236</f>
        <v>32169.434782608696</v>
      </c>
      <c r="C236" s="15">
        <v>22.434782608695599</v>
      </c>
      <c r="Y236">
        <v>0</v>
      </c>
      <c r="Z236" s="17">
        <v>51.3374903903647</v>
      </c>
      <c r="AM236" s="17">
        <v>1.7214661406969001</v>
      </c>
    </row>
    <row r="237" spans="1:39" x14ac:dyDescent="0.55000000000000004">
      <c r="A237" s="8" t="s">
        <v>299</v>
      </c>
      <c r="B237" s="4">
        <f t="shared" ref="B237:B249" si="14">DATE(1988,1,5)+C237</f>
        <v>32179.521739130436</v>
      </c>
      <c r="C237" s="15">
        <v>32.521739130434703</v>
      </c>
      <c r="Y237">
        <v>0</v>
      </c>
      <c r="Z237" s="17">
        <v>159.547621081404</v>
      </c>
      <c r="AM237" s="17">
        <v>4.9395792241945902</v>
      </c>
    </row>
    <row r="238" spans="1:39" x14ac:dyDescent="0.55000000000000004">
      <c r="A238" s="8" t="s">
        <v>299</v>
      </c>
      <c r="B238" s="4">
        <f t="shared" si="14"/>
        <v>32190.478260869564</v>
      </c>
      <c r="C238" s="15">
        <v>43.478260869565197</v>
      </c>
      <c r="Y238">
        <v>0</v>
      </c>
      <c r="Z238" s="17">
        <v>331.39147518578602</v>
      </c>
      <c r="AM238" s="17">
        <v>8.4912393162393105</v>
      </c>
    </row>
    <row r="239" spans="1:39" x14ac:dyDescent="0.55000000000000004">
      <c r="A239" s="8" t="s">
        <v>299</v>
      </c>
      <c r="B239" s="4">
        <f t="shared" si="14"/>
        <v>32200.391304347824</v>
      </c>
      <c r="C239" s="15">
        <v>53.391304347826001</v>
      </c>
      <c r="Y239" s="17">
        <v>5.8098573503032096</v>
      </c>
      <c r="Z239" s="17">
        <v>536.26582386606299</v>
      </c>
      <c r="AM239" s="17">
        <v>10.3629684418145</v>
      </c>
    </row>
    <row r="240" spans="1:39" x14ac:dyDescent="0.55000000000000004">
      <c r="A240" s="8" t="s">
        <v>299</v>
      </c>
      <c r="B240" s="4">
        <f t="shared" si="14"/>
        <v>32212.391304347828</v>
      </c>
      <c r="C240" s="15">
        <v>65.391304347826093</v>
      </c>
      <c r="Y240" s="17">
        <v>71.542837618518604</v>
      </c>
      <c r="Z240" s="17">
        <v>854.25403604680901</v>
      </c>
      <c r="AM240" s="17">
        <v>17.480785667324099</v>
      </c>
    </row>
    <row r="241" spans="1:39" x14ac:dyDescent="0.55000000000000004">
      <c r="A241" s="8" t="s">
        <v>299</v>
      </c>
      <c r="B241" s="4">
        <f t="shared" si="14"/>
        <v>32227.521739130436</v>
      </c>
      <c r="C241" s="15">
        <v>80.521739130434796</v>
      </c>
      <c r="Y241" s="17">
        <v>285.72443837020501</v>
      </c>
      <c r="Z241" s="17">
        <v>863.327581788673</v>
      </c>
      <c r="AM241" s="17">
        <v>21.431229454306301</v>
      </c>
    </row>
    <row r="242" spans="1:39" x14ac:dyDescent="0.55000000000000004">
      <c r="A242" s="8" t="s">
        <v>299</v>
      </c>
      <c r="B242" s="4">
        <f t="shared" si="14"/>
        <v>32237.434782608696</v>
      </c>
      <c r="C242" s="15">
        <v>90.434782608695599</v>
      </c>
      <c r="D242" s="4" t="s">
        <v>60</v>
      </c>
      <c r="Y242" s="17">
        <v>476.35910139232902</v>
      </c>
      <c r="Z242" s="17">
        <v>1084.7048774237601</v>
      </c>
    </row>
    <row r="243" spans="1:39" x14ac:dyDescent="0.55000000000000004">
      <c r="A243" s="8" t="s">
        <v>300</v>
      </c>
      <c r="B243" s="4">
        <f t="shared" si="14"/>
        <v>32169.434782608696</v>
      </c>
      <c r="C243" s="15">
        <v>22.434782608695599</v>
      </c>
      <c r="Y243" s="15">
        <v>0</v>
      </c>
      <c r="Z243" s="17">
        <v>37.192107286238901</v>
      </c>
      <c r="AM243" s="17">
        <v>1.5195430637738201</v>
      </c>
    </row>
    <row r="244" spans="1:39" x14ac:dyDescent="0.55000000000000004">
      <c r="A244" s="8" t="s">
        <v>300</v>
      </c>
      <c r="B244" s="4">
        <f t="shared" si="14"/>
        <v>32179.521739130436</v>
      </c>
      <c r="C244" s="15">
        <v>32.521739130434703</v>
      </c>
      <c r="Y244" s="15">
        <v>0</v>
      </c>
      <c r="Z244" s="17">
        <v>140.687110275903</v>
      </c>
      <c r="AM244" s="17">
        <v>3.45834976988822</v>
      </c>
    </row>
    <row r="245" spans="1:39" x14ac:dyDescent="0.55000000000000004">
      <c r="A245" s="8" t="s">
        <v>300</v>
      </c>
      <c r="B245" s="4">
        <f t="shared" si="14"/>
        <v>32190.652173913044</v>
      </c>
      <c r="C245" s="15">
        <v>43.652173913043399</v>
      </c>
      <c r="Y245" s="15">
        <v>0</v>
      </c>
      <c r="Z245" s="17">
        <v>279.52097035961299</v>
      </c>
    </row>
    <row r="246" spans="1:39" x14ac:dyDescent="0.55000000000000004">
      <c r="A246" s="8" t="s">
        <v>300</v>
      </c>
      <c r="B246" s="4">
        <f t="shared" si="14"/>
        <v>32200.391304347824</v>
      </c>
      <c r="C246" s="15">
        <v>53.391304347826001</v>
      </c>
      <c r="T246" s="17"/>
      <c r="U246" s="17"/>
      <c r="Y246" s="17">
        <v>3.4604937217049998</v>
      </c>
      <c r="Z246" s="17">
        <v>418.38763133168101</v>
      </c>
    </row>
    <row r="247" spans="1:39" x14ac:dyDescent="0.55000000000000004">
      <c r="A247" s="8" t="s">
        <v>300</v>
      </c>
      <c r="B247" s="4">
        <f t="shared" si="14"/>
        <v>32212.391304347828</v>
      </c>
      <c r="C247" s="15">
        <v>65.391304347826093</v>
      </c>
      <c r="T247" s="17"/>
      <c r="U247" s="17"/>
      <c r="Y247" s="17">
        <v>26.745024344409298</v>
      </c>
      <c r="Z247" s="17">
        <v>618.49765097804698</v>
      </c>
    </row>
    <row r="248" spans="1:39" x14ac:dyDescent="0.55000000000000004">
      <c r="A248" s="8" t="s">
        <v>300</v>
      </c>
      <c r="B248" s="4">
        <f t="shared" si="14"/>
        <v>32227.347826086956</v>
      </c>
      <c r="C248" s="15">
        <v>80.347826086956502</v>
      </c>
      <c r="T248" s="17"/>
      <c r="U248" s="17"/>
      <c r="Y248" s="17">
        <v>115.988041342786</v>
      </c>
      <c r="Z248" s="17">
        <v>507.33954044588597</v>
      </c>
      <c r="AM248" s="17">
        <v>8.8398586456278707</v>
      </c>
    </row>
    <row r="249" spans="1:39" x14ac:dyDescent="0.55000000000000004">
      <c r="A249" s="8" t="s">
        <v>300</v>
      </c>
      <c r="B249" s="4">
        <f t="shared" si="14"/>
        <v>32231.17391304348</v>
      </c>
      <c r="C249" s="15">
        <v>84.173913043478194</v>
      </c>
      <c r="D249" s="4" t="s">
        <v>60</v>
      </c>
      <c r="T249" s="17"/>
      <c r="U249" s="17"/>
      <c r="Y249" s="17">
        <v>111.174510976338</v>
      </c>
      <c r="Z249" s="17">
        <v>438.87998633296297</v>
      </c>
    </row>
    <row r="250" spans="1:39" x14ac:dyDescent="0.55000000000000004">
      <c r="A250" s="8" t="s">
        <v>301</v>
      </c>
      <c r="B250" s="4"/>
      <c r="C250" s="15"/>
      <c r="D250" s="4" t="s">
        <v>60</v>
      </c>
      <c r="T250" s="17"/>
      <c r="U250" s="17"/>
      <c r="Y250" s="19">
        <v>309.87744905589255</v>
      </c>
      <c r="Z250" s="19">
        <v>556.15939553762939</v>
      </c>
    </row>
    <row r="251" spans="1:39" x14ac:dyDescent="0.55000000000000004">
      <c r="A251" s="8" t="s">
        <v>302</v>
      </c>
      <c r="B251" s="4"/>
      <c r="C251" s="15"/>
      <c r="D251" s="4" t="s">
        <v>60</v>
      </c>
      <c r="T251" s="17"/>
      <c r="U251" s="17"/>
      <c r="Y251" s="19">
        <v>326.21240395819899</v>
      </c>
      <c r="Z251" s="19">
        <v>655.85501195381346</v>
      </c>
    </row>
    <row r="252" spans="1:39" x14ac:dyDescent="0.55000000000000004">
      <c r="A252" s="8" t="s">
        <v>298</v>
      </c>
      <c r="B252" s="4"/>
      <c r="C252" s="15">
        <v>31</v>
      </c>
      <c r="G252" s="17">
        <v>44</v>
      </c>
      <c r="H252" s="15">
        <v>127</v>
      </c>
      <c r="T252" s="15">
        <v>1710.9930320916199</v>
      </c>
      <c r="U252" s="15">
        <v>1531.56588669085</v>
      </c>
      <c r="Y252" s="17">
        <v>368</v>
      </c>
      <c r="Z252">
        <f>6.9*100</f>
        <v>690</v>
      </c>
    </row>
    <row r="253" spans="1:39" x14ac:dyDescent="0.55000000000000004">
      <c r="A253" s="8" t="s">
        <v>298</v>
      </c>
      <c r="B253" s="4"/>
      <c r="C253" s="15">
        <v>57</v>
      </c>
      <c r="G253" s="17">
        <v>44</v>
      </c>
      <c r="H253" s="15">
        <v>127</v>
      </c>
      <c r="T253" s="15">
        <v>11842.443955304399</v>
      </c>
      <c r="U253" s="15">
        <v>12200.7935283973</v>
      </c>
      <c r="Y253" s="17">
        <v>368</v>
      </c>
      <c r="Z253">
        <f t="shared" ref="Z253:Z255" si="15">6.9*100</f>
        <v>690</v>
      </c>
    </row>
    <row r="254" spans="1:39" x14ac:dyDescent="0.55000000000000004">
      <c r="A254" s="8" t="s">
        <v>298</v>
      </c>
      <c r="B254" s="4"/>
      <c r="C254" s="15">
        <v>71</v>
      </c>
      <c r="G254" s="17">
        <v>44</v>
      </c>
      <c r="H254" s="15">
        <v>127</v>
      </c>
      <c r="T254" s="15">
        <v>17889.971539529197</v>
      </c>
      <c r="U254" s="15">
        <v>25763.063075693597</v>
      </c>
      <c r="Y254" s="17">
        <v>368</v>
      </c>
      <c r="Z254">
        <f t="shared" si="15"/>
        <v>690</v>
      </c>
    </row>
    <row r="255" spans="1:39" x14ac:dyDescent="0.55000000000000004">
      <c r="A255" s="8" t="s">
        <v>298</v>
      </c>
      <c r="B255" s="4"/>
      <c r="C255" s="15">
        <v>128</v>
      </c>
      <c r="D255" s="4" t="s">
        <v>60</v>
      </c>
      <c r="G255" s="17">
        <v>44</v>
      </c>
      <c r="H255" s="15">
        <v>127</v>
      </c>
      <c r="T255" s="15">
        <v>13451.484010262498</v>
      </c>
      <c r="U255" s="15">
        <v>12736.803734911</v>
      </c>
      <c r="Y255" s="17">
        <v>368</v>
      </c>
      <c r="Z255">
        <f t="shared" si="15"/>
        <v>690</v>
      </c>
    </row>
    <row r="256" spans="1:39" x14ac:dyDescent="0.55000000000000004">
      <c r="A256" s="8" t="s">
        <v>303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Y256" s="19">
        <v>280</v>
      </c>
      <c r="Z256" s="20">
        <v>554</v>
      </c>
    </row>
    <row r="257" spans="1:27" x14ac:dyDescent="0.55000000000000004">
      <c r="A257" s="8" t="s">
        <v>305</v>
      </c>
      <c r="B257" s="4">
        <f t="shared" ref="B257:B259" si="16">DATE(1980,4,1)+C257</f>
        <v>29393</v>
      </c>
      <c r="C257" s="15">
        <v>81</v>
      </c>
      <c r="D257" s="4" t="s">
        <v>60</v>
      </c>
      <c r="G257" s="17"/>
      <c r="H257" s="15"/>
      <c r="Y257" s="19">
        <v>64</v>
      </c>
      <c r="Z257" s="19">
        <v>163</v>
      </c>
    </row>
    <row r="258" spans="1:27" x14ac:dyDescent="0.55000000000000004">
      <c r="A258" s="8" t="s">
        <v>304</v>
      </c>
      <c r="B258" s="4">
        <f t="shared" si="16"/>
        <v>29393</v>
      </c>
      <c r="C258" s="15">
        <v>81</v>
      </c>
      <c r="D258" s="4" t="s">
        <v>60</v>
      </c>
      <c r="G258" s="17"/>
      <c r="H258" s="15"/>
      <c r="Y258" s="19">
        <v>120</v>
      </c>
      <c r="Z258" s="20">
        <v>329</v>
      </c>
    </row>
    <row r="259" spans="1:27" x14ac:dyDescent="0.55000000000000004">
      <c r="A259" s="8" t="s">
        <v>306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Y259" s="19">
        <v>111</v>
      </c>
      <c r="Z259" s="19">
        <v>190</v>
      </c>
    </row>
    <row r="260" spans="1:27" x14ac:dyDescent="0.55000000000000004">
      <c r="A260" s="8" t="s">
        <v>307</v>
      </c>
      <c r="B260" s="4">
        <f t="shared" ref="B260:B261" si="17">DATE(1979,4,10)+C260</f>
        <v>29042</v>
      </c>
      <c r="C260" s="15">
        <v>87</v>
      </c>
      <c r="D260" s="4" t="s">
        <v>60</v>
      </c>
      <c r="Y260" s="19">
        <v>33</v>
      </c>
      <c r="Z260" s="19">
        <v>61</v>
      </c>
      <c r="AA260" s="21"/>
    </row>
    <row r="261" spans="1:27" x14ac:dyDescent="0.55000000000000004">
      <c r="A261" s="8" t="s">
        <v>308</v>
      </c>
      <c r="B261" s="4">
        <f t="shared" si="17"/>
        <v>29042</v>
      </c>
      <c r="C261" s="15">
        <v>87</v>
      </c>
      <c r="D261" s="4" t="s">
        <v>60</v>
      </c>
      <c r="Y261" s="19">
        <v>77</v>
      </c>
      <c r="Z261" s="19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workbookViewId="0">
      <selection activeCell="E1" sqref="E1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6CC-44CB-4FCE-B6C5-EB62C8EDED80}">
  <dimension ref="A1:AF15"/>
  <sheetViews>
    <sheetView workbookViewId="0"/>
  </sheetViews>
  <sheetFormatPr defaultRowHeight="14.4" x14ac:dyDescent="0.55000000000000004"/>
  <cols>
    <col min="1" max="1" width="12.05078125" bestFit="1" customWidth="1"/>
  </cols>
  <sheetData>
    <row r="1" spans="1:32" x14ac:dyDescent="0.55000000000000004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55000000000000004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55000000000000004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55000000000000004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55000000000000004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55000000000000004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55000000000000004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55000000000000004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55000000000000004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55000000000000004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55000000000000004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55000000000000004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55000000000000004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55000000000000004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55000000000000004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F16" sqref="F16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E2E0-CDCC-446C-A164-3F4A54155EF5}">
  <dimension ref="A1:T9"/>
  <sheetViews>
    <sheetView workbookViewId="0">
      <selection activeCell="C2" sqref="C2:T9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3" max="3" width="22.5234375" bestFit="1" customWidth="1"/>
    <col min="20" max="20" width="23.5234375" bestFit="1" customWidth="1"/>
  </cols>
  <sheetData>
    <row r="1" spans="1:20" x14ac:dyDescent="0.55000000000000004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55000000000000004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55000000000000004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55000000000000004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55000000000000004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55000000000000004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55000000000000004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55000000000000004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55000000000000004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1E2-0142-43B5-A6AF-C7133342C57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.05078125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AS20"/>
  <sheetViews>
    <sheetView topLeftCell="AE1" workbookViewId="0">
      <selection activeCell="AS12" sqref="AS9:AS12"/>
    </sheetView>
  </sheetViews>
  <sheetFormatPr defaultRowHeight="14.4" x14ac:dyDescent="0.55000000000000004"/>
  <cols>
    <col min="1" max="1" width="10.15625" bestFit="1" customWidth="1"/>
  </cols>
  <sheetData>
    <row r="1" spans="1:45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55000000000000004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55000000000000004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55000000000000004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55000000000000004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55000000000000004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55000000000000004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55000000000000004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55000000000000004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55000000000000004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55000000000000004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55000000000000004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55000000000000004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55000000000000004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55000000000000004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55000000000000004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55000000000000004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55000000000000004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2018-07-19T23:18:22Z</dcterms:modified>
</cp:coreProperties>
</file>