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Users\sarchont\Dropbox\APSIM_X_ISU_soybean\NextGeneration\"/>
    </mc:Choice>
  </mc:AlternateContent>
  <bookViews>
    <workbookView xWindow="-105" yWindow="-105" windowWidth="41490" windowHeight="17490" tabRatio="1000" activeTab="4"/>
  </bookViews>
  <sheets>
    <sheet name="Observed" sheetId="14" r:id="rId1"/>
    <sheet name="FixationData" sheetId="24" r:id="rId2"/>
    <sheet name="ObservedET" sheetId="15" r:id="rId3"/>
    <sheet name="ObservedSW" sheetId="16" r:id="rId4"/>
    <sheet name="ObservedSoilN" sheetId="25" r:id="rId5"/>
    <sheet name="FACTS2017N" sheetId="22" r:id="rId6"/>
    <sheet name="ObservedST" sheetId="17" r:id="rId7"/>
    <sheet name="ObservedLeafSize" sheetId="21" r:id="rId8"/>
    <sheet name="FACTS2015" sheetId="20" r:id="rId9"/>
    <sheet name="GattonDalby" sheetId="19" r:id="rId10"/>
    <sheet name="Griffith" sheetId="18" r:id="rId11"/>
    <sheet name="ObservedOLD" sheetId="13" r:id="rId12"/>
    <sheet name="Temp" sheetId="23" r:id="rId13"/>
  </sheets>
  <definedNames>
    <definedName name="Treatment_Structure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80" i="14" l="1"/>
  <c r="Z81" i="14"/>
  <c r="Z82" i="14"/>
  <c r="Z83" i="14"/>
  <c r="Z84" i="14"/>
  <c r="Z85" i="14"/>
  <c r="Z86" i="14"/>
  <c r="Z87" i="14"/>
  <c r="Z88" i="14"/>
  <c r="Z89" i="14"/>
  <c r="Z90" i="14"/>
  <c r="Z91" i="14"/>
  <c r="Z92" i="14"/>
  <c r="Z93" i="14"/>
  <c r="Z94" i="14"/>
  <c r="Z95" i="14"/>
  <c r="Z96" i="14"/>
  <c r="Z97" i="14"/>
  <c r="Z98" i="14"/>
  <c r="Z99" i="14"/>
  <c r="Z100" i="14"/>
  <c r="Z101" i="14"/>
  <c r="Z102" i="14"/>
  <c r="Z103" i="14"/>
  <c r="Z104" i="14"/>
  <c r="Z105" i="14"/>
  <c r="Z106" i="14"/>
  <c r="Z107" i="14"/>
  <c r="Z108" i="14"/>
  <c r="Z109" i="14"/>
  <c r="Z110" i="14"/>
  <c r="Z111" i="14"/>
  <c r="Z112" i="14"/>
  <c r="Z113" i="14"/>
  <c r="Z114" i="14"/>
  <c r="Z79" i="14"/>
  <c r="AR215" i="14" l="1"/>
  <c r="AR216" i="14"/>
  <c r="AR217" i="14"/>
  <c r="AR218" i="14"/>
  <c r="AR219" i="14"/>
  <c r="AR220" i="14"/>
  <c r="AR221" i="14"/>
  <c r="AR225" i="14"/>
  <c r="AR226" i="14"/>
  <c r="AR227" i="14"/>
  <c r="AR228" i="14"/>
  <c r="AR229" i="14"/>
  <c r="AR230" i="14"/>
  <c r="AR231" i="14"/>
  <c r="AR232" i="14"/>
  <c r="AR214" i="14"/>
  <c r="AR193" i="14"/>
  <c r="AR194" i="14"/>
  <c r="AR195" i="14"/>
  <c r="AR196" i="14"/>
  <c r="AR197" i="14"/>
  <c r="AR198" i="14"/>
  <c r="AR199" i="14"/>
  <c r="AR200" i="14"/>
  <c r="AR203" i="14"/>
  <c r="AR204" i="14"/>
  <c r="AR205" i="14"/>
  <c r="AR206" i="14"/>
  <c r="AR207" i="14"/>
  <c r="AR208" i="14"/>
  <c r="AR209" i="14"/>
  <c r="AR210" i="14"/>
  <c r="AR192" i="14"/>
  <c r="G6" i="24" l="1"/>
  <c r="X234" i="14" l="1"/>
  <c r="X223" i="14"/>
  <c r="X212" i="14"/>
  <c r="X201" i="14"/>
  <c r="X37" i="14"/>
  <c r="X29" i="14"/>
  <c r="X19" i="14"/>
  <c r="X9" i="14"/>
  <c r="X317" i="14"/>
  <c r="X310" i="14"/>
  <c r="X303" i="14"/>
  <c r="X296" i="14"/>
  <c r="X289" i="14"/>
  <c r="X282" i="14"/>
  <c r="X275" i="14"/>
  <c r="X268" i="14"/>
  <c r="AF263" i="14" l="1"/>
  <c r="AF264" i="14"/>
  <c r="AF265" i="14"/>
  <c r="AF266" i="14"/>
  <c r="AF267" i="14"/>
  <c r="AF268" i="14"/>
  <c r="AF269" i="14"/>
  <c r="AF270" i="14"/>
  <c r="AF271" i="14"/>
  <c r="AF272" i="14"/>
  <c r="AF273" i="14"/>
  <c r="AF274" i="14"/>
  <c r="AF275" i="14"/>
  <c r="AF276" i="14"/>
  <c r="AF277" i="14"/>
  <c r="AF278" i="14"/>
  <c r="AF279" i="14"/>
  <c r="AF280" i="14"/>
  <c r="AF281" i="14"/>
  <c r="AF282" i="14"/>
  <c r="AF283" i="14"/>
  <c r="AF284" i="14"/>
  <c r="AF285" i="14"/>
  <c r="AF286" i="14"/>
  <c r="AF287" i="14"/>
  <c r="AF288" i="14"/>
  <c r="AF289" i="14"/>
  <c r="AF290" i="14"/>
  <c r="AF291" i="14"/>
  <c r="AF292" i="14"/>
  <c r="AF293" i="14"/>
  <c r="AF294" i="14"/>
  <c r="AF295" i="14"/>
  <c r="AF296" i="14"/>
  <c r="AF297" i="14"/>
  <c r="AF298" i="14"/>
  <c r="AF299" i="14"/>
  <c r="AF300" i="14"/>
  <c r="AF301" i="14"/>
  <c r="AF302" i="14"/>
  <c r="AF303" i="14"/>
  <c r="AF304" i="14"/>
  <c r="AF305" i="14"/>
  <c r="AF306" i="14"/>
  <c r="AF307" i="14"/>
  <c r="AF308" i="14"/>
  <c r="AF309" i="14"/>
  <c r="AF310" i="14"/>
  <c r="AF311" i="14"/>
  <c r="AF312" i="14"/>
  <c r="AF313" i="14"/>
  <c r="AF314" i="14"/>
  <c r="AF315" i="14"/>
  <c r="AF316" i="14"/>
  <c r="AF317" i="14"/>
  <c r="AF262" i="14"/>
  <c r="AG263" i="14" l="1"/>
  <c r="AG264" i="14"/>
  <c r="AH264" i="14"/>
  <c r="AG265" i="14"/>
  <c r="AH265" i="14"/>
  <c r="AG266" i="14"/>
  <c r="AH266" i="14"/>
  <c r="AG267" i="14"/>
  <c r="AH267" i="14"/>
  <c r="AG268" i="14"/>
  <c r="AH268" i="14"/>
  <c r="AI268" i="14"/>
  <c r="AJ268" i="14"/>
  <c r="AG269" i="14"/>
  <c r="AG270" i="14"/>
  <c r="AG271" i="14"/>
  <c r="AH271" i="14"/>
  <c r="AG272" i="14"/>
  <c r="AH272" i="14"/>
  <c r="AG273" i="14"/>
  <c r="AH273" i="14"/>
  <c r="AG274" i="14"/>
  <c r="AH274" i="14"/>
  <c r="AG275" i="14"/>
  <c r="AH275" i="14"/>
  <c r="AI275" i="14"/>
  <c r="AJ275" i="14"/>
  <c r="AG276" i="14"/>
  <c r="AG277" i="14"/>
  <c r="AG278" i="14"/>
  <c r="AH278" i="14"/>
  <c r="AG279" i="14"/>
  <c r="AH279" i="14"/>
  <c r="AG280" i="14"/>
  <c r="AH280" i="14"/>
  <c r="AG281" i="14"/>
  <c r="AH281" i="14"/>
  <c r="AG282" i="14"/>
  <c r="AH282" i="14"/>
  <c r="AI282" i="14"/>
  <c r="AJ282" i="14"/>
  <c r="AG283" i="14"/>
  <c r="AG284" i="14"/>
  <c r="AG285" i="14"/>
  <c r="AH285" i="14"/>
  <c r="AG286" i="14"/>
  <c r="AH286" i="14"/>
  <c r="AG287" i="14"/>
  <c r="AH287" i="14"/>
  <c r="AG288" i="14"/>
  <c r="AH288" i="14"/>
  <c r="AG289" i="14"/>
  <c r="AH289" i="14"/>
  <c r="AI289" i="14"/>
  <c r="AJ289" i="14"/>
  <c r="AG290" i="14"/>
  <c r="AG291" i="14"/>
  <c r="AG292" i="14"/>
  <c r="AH292" i="14"/>
  <c r="AG293" i="14"/>
  <c r="AH293" i="14"/>
  <c r="AG294" i="14"/>
  <c r="AH294" i="14"/>
  <c r="AG295" i="14"/>
  <c r="AH295" i="14"/>
  <c r="AG296" i="14"/>
  <c r="AH296" i="14"/>
  <c r="AI296" i="14"/>
  <c r="AJ296" i="14"/>
  <c r="AG297" i="14"/>
  <c r="AG298" i="14"/>
  <c r="AG299" i="14"/>
  <c r="AH299" i="14"/>
  <c r="AG300" i="14"/>
  <c r="AH300" i="14"/>
  <c r="AG301" i="14"/>
  <c r="AH301" i="14"/>
  <c r="AG302" i="14"/>
  <c r="AH302" i="14"/>
  <c r="AG303" i="14"/>
  <c r="AH303" i="14"/>
  <c r="AI303" i="14"/>
  <c r="AJ303" i="14"/>
  <c r="AG304" i="14"/>
  <c r="AG305" i="14"/>
  <c r="AG306" i="14"/>
  <c r="AH306" i="14"/>
  <c r="AG307" i="14"/>
  <c r="AH307" i="14"/>
  <c r="AG308" i="14"/>
  <c r="AH308" i="14"/>
  <c r="AG309" i="14"/>
  <c r="AH309" i="14"/>
  <c r="AG310" i="14"/>
  <c r="AH310" i="14"/>
  <c r="AI310" i="14"/>
  <c r="AJ310" i="14"/>
  <c r="AG311" i="14"/>
  <c r="AG312" i="14"/>
  <c r="AG313" i="14"/>
  <c r="AH313" i="14"/>
  <c r="AG314" i="14"/>
  <c r="AH314" i="14"/>
  <c r="AG315" i="14"/>
  <c r="AH315" i="14"/>
  <c r="AG316" i="14"/>
  <c r="AH316" i="14"/>
  <c r="AG317" i="14"/>
  <c r="AH317" i="14"/>
  <c r="AI317" i="14"/>
  <c r="AJ317" i="14"/>
  <c r="AG262" i="14"/>
  <c r="AC261" i="14" l="1"/>
  <c r="AC260" i="14"/>
  <c r="AC259" i="14"/>
  <c r="AC258" i="14"/>
  <c r="AC257" i="14"/>
  <c r="AC256" i="14"/>
  <c r="AC255" i="14"/>
  <c r="AC249" i="14"/>
  <c r="AC242" i="14"/>
  <c r="AC234" i="14"/>
  <c r="AC223" i="14"/>
  <c r="AC212" i="14"/>
  <c r="AC201" i="14"/>
  <c r="AC184" i="14"/>
  <c r="AC172" i="14"/>
  <c r="AC164" i="14"/>
  <c r="AC154" i="14"/>
  <c r="AC143" i="14"/>
  <c r="AC134" i="14"/>
  <c r="AC125" i="14"/>
  <c r="AC37" i="14"/>
  <c r="AC29" i="14"/>
  <c r="AC19" i="14"/>
  <c r="AC9" i="14"/>
  <c r="AA260" i="23" l="1"/>
  <c r="AA252" i="23"/>
  <c r="AA244" i="23"/>
  <c r="AA234" i="23"/>
  <c r="AA207" i="23"/>
  <c r="AA206" i="23"/>
  <c r="AA205" i="23"/>
  <c r="AA204" i="23"/>
  <c r="AA203" i="23"/>
  <c r="AA202" i="23"/>
  <c r="AA201" i="23"/>
  <c r="AA200" i="23"/>
  <c r="AA199" i="23"/>
  <c r="AA198" i="23"/>
  <c r="AA197" i="23"/>
  <c r="AA196" i="23"/>
  <c r="AA192" i="23"/>
  <c r="AA191" i="23"/>
  <c r="AA190" i="23"/>
  <c r="AA189" i="23"/>
  <c r="AA149" i="23"/>
  <c r="AA138" i="23"/>
  <c r="AA129" i="23"/>
  <c r="AA119" i="23"/>
  <c r="AA101" i="23"/>
  <c r="AA91" i="23"/>
  <c r="AA89" i="23"/>
  <c r="AA82" i="23"/>
  <c r="AA81" i="23"/>
  <c r="AA80" i="23"/>
  <c r="AA72" i="23"/>
  <c r="AA41" i="23"/>
  <c r="AA31" i="23"/>
  <c r="AA22" i="23"/>
  <c r="AA11" i="23"/>
  <c r="B204" i="23" l="1"/>
  <c r="B202" i="23"/>
  <c r="B203" i="23"/>
  <c r="B207" i="23"/>
  <c r="B205" i="23"/>
  <c r="B206" i="23"/>
  <c r="B72" i="23"/>
  <c r="B71" i="23"/>
  <c r="B70" i="23"/>
  <c r="B69" i="23"/>
  <c r="B199" i="23"/>
  <c r="B198" i="23"/>
  <c r="B197" i="23"/>
  <c r="B196" i="23"/>
  <c r="B195" i="23"/>
  <c r="B194" i="23"/>
  <c r="B193" i="23"/>
  <c r="B192" i="23"/>
  <c r="B191" i="23"/>
  <c r="B190" i="23"/>
  <c r="B189" i="23"/>
  <c r="B188" i="23"/>
  <c r="B187" i="23"/>
  <c r="B186" i="23"/>
  <c r="X244" i="23"/>
  <c r="Q242" i="23"/>
  <c r="Q239" i="23"/>
  <c r="Q236" i="23"/>
  <c r="Q240" i="23"/>
  <c r="Q241" i="23"/>
  <c r="Q238" i="23"/>
  <c r="Q237" i="23"/>
  <c r="Q225" i="23"/>
  <c r="X234" i="23"/>
  <c r="Q229" i="23"/>
  <c r="Q226" i="23"/>
  <c r="Q231" i="23"/>
  <c r="Q232" i="23"/>
  <c r="Q228" i="23"/>
  <c r="Q227" i="23"/>
  <c r="Q230" i="23"/>
  <c r="Q224" i="23"/>
  <c r="X22" i="23"/>
  <c r="Q14" i="23"/>
  <c r="Q20" i="23"/>
  <c r="Q18" i="23"/>
  <c r="Q21" i="23"/>
  <c r="Q16" i="23"/>
  <c r="Q17" i="23"/>
  <c r="Q15" i="23"/>
  <c r="Q19" i="23"/>
  <c r="Q13" i="23"/>
  <c r="X11" i="23"/>
  <c r="Q5" i="23"/>
  <c r="Q6" i="23"/>
  <c r="Q8" i="23"/>
  <c r="Q9" i="23"/>
  <c r="Q7" i="23"/>
  <c r="Q4" i="23"/>
  <c r="Q3" i="23"/>
  <c r="Q10" i="23"/>
  <c r="Q2" i="23"/>
  <c r="H91" i="23"/>
  <c r="AM89" i="23"/>
  <c r="AJ89" i="23"/>
  <c r="W89" i="23"/>
  <c r="AL89" i="23" s="1"/>
  <c r="Q89" i="23"/>
  <c r="AM82" i="23"/>
  <c r="AJ82" i="23"/>
  <c r="W82" i="23"/>
  <c r="AL82" i="23" s="1"/>
  <c r="Q82" i="23"/>
  <c r="AM80" i="23"/>
  <c r="AJ80" i="23"/>
  <c r="W80" i="23"/>
  <c r="AL80" i="23" s="1"/>
  <c r="Q80" i="23"/>
  <c r="AM81" i="23"/>
  <c r="AJ81" i="23"/>
  <c r="W81" i="23"/>
  <c r="AL81" i="23" s="1"/>
  <c r="Q81" i="23"/>
  <c r="AL84" i="23"/>
  <c r="AK84" i="23" s="1"/>
  <c r="AE84" i="23" s="1"/>
  <c r="AJ84" i="23"/>
  <c r="Q84" i="23"/>
  <c r="AL87" i="23"/>
  <c r="AK87" i="23"/>
  <c r="AE87" i="23" s="1"/>
  <c r="AJ87" i="23"/>
  <c r="Q87" i="23"/>
  <c r="AJ85" i="23"/>
  <c r="AN85" i="23" s="1"/>
  <c r="Q85" i="23"/>
  <c r="AJ88" i="23"/>
  <c r="AN88" i="23" s="1"/>
  <c r="Q88" i="23"/>
  <c r="AJ86" i="23"/>
  <c r="AN86" i="23" s="1"/>
  <c r="Q86" i="23"/>
  <c r="AJ83" i="23"/>
  <c r="AN83" i="23" s="1"/>
  <c r="Q83" i="23"/>
  <c r="M260" i="23"/>
  <c r="X260" i="23" s="1"/>
  <c r="Q256" i="23"/>
  <c r="M256" i="23"/>
  <c r="Q257" i="23"/>
  <c r="M257" i="23"/>
  <c r="Q258" i="23"/>
  <c r="Q255" i="23"/>
  <c r="Q254" i="23"/>
  <c r="M252" i="23"/>
  <c r="X252" i="23" s="1"/>
  <c r="Q248" i="23"/>
  <c r="M248" i="23"/>
  <c r="Q249" i="23"/>
  <c r="M249" i="23"/>
  <c r="Q250" i="23"/>
  <c r="Q247" i="23"/>
  <c r="Q246" i="23"/>
  <c r="Q251" i="23"/>
  <c r="M41" i="23"/>
  <c r="X41" i="23" s="1"/>
  <c r="Q36" i="23"/>
  <c r="M36" i="23"/>
  <c r="Q39" i="23"/>
  <c r="M39" i="23"/>
  <c r="Q38" i="23"/>
  <c r="M38" i="23"/>
  <c r="Q37" i="23"/>
  <c r="Q35" i="23"/>
  <c r="Q40" i="23"/>
  <c r="M31" i="23"/>
  <c r="X31" i="23" s="1"/>
  <c r="Q24" i="23"/>
  <c r="M24" i="23"/>
  <c r="Q25" i="23"/>
  <c r="M25" i="23"/>
  <c r="Q28" i="23"/>
  <c r="M28" i="23"/>
  <c r="Q26" i="23"/>
  <c r="M26" i="23"/>
  <c r="Q29" i="23"/>
  <c r="Q30" i="23"/>
  <c r="Q27" i="23"/>
  <c r="AK80" i="23" l="1"/>
  <c r="AE80" i="23" s="1"/>
  <c r="AK82" i="23"/>
  <c r="AE82" i="23" s="1"/>
  <c r="AN89" i="23"/>
  <c r="AN87" i="23"/>
  <c r="AN84" i="23"/>
  <c r="AK89" i="23"/>
  <c r="AE89" i="23" s="1"/>
  <c r="AK81" i="23"/>
  <c r="AE81" i="23" s="1"/>
  <c r="AN81" i="23"/>
  <c r="AN80" i="23"/>
  <c r="AN82" i="23"/>
  <c r="B253" i="14"/>
  <c r="B254" i="14"/>
  <c r="B255" i="14"/>
  <c r="B252" i="14"/>
  <c r="B260" i="14" l="1"/>
  <c r="B261" i="14"/>
  <c r="B259" i="14"/>
  <c r="B257" i="14" l="1"/>
  <c r="B258" i="14"/>
  <c r="B256" i="14"/>
  <c r="B237" i="14" l="1"/>
  <c r="B238" i="14"/>
  <c r="B239" i="14"/>
  <c r="B240" i="14"/>
  <c r="B241" i="14"/>
  <c r="B242" i="14"/>
  <c r="B243" i="14"/>
  <c r="B244" i="14"/>
  <c r="B245" i="14"/>
  <c r="B246" i="14"/>
  <c r="B247" i="14"/>
  <c r="B248" i="14"/>
  <c r="B249" i="14"/>
  <c r="B236" i="14"/>
  <c r="Q174" i="14" l="1"/>
  <c r="Q175" i="14"/>
  <c r="Q176" i="14"/>
  <c r="Q177" i="14"/>
  <c r="Q178" i="14"/>
  <c r="Q180" i="14"/>
  <c r="Q181" i="14"/>
  <c r="Q182" i="14"/>
  <c r="Q183" i="14"/>
  <c r="Q173" i="14"/>
  <c r="AN173" i="14" l="1"/>
  <c r="AR173" i="14" s="1"/>
  <c r="AN174" i="14"/>
  <c r="AR174" i="14" s="1"/>
  <c r="AN175" i="14"/>
  <c r="AR175" i="14" s="1"/>
  <c r="AN176" i="14"/>
  <c r="AR176" i="14" s="1"/>
  <c r="AN177" i="14"/>
  <c r="AN178" i="14"/>
  <c r="AN180" i="14"/>
  <c r="AN181" i="14"/>
  <c r="AN182" i="14"/>
  <c r="AN183" i="14"/>
  <c r="AP177" i="14"/>
  <c r="AR177" i="14" s="1"/>
  <c r="AP178" i="14"/>
  <c r="AR178" i="14" s="1"/>
  <c r="AQ180" i="14"/>
  <c r="AQ181" i="14"/>
  <c r="AQ182" i="14"/>
  <c r="AQ183" i="14"/>
  <c r="AJ3" i="19"/>
  <c r="AJ4" i="19"/>
  <c r="AJ5" i="19"/>
  <c r="AJ6" i="19"/>
  <c r="AJ7" i="19"/>
  <c r="AJ9" i="19"/>
  <c r="AJ10" i="19"/>
  <c r="AJ11" i="19"/>
  <c r="AJ12" i="19"/>
  <c r="AM2" i="19"/>
  <c r="AM3" i="19"/>
  <c r="AM4" i="19"/>
  <c r="AM5" i="19"/>
  <c r="AM6" i="19"/>
  <c r="AM7" i="19"/>
  <c r="AM9" i="19"/>
  <c r="AM10" i="19"/>
  <c r="AM11" i="19"/>
  <c r="AM12" i="19"/>
  <c r="AP6" i="19"/>
  <c r="AP7" i="19"/>
  <c r="AP9" i="19"/>
  <c r="AP10" i="19"/>
  <c r="AP11" i="19"/>
  <c r="AP12" i="19"/>
  <c r="AS9" i="19"/>
  <c r="AS10" i="19"/>
  <c r="AS11" i="19"/>
  <c r="AS12" i="19"/>
  <c r="AJ2" i="19"/>
  <c r="W181" i="14"/>
  <c r="AP181" i="14" s="1"/>
  <c r="AO181" i="14" s="1"/>
  <c r="AH181" i="14" s="1"/>
  <c r="W182" i="14"/>
  <c r="AP182" i="14" s="1"/>
  <c r="W183" i="14"/>
  <c r="W180" i="14"/>
  <c r="AP180" i="14" s="1"/>
  <c r="AO180" i="14" s="1"/>
  <c r="AH180" i="14" s="1"/>
  <c r="AR181" i="14" l="1"/>
  <c r="AO178" i="14"/>
  <c r="AH178" i="14" s="1"/>
  <c r="AO177" i="14"/>
  <c r="AH177" i="14" s="1"/>
  <c r="AP183" i="14"/>
  <c r="AO183" i="14" s="1"/>
  <c r="AH183" i="14" s="1"/>
  <c r="X183" i="14"/>
  <c r="AR180" i="14"/>
  <c r="AR182" i="14"/>
  <c r="AO182" i="14"/>
  <c r="AH182" i="14" s="1"/>
  <c r="AR183" i="14"/>
  <c r="Q16" i="19"/>
  <c r="Q17" i="19"/>
  <c r="Q18" i="19"/>
  <c r="Q15" i="19"/>
  <c r="H184" i="14" l="1"/>
  <c r="M27" i="14" l="1"/>
  <c r="M28" i="14"/>
  <c r="M29" i="14"/>
  <c r="M35" i="14"/>
  <c r="M36" i="14"/>
  <c r="M37" i="14"/>
  <c r="Y234" i="14" l="1"/>
  <c r="Y223" i="14"/>
  <c r="Y212" i="14"/>
  <c r="Y201" i="14"/>
  <c r="Y37" i="14"/>
  <c r="Y29" i="14"/>
  <c r="Q193" i="14" l="1"/>
  <c r="Q194" i="14"/>
  <c r="Q195" i="14"/>
  <c r="Q196" i="14"/>
  <c r="Q197" i="14"/>
  <c r="Q198" i="14"/>
  <c r="Q199" i="14"/>
  <c r="Q200" i="14"/>
  <c r="Q203" i="14"/>
  <c r="Q204" i="14"/>
  <c r="Q205" i="14"/>
  <c r="Q206" i="14"/>
  <c r="Q207" i="14"/>
  <c r="Q208" i="14"/>
  <c r="Q209" i="14"/>
  <c r="Q210" i="14"/>
  <c r="Q211" i="14"/>
  <c r="Q214" i="14"/>
  <c r="Q215" i="14"/>
  <c r="Q216" i="14"/>
  <c r="Q218" i="14"/>
  <c r="Q219" i="14"/>
  <c r="Q220" i="14"/>
  <c r="Q221" i="14"/>
  <c r="Q222" i="14"/>
  <c r="Q225" i="14"/>
  <c r="Q226" i="14"/>
  <c r="Q228" i="14"/>
  <c r="Q229" i="14"/>
  <c r="Q230" i="14"/>
  <c r="Q231" i="14"/>
  <c r="Q232" i="14"/>
  <c r="Q233" i="14"/>
  <c r="Q192" i="14"/>
  <c r="J3" i="19" l="1"/>
  <c r="J4" i="19"/>
  <c r="J5" i="19"/>
  <c r="J6" i="19"/>
  <c r="J7" i="19"/>
  <c r="J8" i="19"/>
  <c r="J9" i="19"/>
  <c r="J10" i="19"/>
  <c r="J11" i="19"/>
  <c r="J12" i="19"/>
  <c r="J13" i="19"/>
  <c r="J2" i="19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" i="19"/>
  <c r="Q3" i="19"/>
  <c r="Q4" i="19"/>
  <c r="Q5" i="19"/>
  <c r="Q6" i="19"/>
  <c r="Q7" i="19"/>
  <c r="Q8" i="19"/>
  <c r="Q9" i="19"/>
  <c r="Q10" i="19"/>
  <c r="Q11" i="19"/>
  <c r="Q12" i="19"/>
  <c r="Q13" i="19"/>
  <c r="Q2" i="19"/>
  <c r="P32" i="18" l="1"/>
  <c r="T32" i="18" s="1"/>
  <c r="T36" i="18" l="1"/>
  <c r="U36" i="18" s="1"/>
  <c r="T33" i="18"/>
  <c r="U33" i="18" s="1"/>
  <c r="Q9" i="18"/>
  <c r="Q10" i="18"/>
  <c r="Q11" i="18"/>
  <c r="Q12" i="18"/>
  <c r="Q13" i="18"/>
  <c r="Q18" i="18"/>
  <c r="Q20" i="18"/>
  <c r="Q21" i="18"/>
  <c r="Q22" i="18"/>
  <c r="Q26" i="18"/>
  <c r="Q27" i="18"/>
  <c r="Q28" i="18"/>
  <c r="Q29" i="18"/>
  <c r="Q30" i="18"/>
  <c r="Q31" i="18"/>
  <c r="Q32" i="18"/>
  <c r="Q37" i="18"/>
  <c r="Q38" i="18"/>
  <c r="Q39" i="18"/>
  <c r="Q40" i="18"/>
  <c r="Q41" i="18"/>
  <c r="Q42" i="18"/>
  <c r="Q47" i="18"/>
  <c r="Q48" i="18"/>
  <c r="Q49" i="18"/>
  <c r="Q50" i="18"/>
  <c r="Q51" i="18"/>
  <c r="Q52" i="18"/>
  <c r="Q56" i="18"/>
  <c r="Q57" i="18"/>
  <c r="Q58" i="18"/>
  <c r="Q59" i="18"/>
  <c r="Q60" i="18"/>
  <c r="Q8" i="18"/>
  <c r="P9" i="18"/>
  <c r="P10" i="18"/>
  <c r="P11" i="18"/>
  <c r="P12" i="18"/>
  <c r="P13" i="18"/>
  <c r="P17" i="18"/>
  <c r="P18" i="18"/>
  <c r="P20" i="18"/>
  <c r="P21" i="18"/>
  <c r="P22" i="18"/>
  <c r="P26" i="18"/>
  <c r="P27" i="18"/>
  <c r="P28" i="18"/>
  <c r="P29" i="18"/>
  <c r="P30" i="18"/>
  <c r="P31" i="18"/>
  <c r="P37" i="18"/>
  <c r="P38" i="18"/>
  <c r="P39" i="18"/>
  <c r="P40" i="18"/>
  <c r="P41" i="18"/>
  <c r="P42" i="18"/>
  <c r="P47" i="18"/>
  <c r="P48" i="18"/>
  <c r="P49" i="18"/>
  <c r="P50" i="18"/>
  <c r="P51" i="18"/>
  <c r="P52" i="18"/>
  <c r="P56" i="18"/>
  <c r="P57" i="18"/>
  <c r="P58" i="18"/>
  <c r="P59" i="18"/>
  <c r="P60" i="18"/>
  <c r="P8" i="18"/>
  <c r="V4" i="18" l="1"/>
  <c r="V5" i="18"/>
  <c r="V6" i="18"/>
  <c r="V7" i="18"/>
  <c r="V8" i="18"/>
  <c r="V9" i="18"/>
  <c r="V10" i="18"/>
  <c r="V11" i="18"/>
  <c r="V12" i="18"/>
  <c r="V13" i="18"/>
  <c r="V14" i="18"/>
  <c r="V15" i="18"/>
  <c r="V16" i="18"/>
  <c r="V17" i="18"/>
  <c r="V18" i="18"/>
  <c r="V19" i="18"/>
  <c r="V20" i="18"/>
  <c r="V21" i="18"/>
  <c r="V22" i="18"/>
  <c r="V23" i="18"/>
  <c r="V24" i="18"/>
  <c r="V25" i="18"/>
  <c r="V26" i="18"/>
  <c r="V27" i="18"/>
  <c r="V28" i="18"/>
  <c r="V29" i="18"/>
  <c r="V30" i="18"/>
  <c r="V31" i="18"/>
  <c r="V34" i="18"/>
  <c r="V35" i="18"/>
  <c r="V37" i="18"/>
  <c r="V38" i="18"/>
  <c r="V39" i="18"/>
  <c r="V40" i="18"/>
  <c r="V41" i="18"/>
  <c r="V42" i="18"/>
  <c r="V43" i="18"/>
  <c r="V44" i="18"/>
  <c r="V45" i="18"/>
  <c r="V46" i="18"/>
  <c r="V47" i="18"/>
  <c r="V48" i="18"/>
  <c r="V49" i="18"/>
  <c r="V50" i="18"/>
  <c r="V51" i="18"/>
  <c r="V52" i="18"/>
  <c r="V53" i="18"/>
  <c r="V54" i="18"/>
  <c r="V55" i="18"/>
  <c r="V56" i="18"/>
  <c r="V57" i="18"/>
  <c r="V58" i="18"/>
  <c r="V59" i="18"/>
  <c r="V60" i="18"/>
  <c r="V61" i="18"/>
  <c r="V3" i="18"/>
  <c r="T53" i="18"/>
  <c r="U53" i="18" s="1"/>
  <c r="T54" i="18"/>
  <c r="U54" i="18" s="1"/>
  <c r="T55" i="18"/>
  <c r="U55" i="18" s="1"/>
  <c r="T56" i="18"/>
  <c r="U56" i="18" s="1"/>
  <c r="T57" i="18"/>
  <c r="U57" i="18" s="1"/>
  <c r="T58" i="18"/>
  <c r="U58" i="18" s="1"/>
  <c r="T59" i="18"/>
  <c r="U59" i="18" s="1"/>
  <c r="T60" i="18"/>
  <c r="U60" i="18" s="1"/>
  <c r="T61" i="18"/>
  <c r="U61" i="18" s="1"/>
  <c r="T4" i="18"/>
  <c r="U4" i="18" s="1"/>
  <c r="T5" i="18"/>
  <c r="U5" i="18" s="1"/>
  <c r="T6" i="18"/>
  <c r="U6" i="18" s="1"/>
  <c r="T7" i="18"/>
  <c r="U7" i="18" s="1"/>
  <c r="T8" i="18"/>
  <c r="U8" i="18" s="1"/>
  <c r="T9" i="18"/>
  <c r="U9" i="18" s="1"/>
  <c r="T10" i="18"/>
  <c r="U10" i="18" s="1"/>
  <c r="T11" i="18"/>
  <c r="U11" i="18" s="1"/>
  <c r="T12" i="18"/>
  <c r="U12" i="18" s="1"/>
  <c r="T13" i="18"/>
  <c r="U13" i="18" s="1"/>
  <c r="T14" i="18"/>
  <c r="U14" i="18" s="1"/>
  <c r="T15" i="18"/>
  <c r="U15" i="18" s="1"/>
  <c r="T16" i="18"/>
  <c r="U16" i="18" s="1"/>
  <c r="T17" i="18"/>
  <c r="U17" i="18" s="1"/>
  <c r="T18" i="18"/>
  <c r="U18" i="18" s="1"/>
  <c r="T19" i="18"/>
  <c r="U19" i="18" s="1"/>
  <c r="T20" i="18"/>
  <c r="U20" i="18" s="1"/>
  <c r="T21" i="18"/>
  <c r="U21" i="18" s="1"/>
  <c r="T22" i="18"/>
  <c r="U22" i="18" s="1"/>
  <c r="T23" i="18"/>
  <c r="U23" i="18" s="1"/>
  <c r="T24" i="18"/>
  <c r="U24" i="18" s="1"/>
  <c r="T25" i="18"/>
  <c r="U25" i="18" s="1"/>
  <c r="T26" i="18"/>
  <c r="U26" i="18" s="1"/>
  <c r="T27" i="18"/>
  <c r="U27" i="18" s="1"/>
  <c r="T28" i="18"/>
  <c r="U28" i="18" s="1"/>
  <c r="T29" i="18"/>
  <c r="U29" i="18" s="1"/>
  <c r="T30" i="18"/>
  <c r="U30" i="18" s="1"/>
  <c r="T31" i="18"/>
  <c r="U31" i="18" s="1"/>
  <c r="T34" i="18"/>
  <c r="U34" i="18" s="1"/>
  <c r="T35" i="18"/>
  <c r="U35" i="18" s="1"/>
  <c r="T37" i="18"/>
  <c r="U37" i="18" s="1"/>
  <c r="T38" i="18"/>
  <c r="U38" i="18" s="1"/>
  <c r="T39" i="18"/>
  <c r="U39" i="18" s="1"/>
  <c r="T40" i="18"/>
  <c r="U40" i="18" s="1"/>
  <c r="T41" i="18"/>
  <c r="U41" i="18" s="1"/>
  <c r="T42" i="18"/>
  <c r="U42" i="18" s="1"/>
  <c r="T43" i="18"/>
  <c r="U43" i="18" s="1"/>
  <c r="T44" i="18"/>
  <c r="U44" i="18" s="1"/>
  <c r="T45" i="18"/>
  <c r="U45" i="18" s="1"/>
  <c r="T46" i="18"/>
  <c r="U46" i="18" s="1"/>
  <c r="T47" i="18"/>
  <c r="U47" i="18" s="1"/>
  <c r="T48" i="18"/>
  <c r="U48" i="18" s="1"/>
  <c r="T49" i="18"/>
  <c r="U49" i="18" s="1"/>
  <c r="T50" i="18"/>
  <c r="U50" i="18" s="1"/>
  <c r="T51" i="18"/>
  <c r="U51" i="18" s="1"/>
  <c r="T52" i="18"/>
  <c r="U52" i="18" s="1"/>
  <c r="T3" i="18"/>
  <c r="U3" i="18" s="1"/>
  <c r="A4" i="18"/>
  <c r="M4" i="18" s="1"/>
  <c r="A5" i="18"/>
  <c r="M5" i="18" s="1"/>
  <c r="A6" i="18"/>
  <c r="M6" i="18" s="1"/>
  <c r="A7" i="18"/>
  <c r="M7" i="18" s="1"/>
  <c r="A8" i="18"/>
  <c r="M8" i="18" s="1"/>
  <c r="A9" i="18"/>
  <c r="M9" i="18" s="1"/>
  <c r="A10" i="18"/>
  <c r="M10" i="18" s="1"/>
  <c r="A11" i="18"/>
  <c r="M11" i="18" s="1"/>
  <c r="A12" i="18"/>
  <c r="M12" i="18" s="1"/>
  <c r="A13" i="18"/>
  <c r="M15" i="18" s="1"/>
  <c r="A14" i="18"/>
  <c r="M16" i="18" s="1"/>
  <c r="A15" i="18"/>
  <c r="M17" i="18" s="1"/>
  <c r="A16" i="18"/>
  <c r="M18" i="18" s="1"/>
  <c r="A17" i="18"/>
  <c r="M19" i="18" s="1"/>
  <c r="A18" i="18"/>
  <c r="M21" i="18" s="1"/>
  <c r="A19" i="18"/>
  <c r="M23" i="18" s="1"/>
  <c r="A20" i="18"/>
  <c r="M24" i="18" s="1"/>
  <c r="A21" i="18"/>
  <c r="M25" i="18" s="1"/>
  <c r="A22" i="18"/>
  <c r="M26" i="18" s="1"/>
  <c r="A23" i="18"/>
  <c r="M27" i="18" s="1"/>
  <c r="A24" i="18"/>
  <c r="M28" i="18" s="1"/>
  <c r="A25" i="18"/>
  <c r="M29" i="18" s="1"/>
  <c r="A26" i="18"/>
  <c r="M30" i="18" s="1"/>
  <c r="A27" i="18"/>
  <c r="M31" i="18" s="1"/>
  <c r="A28" i="18"/>
  <c r="M34" i="18" s="1"/>
  <c r="A29" i="18"/>
  <c r="M35" i="18" s="1"/>
  <c r="A30" i="18"/>
  <c r="M36" i="18" s="1"/>
  <c r="A31" i="18"/>
  <c r="M37" i="18" s="1"/>
  <c r="A32" i="18"/>
  <c r="M38" i="18" s="1"/>
  <c r="A33" i="18"/>
  <c r="M39" i="18" s="1"/>
  <c r="A34" i="18"/>
  <c r="M40" i="18" s="1"/>
  <c r="A35" i="18"/>
  <c r="M41" i="18" s="1"/>
  <c r="A36" i="18"/>
  <c r="M43" i="18" s="1"/>
  <c r="A37" i="18"/>
  <c r="M44" i="18" s="1"/>
  <c r="A38" i="18"/>
  <c r="M45" i="18" s="1"/>
  <c r="A39" i="18"/>
  <c r="M46" i="18" s="1"/>
  <c r="A40" i="18"/>
  <c r="M47" i="18" s="1"/>
  <c r="A41" i="18"/>
  <c r="M48" i="18" s="1"/>
  <c r="A42" i="18"/>
  <c r="M49" i="18" s="1"/>
  <c r="A43" i="18"/>
  <c r="M50" i="18" s="1"/>
  <c r="A44" i="18"/>
  <c r="M51" i="18" s="1"/>
  <c r="A45" i="18"/>
  <c r="M54" i="18" s="1"/>
  <c r="A46" i="18"/>
  <c r="M56" i="18" s="1"/>
  <c r="A47" i="18"/>
  <c r="M57" i="18" s="1"/>
  <c r="A48" i="18"/>
  <c r="M58" i="18" s="1"/>
  <c r="A49" i="18"/>
  <c r="M59" i="18" s="1"/>
  <c r="A3" i="18"/>
  <c r="M3" i="18" s="1"/>
  <c r="B3" i="15" l="1"/>
  <c r="B4" i="15" s="1"/>
  <c r="B5" i="15" s="1"/>
  <c r="B6" i="15" s="1"/>
  <c r="B7" i="15" s="1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2" i="15" s="1"/>
  <c r="B53" i="15" s="1"/>
  <c r="B54" i="15" s="1"/>
  <c r="B55" i="15" s="1"/>
  <c r="B56" i="15" s="1"/>
  <c r="B57" i="15" s="1"/>
  <c r="B58" i="15" s="1"/>
  <c r="B59" i="15" s="1"/>
  <c r="B60" i="15" s="1"/>
  <c r="B61" i="15" s="1"/>
  <c r="B62" i="15" s="1"/>
  <c r="B63" i="15" s="1"/>
  <c r="B64" i="15" s="1"/>
  <c r="B65" i="15" s="1"/>
  <c r="B66" i="15" s="1"/>
  <c r="B67" i="15" s="1"/>
  <c r="B68" i="15" s="1"/>
  <c r="B69" i="15" s="1"/>
  <c r="B70" i="15" s="1"/>
  <c r="B71" i="15" s="1"/>
  <c r="B72" i="15" s="1"/>
  <c r="B73" i="15" s="1"/>
  <c r="B74" i="15" s="1"/>
  <c r="B75" i="15" s="1"/>
  <c r="B76" i="15" s="1"/>
  <c r="B77" i="15" s="1"/>
  <c r="B78" i="15" s="1"/>
  <c r="B79" i="15" s="1"/>
  <c r="B80" i="15" s="1"/>
  <c r="B81" i="15" s="1"/>
  <c r="B82" i="15" s="1"/>
  <c r="B83" i="15" s="1"/>
  <c r="B84" i="15" s="1"/>
  <c r="B85" i="15" s="1"/>
  <c r="B86" i="15" s="1"/>
  <c r="B87" i="15" s="1"/>
  <c r="B88" i="15" s="1"/>
  <c r="B89" i="15" s="1"/>
  <c r="B90" i="15" s="1"/>
  <c r="B91" i="15" s="1"/>
  <c r="B92" i="15" s="1"/>
  <c r="B93" i="15" s="1"/>
  <c r="B94" i="15" s="1"/>
  <c r="B95" i="15" s="1"/>
  <c r="B96" i="15" s="1"/>
  <c r="B97" i="15" s="1"/>
  <c r="B98" i="15" s="1"/>
  <c r="B99" i="15" s="1"/>
  <c r="B100" i="15" s="1"/>
  <c r="B101" i="15" s="1"/>
  <c r="B102" i="15" s="1"/>
  <c r="B103" i="15" s="1"/>
  <c r="B104" i="15" s="1"/>
  <c r="B105" i="15" s="1"/>
  <c r="B106" i="15" s="1"/>
  <c r="B107" i="15" s="1"/>
  <c r="B108" i="15" s="1"/>
  <c r="B109" i="15" s="1"/>
  <c r="B110" i="15" s="1"/>
  <c r="B111" i="15" s="1"/>
  <c r="B112" i="15" s="1"/>
  <c r="B113" i="15" s="1"/>
  <c r="B114" i="15" s="1"/>
  <c r="B115" i="15" s="1"/>
  <c r="B116" i="15" s="1"/>
  <c r="B117" i="15" s="1"/>
  <c r="B118" i="15" s="1"/>
  <c r="Q24" i="14" l="1"/>
  <c r="Q25" i="14"/>
  <c r="Q26" i="14"/>
  <c r="Q27" i="14"/>
  <c r="Q28" i="14"/>
  <c r="Q32" i="14"/>
  <c r="Q33" i="14"/>
  <c r="Q34" i="14"/>
  <c r="Q35" i="14"/>
  <c r="Q36" i="14"/>
  <c r="Q23" i="14"/>
  <c r="M19" i="14" l="1"/>
  <c r="Y19" i="14" s="1"/>
  <c r="M18" i="14"/>
  <c r="M17" i="14"/>
  <c r="M16" i="14"/>
  <c r="M6" i="14"/>
  <c r="M7" i="14"/>
  <c r="M8" i="14"/>
  <c r="M9" i="14"/>
  <c r="Y9" i="14" s="1"/>
  <c r="M5" i="14"/>
  <c r="Q18" i="14" l="1"/>
  <c r="Q17" i="14"/>
  <c r="Q16" i="14"/>
  <c r="Q15" i="14"/>
  <c r="Q14" i="14"/>
  <c r="Q13" i="14"/>
  <c r="Q3" i="14"/>
  <c r="Q4" i="14"/>
  <c r="Q5" i="14"/>
  <c r="Q6" i="14"/>
  <c r="Q7" i="14"/>
  <c r="Q8" i="14"/>
  <c r="Q2" i="14"/>
</calcChain>
</file>

<file path=xl/sharedStrings.xml><?xml version="1.0" encoding="utf-8"?>
<sst xmlns="http://schemas.openxmlformats.org/spreadsheetml/2006/main" count="4291" uniqueCount="444">
  <si>
    <t>SimulationName</t>
  </si>
  <si>
    <t>Clock.Today</t>
  </si>
  <si>
    <t/>
  </si>
  <si>
    <t>Ames2017SowEarly</t>
  </si>
  <si>
    <t>Ames2017SowLate</t>
  </si>
  <si>
    <t>Soybean.Grain.Live.Wt</t>
  </si>
  <si>
    <t>Soybean.Pod.Wt</t>
  </si>
  <si>
    <t>Soybean.AboveGround.Wt</t>
  </si>
  <si>
    <t>Soybean.Pod.Number</t>
  </si>
  <si>
    <t>Soybean.Grain.Number</t>
  </si>
  <si>
    <t>Soybean.Shell.Live.Wt</t>
  </si>
  <si>
    <t>Soybean.Stem.Live.Wt</t>
  </si>
  <si>
    <t>Soybean.Leaf.Live.Wt</t>
  </si>
  <si>
    <t>Soybean.Grain.DMConc</t>
  </si>
  <si>
    <t>Soybean.Phenology.CurrentStageName</t>
  </si>
  <si>
    <t>plants-large</t>
  </si>
  <si>
    <t>plants-small</t>
  </si>
  <si>
    <t>SLN_apsim</t>
  </si>
  <si>
    <t>SLA_apsim_green</t>
  </si>
  <si>
    <t>SLA_apsim_total</t>
  </si>
  <si>
    <t>Height</t>
  </si>
  <si>
    <t>soy_buac</t>
  </si>
  <si>
    <t>plants-largeerror</t>
  </si>
  <si>
    <t>plants-smallerror</t>
  </si>
  <si>
    <t>nodenoerror</t>
  </si>
  <si>
    <t>podsnoerror</t>
  </si>
  <si>
    <t>laierror</t>
  </si>
  <si>
    <t>SLAerror</t>
  </si>
  <si>
    <t>leafGreenWterror</t>
  </si>
  <si>
    <t>leafSenescedWterror</t>
  </si>
  <si>
    <t>leafbiomasserror</t>
  </si>
  <si>
    <t>stembiomasserror</t>
  </si>
  <si>
    <t>FruitTotalWterror</t>
  </si>
  <si>
    <t>PodGreenWterror</t>
  </si>
  <si>
    <t>grain_wterror</t>
  </si>
  <si>
    <t>biomasserror</t>
  </si>
  <si>
    <t>LeafGreennconcerror</t>
  </si>
  <si>
    <t>LeafSenescednconcerror</t>
  </si>
  <si>
    <t>StemGreennconcerror</t>
  </si>
  <si>
    <t>FruitTotalnconcerror</t>
  </si>
  <si>
    <t>PodGreennconcerror</t>
  </si>
  <si>
    <t>GrainGrainnconcerror</t>
  </si>
  <si>
    <t>leafGreenNerror</t>
  </si>
  <si>
    <t>leafSenescedNerror</t>
  </si>
  <si>
    <t>StemTotalNerror</t>
  </si>
  <si>
    <t>FruitGreenNerror</t>
  </si>
  <si>
    <t>PodGreenNerror</t>
  </si>
  <si>
    <t>grain_nerror</t>
  </si>
  <si>
    <t>green_biomass_nerror</t>
  </si>
  <si>
    <t>SLN_apsimerror</t>
  </si>
  <si>
    <t>SLA_apsim_grerroreen</t>
  </si>
  <si>
    <t>SLA_apsim_totalerror</t>
  </si>
  <si>
    <t>Root_inerror</t>
  </si>
  <si>
    <t>Heighterror</t>
  </si>
  <si>
    <t>soy_buacerror</t>
  </si>
  <si>
    <t>Soybean.Leaf.LAI</t>
  </si>
  <si>
    <t>Soybean.Leaf.Dead.Wt</t>
  </si>
  <si>
    <t>Soybean.Leaf.Wt</t>
  </si>
  <si>
    <t>Soybean.Stem.Wt</t>
  </si>
  <si>
    <t>Soybean.Grain.Wt</t>
  </si>
  <si>
    <t>HarvestRipe</t>
  </si>
  <si>
    <t>Soybean.Leaf.AppearedCohortNo</t>
  </si>
  <si>
    <t>Soybean.Phenology.EmergenceDAS</t>
  </si>
  <si>
    <t>Soybean.Phenology.FloweringDAS</t>
  </si>
  <si>
    <t>Soybean.Phenology.MaturityDAS</t>
  </si>
  <si>
    <t>Arkansas2001CvTrial_MG00</t>
  </si>
  <si>
    <t>Arkansas2001CvLambert_MG0</t>
  </si>
  <si>
    <t>Arkansas2002CvTrial_MG00</t>
  </si>
  <si>
    <t>Arkansas2002CvLambert_MG0</t>
  </si>
  <si>
    <t>Arkansas2003CvTrial_MG00</t>
  </si>
  <si>
    <t>Arkansas2003CvLambert_MG0</t>
  </si>
  <si>
    <t>Arkansas2001CvIA1006_MG10</t>
  </si>
  <si>
    <t>Arkansas2001CvIA2008_MG20</t>
  </si>
  <si>
    <t>Arkansas2001CvMacon_MG30</t>
  </si>
  <si>
    <t>Arkansas2001CvPioneer94B01_MG40</t>
  </si>
  <si>
    <t>Arkansas2001CvHutcheson_MG50</t>
  </si>
  <si>
    <t>Arkansas2001CvNK622_MG60</t>
  </si>
  <si>
    <t>Arkansas2002CvIA1006_MG10</t>
  </si>
  <si>
    <t>Arkansas2002CvIA2008_MG20</t>
  </si>
  <si>
    <t>Arkansas2002CvMacon_MG30</t>
  </si>
  <si>
    <t>Arkansas2002CvPioneer94B01_MG40</t>
  </si>
  <si>
    <t>Arkansas2002CvHutcheson_MG50</t>
  </si>
  <si>
    <t>Arkansas2002CvNK622_MG60</t>
  </si>
  <si>
    <t>Arkansas2003CvIA1006_MG10</t>
  </si>
  <si>
    <t>Arkansas2003CvIA2008_MG20</t>
  </si>
  <si>
    <t>Arkansas2003CvMacon_MG30</t>
  </si>
  <si>
    <t>Arkansas2003CvPioneer94B01_MG40</t>
  </si>
  <si>
    <t>Arkansas2003CvHutcheson_MG50</t>
  </si>
  <si>
    <t>Arkansas2003CvNK622_MG60</t>
  </si>
  <si>
    <t>Soybean.Shell.PodNumber</t>
  </si>
  <si>
    <t>Soybean.Leaf.SpecificArea</t>
  </si>
  <si>
    <t>SLA</t>
  </si>
  <si>
    <t>PodsPerPlant</t>
  </si>
  <si>
    <t>Sutherland2017SowEarly</t>
  </si>
  <si>
    <t>Sutherland2017SowLate</t>
  </si>
  <si>
    <t>SoyETerror</t>
  </si>
  <si>
    <t>ET</t>
  </si>
  <si>
    <t>SW15cm</t>
  </si>
  <si>
    <t>SW45cm</t>
  </si>
  <si>
    <t>?</t>
  </si>
  <si>
    <t>SW15cmError</t>
  </si>
  <si>
    <t>SW45cmError</t>
  </si>
  <si>
    <t>Soil.SoilWater.WaterTable</t>
  </si>
  <si>
    <t>Soil.Soilwater.WaterTableError</t>
  </si>
  <si>
    <t>date</t>
  </si>
  <si>
    <t>(dd/mm/yyyy)</t>
  </si>
  <si>
    <t>ST15cm</t>
  </si>
  <si>
    <t>ST15cmError</t>
  </si>
  <si>
    <t>ST45cm</t>
  </si>
  <si>
    <t>ST45cmError</t>
  </si>
  <si>
    <t>Mississippi2002CvAsgrowAG4403_MG40SowEarly</t>
  </si>
  <si>
    <t>Mississippi2002CvHornbeckHBK4891_MG40SowEarly</t>
  </si>
  <si>
    <t>Mississippi2002CvAsgrowAG5701_MG50SowEarly</t>
  </si>
  <si>
    <t>Mississippi2002CvPioneerP9504_MG50SowEarly</t>
  </si>
  <si>
    <t>Mississippi2002CvAsgrowAG4403_MG40SowLate</t>
  </si>
  <si>
    <t>Mississippi2002CvHornbeckHBK4891_MG40SowLate</t>
  </si>
  <si>
    <t>Mississippi2002CvAsgrowAG5701_MG50SowLate</t>
  </si>
  <si>
    <t>Mississippi2002CvPioneerP9504_MG50SowLate</t>
  </si>
  <si>
    <t>Mississippi2003CvAsgrowAG4403_MG40SowEarly</t>
  </si>
  <si>
    <t>Mississippi2003CvHornbeckHBK4891_MG40SowEarly</t>
  </si>
  <si>
    <t>Mississippi2003CvAsgrowAG5701_MG50SowEarly</t>
  </si>
  <si>
    <t>Mississippi2003CvPioneerP9504_MG50SowEarly</t>
  </si>
  <si>
    <t>Mississippi2003CvAsgrowAG4403_MG40SowLate</t>
  </si>
  <si>
    <t>Mississippi2003CvHornbeckHBK4891_MG40SowLate</t>
  </si>
  <si>
    <t>Mississippi2003CvAsgrowAG5701_MG50SowLate</t>
  </si>
  <si>
    <t>Mississippi2003CvPioneerP9504_MG50SowLate</t>
  </si>
  <si>
    <t>Indiana2006SowMar30CvBecks367NRR_MG37</t>
  </si>
  <si>
    <t>Indiana2006SowApr13CvBecks367NRR_MG37</t>
  </si>
  <si>
    <t>Indiana2006SowApr27CvBecks367NRR_MG37</t>
  </si>
  <si>
    <t>Indiana2006SowMay10CvBecks367NRR_MG37</t>
  </si>
  <si>
    <t>Indiana2006SowMay30CvBecks367NRR_MG37</t>
  </si>
  <si>
    <t>Indiana2006SowJun06CvBecks367NRR_MG37</t>
  </si>
  <si>
    <t>Indiana2007SowMar27CvBecks367NRR_MG37</t>
  </si>
  <si>
    <t>Indiana2007SowApr10CvBecks367NRR_MG37</t>
  </si>
  <si>
    <t>Indiana2007SowApr30CvBecks367NRR_MG37</t>
  </si>
  <si>
    <t>Indiana2007SowMay09CvBecks367NRR_MG37</t>
  </si>
  <si>
    <t>Indiana2007SowJun01CvBecks367NRR_MG37</t>
  </si>
  <si>
    <t>Indiana2007SowJun07CvBecks367NRR_MG37</t>
  </si>
  <si>
    <t>Indiana2006SowMar30CvBecks321NRR_MG32</t>
  </si>
  <si>
    <t>Indiana2006SowApr13CvBecks321NRR_MG32</t>
  </si>
  <si>
    <t>Indiana2006SowApr27CvBecks321NRR_MG32</t>
  </si>
  <si>
    <t>Indiana2006SowMay10CvBecks321NRR_MG32</t>
  </si>
  <si>
    <t>Indiana2006SowMay30CvBecks321NRR_MG32</t>
  </si>
  <si>
    <t>Indiana2006SowJun06CvBecks321NRR_MG32</t>
  </si>
  <si>
    <t>Indiana2007SowMar27CvBecks321NRR_MG32</t>
  </si>
  <si>
    <t>Indiana2007SowApr10CvBecks321NRR_MG32</t>
  </si>
  <si>
    <t>Indiana2007SowApr30CvBecks321NRR_MG32</t>
  </si>
  <si>
    <t>Indiana2007SowMay09CvBecks321NRR_MG32</t>
  </si>
  <si>
    <t>Indiana2007SowJun01CvBecks321NRR_MG32</t>
  </si>
  <si>
    <t>Indiana2007SowJun07CvBecks321NRR_MG32</t>
  </si>
  <si>
    <t>Indiana2006SowMar30CvPioneer92MGI_MG26</t>
  </si>
  <si>
    <t>Indiana2006SowApr13CvPioneer92MGI_MG26</t>
  </si>
  <si>
    <t>Indiana2006SowApr27CvPioneer92MGI_MG26</t>
  </si>
  <si>
    <t>Indiana2006SowMay10CvPioneer92MGI_MG26</t>
  </si>
  <si>
    <t>Indiana2006SowMay30CvPioneer92MGI_MG26</t>
  </si>
  <si>
    <t>Indiana2006SowJun06CvPioneer92MGI_MG26</t>
  </si>
  <si>
    <t>Indiana2007SowMar27CvPioneer92MGI_MG26</t>
  </si>
  <si>
    <t>Indiana2007SowApr10CvPioneer92MGI_MG26</t>
  </si>
  <si>
    <t>Indiana2007SowApr30CvPioneer92MGI_MG26</t>
  </si>
  <si>
    <t>Indiana2007SowMay09CvPioneer92MGI_MG26</t>
  </si>
  <si>
    <t>Indiana2007SowJun01CvPioneer92MGI_MG26</t>
  </si>
  <si>
    <t>Indiana2007SowJun07CvPioneer92MGI_MG26</t>
  </si>
  <si>
    <t>Soybean.Leaf.Live.N</t>
  </si>
  <si>
    <t>Soybean.Leaf.Dead.N</t>
  </si>
  <si>
    <t>Soybean.Pod.N</t>
  </si>
  <si>
    <t>Soybean.Stem.N</t>
  </si>
  <si>
    <t>Soybean.Pod.Nconc</t>
  </si>
  <si>
    <t>Soybean.Stem.NConc</t>
  </si>
  <si>
    <t>Soybean.Leaf.Dead.NConc</t>
  </si>
  <si>
    <t>Soybean.Leaf.Live.NConc</t>
  </si>
  <si>
    <t>Soybean.Shell.NConc</t>
  </si>
  <si>
    <t>Soybean.Grain.N</t>
  </si>
  <si>
    <t>Soybean.Shell.Wt</t>
  </si>
  <si>
    <t>Soybean.Grain.NConc</t>
  </si>
  <si>
    <t>Soybean.Shell.N</t>
  </si>
  <si>
    <t>Soybean.AboveGround.N</t>
  </si>
  <si>
    <t>Soybean.Root.Depth</t>
  </si>
  <si>
    <t>GriffithSowNov15CvHooper_MG40</t>
  </si>
  <si>
    <t>GriffithSowDec08CvHooper_MG40</t>
  </si>
  <si>
    <t>GriffithSowJan06CvHooper_MG40</t>
  </si>
  <si>
    <t>GriffithSowNov15CvStephens_MG40</t>
  </si>
  <si>
    <t>GriffithSowDec08CvStephens_MG40</t>
  </si>
  <si>
    <t>GriffithSowJan06CvStephens_MG40</t>
  </si>
  <si>
    <t>LAI</t>
  </si>
  <si>
    <t>Corrected Date</t>
  </si>
  <si>
    <t>Date based on wrong coordinates</t>
  </si>
  <si>
    <t>Date</t>
  </si>
  <si>
    <t>Biomass</t>
  </si>
  <si>
    <t>PodWt</t>
  </si>
  <si>
    <t>ExactDay</t>
  </si>
  <si>
    <t>Soybean.Shell.Size</t>
  </si>
  <si>
    <t>DAS</t>
  </si>
  <si>
    <t>Cover</t>
  </si>
  <si>
    <t>BiomassN</t>
  </si>
  <si>
    <t>%inLeaves</t>
  </si>
  <si>
    <t>LeafN</t>
  </si>
  <si>
    <t>GattonSowJan9</t>
  </si>
  <si>
    <t>Soybean.Leaf.CoverGreen</t>
  </si>
  <si>
    <t>Dalby</t>
  </si>
  <si>
    <t>day</t>
  </si>
  <si>
    <t>biomass</t>
  </si>
  <si>
    <t>leafbiomass</t>
  </si>
  <si>
    <t>stembiomass</t>
  </si>
  <si>
    <t>lai</t>
  </si>
  <si>
    <t>nodeno</t>
  </si>
  <si>
    <t>LeafGreennconc</t>
  </si>
  <si>
    <t xml:space="preserve">StemGreennconc </t>
  </si>
  <si>
    <t xml:space="preserve">FruitTotalWt  </t>
  </si>
  <si>
    <t xml:space="preserve">FruitTotalnconc </t>
  </si>
  <si>
    <t>plants</t>
  </si>
  <si>
    <t>PodGreenWt</t>
  </si>
  <si>
    <t>grain_wt</t>
  </si>
  <si>
    <t>PodGreennconc</t>
  </si>
  <si>
    <t>GrainGrainnconc</t>
  </si>
  <si>
    <t>leafGreenN</t>
  </si>
  <si>
    <t>StemTotalN</t>
  </si>
  <si>
    <t>FruitGreenN</t>
  </si>
  <si>
    <t>PdGreenN</t>
  </si>
  <si>
    <t>PdGreenNerror</t>
  </si>
  <si>
    <t>grain_n</t>
  </si>
  <si>
    <t>green_biomass_n</t>
  </si>
  <si>
    <t>podnom2</t>
  </si>
  <si>
    <t>podnom2error</t>
  </si>
  <si>
    <t>(mm/dd/yyyy)</t>
  </si>
  <si>
    <t>()</t>
  </si>
  <si>
    <t>Ames2015SowEarly</t>
  </si>
  <si>
    <t>Ames2015SowLate</t>
  </si>
  <si>
    <t>Sutherland2015SowEarly</t>
  </si>
  <si>
    <t>Sutherland2015SowLate</t>
  </si>
  <si>
    <t>Soybean.Phenology.Stage</t>
  </si>
  <si>
    <t>Soybean.Phenology.DaysAfterSowing</t>
  </si>
  <si>
    <t>Soybean.Leaf.CohortSize(1)</t>
  </si>
  <si>
    <t>Soybean.Leaf.CohortSize(2)</t>
  </si>
  <si>
    <t>Soybean.Leaf.CohortSize(3)</t>
  </si>
  <si>
    <t>Soybean.Leaf.CohortSize(4)</t>
  </si>
  <si>
    <t>Soybean.Leaf.CohortSize(5)</t>
  </si>
  <si>
    <t>Soybean.Leaf.CohortSize(6)</t>
  </si>
  <si>
    <t>Soybean.Leaf.CohortSize(7)</t>
  </si>
  <si>
    <t>Soybean.Leaf.CohortSize(8)</t>
  </si>
  <si>
    <t>Soybean.Leaf.CohortSize(9)</t>
  </si>
  <si>
    <t>Soybean.Leaf.CohortSize(10)</t>
  </si>
  <si>
    <t>Soybean.Leaf.CohortSize(11)</t>
  </si>
  <si>
    <t>Soybean.Leaf.CohortSize(12)</t>
  </si>
  <si>
    <t>Soybean.Leaf.CohortSize(13)</t>
  </si>
  <si>
    <t>Soybean.Leaf.CohortSize(14)</t>
  </si>
  <si>
    <t>Soybean.Leaf.CohortSize(15)</t>
  </si>
  <si>
    <t>Soybean.Leaf.CohortSize(16)</t>
  </si>
  <si>
    <t>Soybean.Leaf.CohortSize(17)</t>
  </si>
  <si>
    <t>Soybean.Leaf.CohortSize(18)</t>
  </si>
  <si>
    <t>Grain</t>
  </si>
  <si>
    <t>Stem</t>
  </si>
  <si>
    <t>Leaf</t>
  </si>
  <si>
    <t>Shell</t>
  </si>
  <si>
    <t>NodeNo</t>
  </si>
  <si>
    <t>StemN%</t>
  </si>
  <si>
    <t>Nconc</t>
  </si>
  <si>
    <t>LeafN%</t>
  </si>
  <si>
    <t>ShellN%</t>
  </si>
  <si>
    <t>GrainN%</t>
  </si>
  <si>
    <t>SN01lbs</t>
  </si>
  <si>
    <t>SN12lbs</t>
  </si>
  <si>
    <t>SN02lbs</t>
  </si>
  <si>
    <t>SN01lbserror</t>
  </si>
  <si>
    <t>SN12lbserror</t>
  </si>
  <si>
    <t>SN02lbserror</t>
  </si>
  <si>
    <t>NO3_01kg</t>
  </si>
  <si>
    <t>NO3_01kgerror</t>
  </si>
  <si>
    <t>NO3_01ppm</t>
  </si>
  <si>
    <t>NO3_01ppmerror</t>
  </si>
  <si>
    <t>NO3_12kg</t>
  </si>
  <si>
    <t>NO3_12kgerror</t>
  </si>
  <si>
    <t>NO3_12ppm</t>
  </si>
  <si>
    <t>NO3_12ppmerror</t>
  </si>
  <si>
    <t>NO3_02kg</t>
  </si>
  <si>
    <t>NO3_02kgerror</t>
  </si>
  <si>
    <t>NO3_02ppm</t>
  </si>
  <si>
    <t>NO3_02ppmerror</t>
  </si>
  <si>
    <t>NH4_01kg</t>
  </si>
  <si>
    <t>NH4_01kgerror</t>
  </si>
  <si>
    <t>NH4_01ppm</t>
  </si>
  <si>
    <t>NH4_01ppmerror</t>
  </si>
  <si>
    <t>NH4_12kg</t>
  </si>
  <si>
    <t>NH4_12kgerror</t>
  </si>
  <si>
    <t>NH4_12ppm</t>
  </si>
  <si>
    <t>NH4_12ppmerror</t>
  </si>
  <si>
    <t>NH4_02kg</t>
  </si>
  <si>
    <t>NH4_02kgerror</t>
  </si>
  <si>
    <t>NH4_02ppm</t>
  </si>
  <si>
    <t>NH4_02ppmerror</t>
  </si>
  <si>
    <t>(day)</t>
  </si>
  <si>
    <t>nodes_per_main_stem</t>
  </si>
  <si>
    <t>yieldfrompaper_g_m2</t>
  </si>
  <si>
    <t>grain_size_g</t>
  </si>
  <si>
    <t>protein</t>
  </si>
  <si>
    <t>oil</t>
  </si>
  <si>
    <t>tops_g_m2</t>
  </si>
  <si>
    <t>irrigation</t>
  </si>
  <si>
    <t>seeds_m2</t>
  </si>
  <si>
    <t>Katherine1988WaterIrrigated</t>
  </si>
  <si>
    <t>Katherine1988WaterRainfed</t>
  </si>
  <si>
    <t>Katherine1989SowJan10</t>
  </si>
  <si>
    <t>Katherine1989SowFeb07</t>
  </si>
  <si>
    <t>Kununurra1980WaterWet</t>
  </si>
  <si>
    <t>Kununurra1980WaterWetDry</t>
  </si>
  <si>
    <t>Kununurra1980WaterDry</t>
  </si>
  <si>
    <t>Kununurra1979WaterWet</t>
  </si>
  <si>
    <t>Kununurra1979WaterDry</t>
  </si>
  <si>
    <t>Kununurra1979WaterWetDry</t>
  </si>
  <si>
    <t>ColeamballySowDec09</t>
  </si>
  <si>
    <t>Soybean.Grain.HarvestIndex</t>
  </si>
  <si>
    <t>Nebraska2007N4</t>
  </si>
  <si>
    <t>Nebraska2006N4</t>
  </si>
  <si>
    <t>Nebraska2007N3</t>
  </si>
  <si>
    <t>Nebraska2006N3</t>
  </si>
  <si>
    <t>Nebraska2007N2</t>
  </si>
  <si>
    <t>Nebraska2006N2</t>
  </si>
  <si>
    <t>Nebraska2007N1</t>
  </si>
  <si>
    <t>Nebraska2006N1</t>
  </si>
  <si>
    <t>Nfixed</t>
  </si>
  <si>
    <t>NFixed2</t>
  </si>
  <si>
    <t>Soybean.Leaf.Nconc</t>
  </si>
  <si>
    <t>Soybean.Leaf.N</t>
  </si>
  <si>
    <t>Soybean.Shell.HarvestIndex</t>
  </si>
  <si>
    <t>ApsimVersion = 7.8</t>
  </si>
  <si>
    <t>Title = Measured</t>
  </si>
  <si>
    <t>CumFix</t>
  </si>
  <si>
    <t>CumFixerror</t>
  </si>
  <si>
    <t>Title</t>
  </si>
  <si>
    <t>Ames_2015_Early</t>
  </si>
  <si>
    <t>Ames_2015_Late</t>
  </si>
  <si>
    <t>Suth_2015_Early</t>
  </si>
  <si>
    <t>Suth_2015_Late</t>
  </si>
  <si>
    <t>Nfixederr</t>
  </si>
  <si>
    <t>Soybean.Grain.FWt</t>
  </si>
  <si>
    <t>Leeton2006SowNov27CvFiskebyV</t>
  </si>
  <si>
    <t>Leeton2006SowDec04CvFiskebyV</t>
  </si>
  <si>
    <t>Leeton2006SowDec11CvFiskebyV</t>
  </si>
  <si>
    <t>Leeton2006SowDec18CvFiskebyV</t>
  </si>
  <si>
    <t>Leeton2006SowDec24CvFiskebyV</t>
  </si>
  <si>
    <t>Leeton2006SowJan02CvFiskebyV</t>
  </si>
  <si>
    <t>Leeton2006SowJan09CvFiskebyV</t>
  </si>
  <si>
    <t>Leeton2006SowJan16CvFiskebyV</t>
  </si>
  <si>
    <t>Leeton2006SowJan22CvFiskebyV</t>
  </si>
  <si>
    <t>Leeton2006SowJan29CvFiskebyV</t>
  </si>
  <si>
    <t>Leeton2006SowNov27CvF148_7</t>
  </si>
  <si>
    <t>Leeton2006SowDec04CvF148_7</t>
  </si>
  <si>
    <t>Leeton2006SowDec11CvF148_7</t>
  </si>
  <si>
    <t>Leeton2006SowDec18CvF148_7</t>
  </si>
  <si>
    <t>Leeton2006SowDec24CvF148_7</t>
  </si>
  <si>
    <t>Leeton2006SowJan02CvF148_7</t>
  </si>
  <si>
    <t>Leeton2006SowJan09CvF148_7</t>
  </si>
  <si>
    <t>Leeton2006SowJan16CvF148_7</t>
  </si>
  <si>
    <t>Leeton2006SowJan22CvF148_7</t>
  </si>
  <si>
    <t>Leeton2006SowJan29CvF148_7</t>
  </si>
  <si>
    <t>Leeton2006SowNov27CvDjakal</t>
  </si>
  <si>
    <t>Leeton2006SowDec04CvDjakal</t>
  </si>
  <si>
    <t>Leeton2006SowDec11CvDjakal</t>
  </si>
  <si>
    <t>Leeton2006SowDec18CvDjakal</t>
  </si>
  <si>
    <t>Leeton2006SowDec24CvDjakal</t>
  </si>
  <si>
    <t>Leeton2006SowJan02CvDjakal</t>
  </si>
  <si>
    <t>Leeton2006SowJan09CvDjakal</t>
  </si>
  <si>
    <t>Leeton2006SowJan16CvDjakal</t>
  </si>
  <si>
    <t>Leeton2006SowJan22CvDjakal</t>
  </si>
  <si>
    <t>Leeton2006SowJan29CvDjakal</t>
  </si>
  <si>
    <t>Leeton2006SowNov27CvBowyer</t>
  </si>
  <si>
    <t>Leeton2006SowDec04CvBowyer</t>
  </si>
  <si>
    <t>Leeton2006SowDec11CvBowyer</t>
  </si>
  <si>
    <t>Leeton2006SowDec18CvBowyer</t>
  </si>
  <si>
    <t>Leeton2006SowDec24CvBowyer</t>
  </si>
  <si>
    <t>Leeton2006SowJan02CvBowyer</t>
  </si>
  <si>
    <t>Leeton2006SowJan09CvBowyer</t>
  </si>
  <si>
    <t>Leeton2006SowJan16CvBowyer</t>
  </si>
  <si>
    <t>Leeton2006SowJan22CvBowyer</t>
  </si>
  <si>
    <t>Leeton2006SowJan29CvBowyer</t>
  </si>
  <si>
    <t>Leeton2006SowNov27CvBunya</t>
  </si>
  <si>
    <t>Leeton2006SowDec04CvBunya</t>
  </si>
  <si>
    <t>Leeton2006SowDec11CvBunya</t>
  </si>
  <si>
    <t>Leeton2006SowDec18CvBunya</t>
  </si>
  <si>
    <t>Leeton2006SowDec24CvBunya</t>
  </si>
  <si>
    <t>Leeton2006SowJan02CvBunya</t>
  </si>
  <si>
    <t>Leeton2006SowJan09CvBunya</t>
  </si>
  <si>
    <t>Leeton2006SowJan16CvBunya</t>
  </si>
  <si>
    <t>Leeton2006SowJan22CvBunya</t>
  </si>
  <si>
    <t>Leeton2006SowJan29CvBunya</t>
  </si>
  <si>
    <t>Leeton2006SowNov27CvCowrie</t>
  </si>
  <si>
    <t>Leeton2006SowDec04CvCowrie</t>
  </si>
  <si>
    <t>Leeton2006SowDec11CvCowrie</t>
  </si>
  <si>
    <t>Leeton2006SowDec18CvCowrie</t>
  </si>
  <si>
    <t>Leeton2006SowDec24CvCowrie</t>
  </si>
  <si>
    <t>Leeton2006SowJan02CvCowrie</t>
  </si>
  <si>
    <t>Leeton2006SowJan09CvCowrie</t>
  </si>
  <si>
    <t>Leeton2006SowJan16CvCowrie</t>
  </si>
  <si>
    <t>Leeton2006SowJan22CvCowrie</t>
  </si>
  <si>
    <t>Leeton2006SowJan29CvCowrie</t>
  </si>
  <si>
    <t>Leeton2006SowNov27CvSoya791</t>
  </si>
  <si>
    <t>Leeton2006SowDec04CvSoya791</t>
  </si>
  <si>
    <t>Leeton2006SowDec11CvSoya791</t>
  </si>
  <si>
    <t>Leeton2006SowDec18CvSoya791</t>
  </si>
  <si>
    <t>Leeton2006SowDec24CvSoya791</t>
  </si>
  <si>
    <t>Leeton2006SowJan02CvSoya791</t>
  </si>
  <si>
    <t>Leeton2006SowJan09CvSoya791</t>
  </si>
  <si>
    <t>Leeton2006SowJan16CvSoya791</t>
  </si>
  <si>
    <t>Leeton2006SowJan22CvSoya791</t>
  </si>
  <si>
    <t>Leeton2006SowJan29CvSoya791</t>
  </si>
  <si>
    <t>Leeton2006SowNov27CvManark</t>
  </si>
  <si>
    <t>Leeton2006SowDec04CvManark</t>
  </si>
  <si>
    <t>Leeton2006SowDec11CvManark</t>
  </si>
  <si>
    <t>Leeton2006SowDec18CvManark</t>
  </si>
  <si>
    <t>Leeton2006SowDec24CvManark</t>
  </si>
  <si>
    <t>Leeton2006SowJan02CvManark</t>
  </si>
  <si>
    <t>Leeton2006SowJan09CvManark</t>
  </si>
  <si>
    <t>Leeton2006SowJan16CvManark</t>
  </si>
  <si>
    <t>Leeton2006SowJan22CvManark</t>
  </si>
  <si>
    <t>Leeton2006SowJan29CvManark</t>
  </si>
  <si>
    <t>Leeton2006SowNov27CvWarrigal</t>
  </si>
  <si>
    <t>Leeton2006SowDec04CvWarrigal</t>
  </si>
  <si>
    <t>Leeton2006SowDec11CvWarrigal</t>
  </si>
  <si>
    <t>Leeton2006SowDec18CvWarrigal</t>
  </si>
  <si>
    <t>Leeton2006SowDec24CvWarrigal</t>
  </si>
  <si>
    <t>Leeton2006SowJan02CvWarrigal</t>
  </si>
  <si>
    <t>Leeton2006SowJan09CvWarrigal</t>
  </si>
  <si>
    <t>Leeton2006SowJan16CvWarrigal</t>
  </si>
  <si>
    <t>Leeton2006SowJan22CvWarrigal</t>
  </si>
  <si>
    <t>Leeton2006SowJan29CvWarrigal</t>
  </si>
  <si>
    <t>Leeton2006SowNov27CvLeichhardt</t>
  </si>
  <si>
    <t>Leeton2006SowDec04CvLeichhardt</t>
  </si>
  <si>
    <t>Leeton2006SowDec11CvLeichhardt</t>
  </si>
  <si>
    <t>Leeton2006SowDec18CvLeichhardt</t>
  </si>
  <si>
    <t>Leeton2006SowDec24CvLeichhardt</t>
  </si>
  <si>
    <t>Leeton2006SowJan02CvLeichhardt</t>
  </si>
  <si>
    <t>Leeton2006SowJan09CvLeichhardt</t>
  </si>
  <si>
    <t>Leeton2006SowJan16CvLeichhardt</t>
  </si>
  <si>
    <t>Leeton2006SowJan22CvLeichhardt</t>
  </si>
  <si>
    <t>Leeton2006SowJan29CvLeichhardt</t>
  </si>
  <si>
    <t>NO3_30ppm</t>
  </si>
  <si>
    <t>NH4_30ppm</t>
  </si>
  <si>
    <t>SoilNO3_30cm</t>
  </si>
  <si>
    <t>SoilNH4_30cm</t>
  </si>
  <si>
    <t>SoilNO3_30cmError</t>
  </si>
  <si>
    <t>SoilNH4_30cmError</t>
  </si>
  <si>
    <t>SoilNO3_60cm</t>
  </si>
  <si>
    <t>SoilNO3_60cmError</t>
  </si>
  <si>
    <t>SoilNH4_60cm</t>
  </si>
  <si>
    <t>SoilNH4_60cmError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</si>
</sst>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color rgb="FF000000"/>
      <name val="Mono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55">
    <xf numFmtId="0" fontId="0" fillId="0" borderId="0" xfId="0"/>
    <xf numFmtId="15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Alignment="1">
      <alignment horizontal="left"/>
    </xf>
    <xf numFmtId="14" fontId="0" fillId="0" borderId="0" xfId="0" applyNumberFormat="1"/>
    <xf numFmtId="0" fontId="0" fillId="0" borderId="0" xfId="0" applyAlignment="1">
      <alignment vertical="center" wrapText="1"/>
    </xf>
    <xf numFmtId="0" fontId="1" fillId="0" borderId="1" xfId="0" applyFont="1" applyBorder="1"/>
    <xf numFmtId="0" fontId="1" fillId="0" borderId="2" xfId="0" applyFont="1" applyBorder="1"/>
    <xf numFmtId="0" fontId="1" fillId="0" borderId="0" xfId="0" applyFont="1" applyFill="1" applyBorder="1"/>
    <xf numFmtId="0" fontId="0" fillId="2" borderId="0" xfId="0" applyFill="1"/>
    <xf numFmtId="14" fontId="0" fillId="2" borderId="0" xfId="0" applyNumberFormat="1" applyFill="1"/>
    <xf numFmtId="0" fontId="0" fillId="0" borderId="0" xfId="0" applyFill="1"/>
    <xf numFmtId="2" fontId="0" fillId="0" borderId="0" xfId="0" applyNumberFormat="1"/>
    <xf numFmtId="0" fontId="1" fillId="2" borderId="0" xfId="0" applyFont="1" applyFill="1" applyBorder="1"/>
    <xf numFmtId="2" fontId="0" fillId="2" borderId="0" xfId="0" applyNumberFormat="1" applyFill="1"/>
    <xf numFmtId="1" fontId="0" fillId="0" borderId="0" xfId="0" applyNumberFormat="1"/>
    <xf numFmtId="1" fontId="2" fillId="0" borderId="0" xfId="0" applyNumberFormat="1" applyFont="1"/>
    <xf numFmtId="164" fontId="0" fillId="0" borderId="0" xfId="0" applyNumberFormat="1"/>
    <xf numFmtId="164" fontId="2" fillId="0" borderId="0" xfId="0" applyNumberFormat="1" applyFont="1"/>
    <xf numFmtId="1" fontId="3" fillId="0" borderId="0" xfId="0" applyNumberFormat="1" applyFont="1"/>
    <xf numFmtId="1" fontId="4" fillId="0" borderId="0" xfId="1" applyNumberFormat="1" applyFont="1"/>
    <xf numFmtId="165" fontId="5" fillId="0" borderId="0" xfId="1" applyNumberFormat="1" applyFont="1"/>
    <xf numFmtId="1" fontId="0" fillId="2" borderId="0" xfId="0" applyNumberFormat="1" applyFill="1"/>
    <xf numFmtId="164" fontId="0" fillId="2" borderId="0" xfId="0" applyNumberFormat="1" applyFill="1"/>
    <xf numFmtId="0" fontId="1" fillId="0" borderId="0" xfId="0" applyFont="1" applyBorder="1"/>
    <xf numFmtId="0" fontId="0" fillId="0" borderId="0" xfId="0" applyBorder="1"/>
    <xf numFmtId="0" fontId="1" fillId="2" borderId="2" xfId="0" applyFont="1" applyFill="1" applyBorder="1"/>
    <xf numFmtId="0" fontId="1" fillId="0" borderId="2" xfId="0" applyFont="1" applyFill="1" applyBorder="1"/>
    <xf numFmtId="0" fontId="1" fillId="2" borderId="1" xfId="0" applyFont="1" applyFill="1" applyBorder="1"/>
    <xf numFmtId="0" fontId="1" fillId="0" borderId="1" xfId="0" applyFont="1" applyFill="1" applyBorder="1"/>
    <xf numFmtId="14" fontId="0" fillId="0" borderId="0" xfId="0" applyNumberFormat="1" applyAlignment="1">
      <alignment horizontal="right"/>
    </xf>
    <xf numFmtId="0" fontId="0" fillId="0" borderId="0" xfId="0" applyNumberFormat="1"/>
    <xf numFmtId="0" fontId="0" fillId="2" borderId="0" xfId="0" applyFill="1" applyBorder="1" applyAlignment="1">
      <alignment horizontal="left"/>
    </xf>
    <xf numFmtId="14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  <xf numFmtId="0" fontId="6" fillId="0" borderId="0" xfId="0" applyFont="1"/>
    <xf numFmtId="0" fontId="0" fillId="3" borderId="0" xfId="0" applyFill="1"/>
    <xf numFmtId="0" fontId="0" fillId="4" borderId="0" xfId="0" applyFill="1"/>
    <xf numFmtId="14" fontId="0" fillId="4" borderId="0" xfId="0" applyNumberFormat="1" applyFill="1"/>
    <xf numFmtId="0" fontId="0" fillId="5" borderId="0" xfId="0" applyFill="1"/>
    <xf numFmtId="14" fontId="0" fillId="5" borderId="0" xfId="0" applyNumberFormat="1" applyFill="1"/>
    <xf numFmtId="11" fontId="0" fillId="0" borderId="0" xfId="0" applyNumberFormat="1"/>
    <xf numFmtId="0" fontId="0" fillId="0" borderId="0" xfId="0" applyNumberFormat="1" applyFill="1" applyAlignment="1">
      <alignment horizontal="left"/>
    </xf>
    <xf numFmtId="2" fontId="0" fillId="0" borderId="0" xfId="0" applyNumberFormat="1" applyFill="1" applyAlignment="1">
      <alignment horizontal="center"/>
    </xf>
    <xf numFmtId="14" fontId="0" fillId="0" borderId="0" xfId="0" applyNumberFormat="1" applyFill="1" applyAlignment="1">
      <alignment horizontal="left"/>
    </xf>
    <xf numFmtId="0" fontId="7" fillId="6" borderId="0" xfId="0" applyFont="1" applyFill="1" applyAlignment="1">
      <alignment horizontal="left"/>
    </xf>
    <xf numFmtId="0" fontId="7" fillId="6" borderId="3" xfId="0" applyFont="1" applyFill="1" applyBorder="1" applyAlignment="1">
      <alignment horizontal="left"/>
    </xf>
    <xf numFmtId="0" fontId="7" fillId="4" borderId="0" xfId="0" applyFont="1" applyFill="1" applyAlignment="1">
      <alignment horizontal="left"/>
    </xf>
    <xf numFmtId="0" fontId="7" fillId="4" borderId="3" xfId="0" applyFont="1" applyFill="1" applyBorder="1" applyAlignment="1">
      <alignment horizontal="left"/>
    </xf>
    <xf numFmtId="0" fontId="7" fillId="7" borderId="0" xfId="0" applyFont="1" applyFill="1" applyAlignment="1">
      <alignment horizontal="left"/>
    </xf>
    <xf numFmtId="0" fontId="7" fillId="7" borderId="3" xfId="0" applyFont="1" applyFill="1" applyBorder="1" applyAlignment="1">
      <alignment horizontal="left"/>
    </xf>
    <xf numFmtId="0" fontId="7" fillId="6" borderId="0" xfId="0" applyFont="1" applyFill="1" applyBorder="1" applyAlignment="1">
      <alignment horizontal="left"/>
    </xf>
    <xf numFmtId="0" fontId="7" fillId="7" borderId="0" xfId="0" applyFont="1" applyFill="1" applyBorder="1" applyAlignment="1">
      <alignment horizontal="left"/>
    </xf>
    <xf numFmtId="0" fontId="7" fillId="4" borderId="0" xfId="0" applyFont="1" applyFill="1" applyBorder="1" applyAlignment="1">
      <alignment horizontal="left"/>
    </xf>
    <xf numFmtId="16" fontId="0" fillId="0" borderId="0" xfId="0" applyNumberFormat="1"/>
  </cellXfs>
  <cellStyles count="2">
    <cellStyle name="Normal" xfId="0" builtinId="0"/>
    <cellStyle name="Normal_obs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Temp!$Q$1</c:f>
              <c:strCache>
                <c:ptCount val="1"/>
                <c:pt idx="0">
                  <c:v>Soybean.Leaf.SpecificArea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Temp!$N$2:$N$91</c:f>
              <c:numCache>
                <c:formatCode>General</c:formatCode>
                <c:ptCount val="90"/>
                <c:pt idx="0">
                  <c:v>0.25</c:v>
                </c:pt>
                <c:pt idx="1">
                  <c:v>1.29</c:v>
                </c:pt>
                <c:pt idx="2">
                  <c:v>2.3199999999999998</c:v>
                </c:pt>
                <c:pt idx="3">
                  <c:v>1.68</c:v>
                </c:pt>
                <c:pt idx="4">
                  <c:v>4.4400000000000004</c:v>
                </c:pt>
                <c:pt idx="5">
                  <c:v>3.81</c:v>
                </c:pt>
                <c:pt idx="6">
                  <c:v>5.61</c:v>
                </c:pt>
                <c:pt idx="7">
                  <c:v>5.96</c:v>
                </c:pt>
                <c:pt idx="8">
                  <c:v>0.74</c:v>
                </c:pt>
                <c:pt idx="9">
                  <c:v>0</c:v>
                </c:pt>
                <c:pt idx="11">
                  <c:v>0.12</c:v>
                </c:pt>
                <c:pt idx="12">
                  <c:v>1.67</c:v>
                </c:pt>
                <c:pt idx="13">
                  <c:v>0.99</c:v>
                </c:pt>
                <c:pt idx="14">
                  <c:v>3.02</c:v>
                </c:pt>
                <c:pt idx="15">
                  <c:v>1.48</c:v>
                </c:pt>
                <c:pt idx="16">
                  <c:v>4.17</c:v>
                </c:pt>
                <c:pt idx="17">
                  <c:v>0.31</c:v>
                </c:pt>
                <c:pt idx="18">
                  <c:v>4.97</c:v>
                </c:pt>
                <c:pt idx="19">
                  <c:v>6.93</c:v>
                </c:pt>
                <c:pt idx="20">
                  <c:v>0</c:v>
                </c:pt>
                <c:pt idx="22">
                  <c:v>3.3484526670000001</c:v>
                </c:pt>
                <c:pt idx="23">
                  <c:v>4.4933822670000003</c:v>
                </c:pt>
                <c:pt idx="24">
                  <c:v>3.5467477330000001</c:v>
                </c:pt>
                <c:pt idx="25">
                  <c:v>0.18906666699999999</c:v>
                </c:pt>
                <c:pt idx="26">
                  <c:v>4.4898179999999996</c:v>
                </c:pt>
                <c:pt idx="27">
                  <c:v>2.6299103330000002</c:v>
                </c:pt>
                <c:pt idx="28">
                  <c:v>1.063767667</c:v>
                </c:pt>
                <c:pt idx="33">
                  <c:v>1.333144933</c:v>
                </c:pt>
                <c:pt idx="34">
                  <c:v>4.4241513330000002</c:v>
                </c:pt>
                <c:pt idx="35">
                  <c:v>2.870000133</c:v>
                </c:pt>
                <c:pt idx="36">
                  <c:v>4.6754084669999996</c:v>
                </c:pt>
                <c:pt idx="37">
                  <c:v>5.2218760670000002</c:v>
                </c:pt>
                <c:pt idx="38">
                  <c:v>0.56501726699999999</c:v>
                </c:pt>
                <c:pt idx="71">
                  <c:v>0.92121101109482895</c:v>
                </c:pt>
                <c:pt idx="72">
                  <c:v>4.33777737073477</c:v>
                </c:pt>
                <c:pt idx="73">
                  <c:v>5.1295399832530801</c:v>
                </c:pt>
                <c:pt idx="74">
                  <c:v>6.9137141511408799</c:v>
                </c:pt>
                <c:pt idx="75">
                  <c:v>6.4919667155118201</c:v>
                </c:pt>
                <c:pt idx="76">
                  <c:v>3.2030039773916599</c:v>
                </c:pt>
                <c:pt idx="77">
                  <c:v>6.2223937617751703</c:v>
                </c:pt>
                <c:pt idx="78">
                  <c:v>4.8364559346870397</c:v>
                </c:pt>
                <c:pt idx="79">
                  <c:v>5.12502616705045</c:v>
                </c:pt>
                <c:pt idx="80">
                  <c:v>3.1582975716977102</c:v>
                </c:pt>
                <c:pt idx="81">
                  <c:v>2.3992699392924401</c:v>
                </c:pt>
                <c:pt idx="82">
                  <c:v>8.6793227967343505</c:v>
                </c:pt>
                <c:pt idx="83">
                  <c:v>7.4025800711743699</c:v>
                </c:pt>
                <c:pt idx="84">
                  <c:v>4.4933666527109004</c:v>
                </c:pt>
                <c:pt idx="85">
                  <c:v>9.0776768892610402</c:v>
                </c:pt>
                <c:pt idx="86">
                  <c:v>6.89652239899518</c:v>
                </c:pt>
                <c:pt idx="87">
                  <c:v>0.53109953945990995</c:v>
                </c:pt>
                <c:pt idx="88">
                  <c:v>7.1780275277370702</c:v>
                </c:pt>
              </c:numCache>
            </c:numRef>
          </c:xVal>
          <c:yVal>
            <c:numRef>
              <c:f>Temp!$Q$2:$Q$91</c:f>
              <c:numCache>
                <c:formatCode>General</c:formatCode>
                <c:ptCount val="90"/>
                <c:pt idx="0">
                  <c:v>23992.322456813821</c:v>
                </c:pt>
                <c:pt idx="1">
                  <c:v>25313.97174254317</c:v>
                </c:pt>
                <c:pt idx="2">
                  <c:v>26429.710640236957</c:v>
                </c:pt>
                <c:pt idx="3">
                  <c:v>27568.099770265835</c:v>
                </c:pt>
                <c:pt idx="4">
                  <c:v>30498.694875669731</c:v>
                </c:pt>
                <c:pt idx="5">
                  <c:v>31127.450980392154</c:v>
                </c:pt>
                <c:pt idx="6">
                  <c:v>33850.238339467811</c:v>
                </c:pt>
                <c:pt idx="7">
                  <c:v>33927.249957306318</c:v>
                </c:pt>
                <c:pt idx="8">
                  <c:v>38845.144356955381</c:v>
                </c:pt>
                <c:pt idx="11">
                  <c:v>21126.760563380281</c:v>
                </c:pt>
                <c:pt idx="12">
                  <c:v>24598.615407276477</c:v>
                </c:pt>
                <c:pt idx="13">
                  <c:v>25621.118012422361</c:v>
                </c:pt>
                <c:pt idx="14">
                  <c:v>29320.388349514564</c:v>
                </c:pt>
                <c:pt idx="15">
                  <c:v>29365.079365079368</c:v>
                </c:pt>
                <c:pt idx="16">
                  <c:v>31117.080814864563</c:v>
                </c:pt>
                <c:pt idx="17">
                  <c:v>35267.349260523326</c:v>
                </c:pt>
                <c:pt idx="18">
                  <c:v>39410.038854967883</c:v>
                </c:pt>
                <c:pt idx="19">
                  <c:v>50170.129588069212</c:v>
                </c:pt>
                <c:pt idx="22">
                  <c:v>20837.10095400504</c:v>
                </c:pt>
                <c:pt idx="23">
                  <c:v>24667.679467369173</c:v>
                </c:pt>
                <c:pt idx="24">
                  <c:v>24895.281227212148</c:v>
                </c:pt>
                <c:pt idx="25">
                  <c:v>25549.549594594591</c:v>
                </c:pt>
                <c:pt idx="26">
                  <c:v>26139.052973774684</c:v>
                </c:pt>
                <c:pt idx="27">
                  <c:v>28900.113549450551</c:v>
                </c:pt>
                <c:pt idx="28">
                  <c:v>36597.511475160842</c:v>
                </c:pt>
                <c:pt idx="33">
                  <c:v>22053.679619520262</c:v>
                </c:pt>
                <c:pt idx="34">
                  <c:v>25290.981152460987</c:v>
                </c:pt>
                <c:pt idx="35">
                  <c:v>26956.795229506322</c:v>
                </c:pt>
                <c:pt idx="36">
                  <c:v>28080.531333333329</c:v>
                </c:pt>
                <c:pt idx="37">
                  <c:v>29404.110969086094</c:v>
                </c:pt>
                <c:pt idx="38">
                  <c:v>32534.583506231364</c:v>
                </c:pt>
                <c:pt idx="78">
                  <c:v>31745.807010921511</c:v>
                </c:pt>
                <c:pt idx="79">
                  <c:v>32069.620549677846</c:v>
                </c:pt>
                <c:pt idx="80">
                  <c:v>34102.758793628491</c:v>
                </c:pt>
                <c:pt idx="81">
                  <c:v>34347.929212067291</c:v>
                </c:pt>
                <c:pt idx="82">
                  <c:v>35094.659940056139</c:v>
                </c:pt>
                <c:pt idx="83">
                  <c:v>37324.808003524799</c:v>
                </c:pt>
                <c:pt idx="84">
                  <c:v>37909.06206031816</c:v>
                </c:pt>
                <c:pt idx="85">
                  <c:v>40020.288634721081</c:v>
                </c:pt>
                <c:pt idx="86">
                  <c:v>41267.383030936362</c:v>
                </c:pt>
                <c:pt idx="87">
                  <c:v>45955.10799080845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C3-45C4-AC13-2BFFBD0F635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Temp!$N$80:$N$90</c:f>
              <c:numCache>
                <c:formatCode>General</c:formatCode>
                <c:ptCount val="11"/>
                <c:pt idx="0">
                  <c:v>4.8364559346870397</c:v>
                </c:pt>
                <c:pt idx="1">
                  <c:v>5.12502616705045</c:v>
                </c:pt>
                <c:pt idx="2">
                  <c:v>3.1582975716977102</c:v>
                </c:pt>
                <c:pt idx="3">
                  <c:v>2.3992699392924401</c:v>
                </c:pt>
                <c:pt idx="4">
                  <c:v>8.6793227967343505</c:v>
                </c:pt>
                <c:pt idx="5">
                  <c:v>7.4025800711743699</c:v>
                </c:pt>
                <c:pt idx="6">
                  <c:v>4.4933666527109004</c:v>
                </c:pt>
                <c:pt idx="7">
                  <c:v>9.0776768892610402</c:v>
                </c:pt>
                <c:pt idx="8">
                  <c:v>6.89652239899518</c:v>
                </c:pt>
                <c:pt idx="9">
                  <c:v>0.53109953945990995</c:v>
                </c:pt>
                <c:pt idx="10">
                  <c:v>7.1780275277370702</c:v>
                </c:pt>
              </c:numCache>
            </c:numRef>
          </c:xVal>
          <c:yVal>
            <c:numRef>
              <c:f>Temp!$Q$80:$Q$90</c:f>
              <c:numCache>
                <c:formatCode>General</c:formatCode>
                <c:ptCount val="11"/>
                <c:pt idx="0">
                  <c:v>31745.807010921511</c:v>
                </c:pt>
                <c:pt idx="1">
                  <c:v>32069.620549677846</c:v>
                </c:pt>
                <c:pt idx="2">
                  <c:v>34102.758793628491</c:v>
                </c:pt>
                <c:pt idx="3">
                  <c:v>34347.929212067291</c:v>
                </c:pt>
                <c:pt idx="4">
                  <c:v>35094.659940056139</c:v>
                </c:pt>
                <c:pt idx="5">
                  <c:v>37324.808003524799</c:v>
                </c:pt>
                <c:pt idx="6">
                  <c:v>37909.06206031816</c:v>
                </c:pt>
                <c:pt idx="7">
                  <c:v>40020.288634721081</c:v>
                </c:pt>
                <c:pt idx="8">
                  <c:v>41267.383030936362</c:v>
                </c:pt>
                <c:pt idx="9">
                  <c:v>45955.10799080845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C3-45C4-AC13-2BFFBD0F6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247168"/>
        <c:axId val="429247560"/>
      </c:scatterChart>
      <c:valAx>
        <c:axId val="42924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47560"/>
        <c:crosses val="autoZero"/>
        <c:crossBetween val="midCat"/>
      </c:valAx>
      <c:valAx>
        <c:axId val="42924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4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Temp!$Q$1</c:f>
              <c:strCache>
                <c:ptCount val="1"/>
                <c:pt idx="0">
                  <c:v>Soybean.Leaf.SpecificArea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Temp!$K$2:$K$91</c:f>
              <c:numCache>
                <c:formatCode>General</c:formatCode>
                <c:ptCount val="90"/>
                <c:pt idx="0">
                  <c:v>2</c:v>
                </c:pt>
                <c:pt idx="1">
                  <c:v>6</c:v>
                </c:pt>
                <c:pt idx="2">
                  <c:v>9</c:v>
                </c:pt>
                <c:pt idx="3">
                  <c:v>15</c:v>
                </c:pt>
                <c:pt idx="4">
                  <c:v>16</c:v>
                </c:pt>
                <c:pt idx="5">
                  <c:v>11</c:v>
                </c:pt>
                <c:pt idx="6">
                  <c:v>15</c:v>
                </c:pt>
                <c:pt idx="7">
                  <c:v>13</c:v>
                </c:pt>
                <c:pt idx="8">
                  <c:v>4</c:v>
                </c:pt>
                <c:pt idx="11">
                  <c:v>0</c:v>
                </c:pt>
                <c:pt idx="12">
                  <c:v>13</c:v>
                </c:pt>
                <c:pt idx="13">
                  <c:v>6</c:v>
                </c:pt>
                <c:pt idx="14">
                  <c:v>10</c:v>
                </c:pt>
                <c:pt idx="15">
                  <c:v>7</c:v>
                </c:pt>
                <c:pt idx="16">
                  <c:v>13</c:v>
                </c:pt>
                <c:pt idx="17">
                  <c:v>2</c:v>
                </c:pt>
                <c:pt idx="18">
                  <c:v>14</c:v>
                </c:pt>
                <c:pt idx="19">
                  <c:v>14</c:v>
                </c:pt>
                <c:pt idx="22">
                  <c:v>20.88666667</c:v>
                </c:pt>
                <c:pt idx="23">
                  <c:v>20.88666667</c:v>
                </c:pt>
                <c:pt idx="24">
                  <c:v>16.11</c:v>
                </c:pt>
                <c:pt idx="25">
                  <c:v>2</c:v>
                </c:pt>
                <c:pt idx="26">
                  <c:v>18.11333333</c:v>
                </c:pt>
                <c:pt idx="27">
                  <c:v>10.33333333</c:v>
                </c:pt>
                <c:pt idx="28">
                  <c:v>6.3333333329999997</c:v>
                </c:pt>
                <c:pt idx="29">
                  <c:v>20.88666667</c:v>
                </c:pt>
                <c:pt idx="33">
                  <c:v>7.1133333329999999</c:v>
                </c:pt>
                <c:pt idx="34">
                  <c:v>16.39</c:v>
                </c:pt>
                <c:pt idx="35">
                  <c:v>13.78</c:v>
                </c:pt>
                <c:pt idx="36">
                  <c:v>15.61</c:v>
                </c:pt>
                <c:pt idx="37">
                  <c:v>16.39</c:v>
                </c:pt>
                <c:pt idx="38">
                  <c:v>3.6666666669999999</c:v>
                </c:pt>
                <c:pt idx="39">
                  <c:v>16.39</c:v>
                </c:pt>
                <c:pt idx="78">
                  <c:v>17.474120082815698</c:v>
                </c:pt>
                <c:pt idx="79">
                  <c:v>17.681159420289799</c:v>
                </c:pt>
                <c:pt idx="80">
                  <c:v>17.432712215320901</c:v>
                </c:pt>
                <c:pt idx="81">
                  <c:v>8.0331262939958599</c:v>
                </c:pt>
                <c:pt idx="82">
                  <c:v>17.267080745341602</c:v>
                </c:pt>
                <c:pt idx="83">
                  <c:v>14.699792960662499</c:v>
                </c:pt>
                <c:pt idx="84">
                  <c:v>10.559006211180099</c:v>
                </c:pt>
                <c:pt idx="85">
                  <c:v>16.687370600413999</c:v>
                </c:pt>
                <c:pt idx="86">
                  <c:v>12.919254658385</c:v>
                </c:pt>
                <c:pt idx="87">
                  <c:v>17.474120082815698</c:v>
                </c:pt>
              </c:numCache>
            </c:numRef>
          </c:xVal>
          <c:yVal>
            <c:numRef>
              <c:f>Temp!$Q$2:$Q$91</c:f>
              <c:numCache>
                <c:formatCode>General</c:formatCode>
                <c:ptCount val="90"/>
                <c:pt idx="0">
                  <c:v>23992.322456813821</c:v>
                </c:pt>
                <c:pt idx="1">
                  <c:v>25313.97174254317</c:v>
                </c:pt>
                <c:pt idx="2">
                  <c:v>26429.710640236957</c:v>
                </c:pt>
                <c:pt idx="3">
                  <c:v>27568.099770265835</c:v>
                </c:pt>
                <c:pt idx="4">
                  <c:v>30498.694875669731</c:v>
                </c:pt>
                <c:pt idx="5">
                  <c:v>31127.450980392154</c:v>
                </c:pt>
                <c:pt idx="6">
                  <c:v>33850.238339467811</c:v>
                </c:pt>
                <c:pt idx="7">
                  <c:v>33927.249957306318</c:v>
                </c:pt>
                <c:pt idx="8">
                  <c:v>38845.144356955381</c:v>
                </c:pt>
                <c:pt idx="11">
                  <c:v>21126.760563380281</c:v>
                </c:pt>
                <c:pt idx="12">
                  <c:v>24598.615407276477</c:v>
                </c:pt>
                <c:pt idx="13">
                  <c:v>25621.118012422361</c:v>
                </c:pt>
                <c:pt idx="14">
                  <c:v>29320.388349514564</c:v>
                </c:pt>
                <c:pt idx="15">
                  <c:v>29365.079365079368</c:v>
                </c:pt>
                <c:pt idx="16">
                  <c:v>31117.080814864563</c:v>
                </c:pt>
                <c:pt idx="17">
                  <c:v>35267.349260523326</c:v>
                </c:pt>
                <c:pt idx="18">
                  <c:v>39410.038854967883</c:v>
                </c:pt>
                <c:pt idx="19">
                  <c:v>50170.129588069212</c:v>
                </c:pt>
                <c:pt idx="22">
                  <c:v>20837.10095400504</c:v>
                </c:pt>
                <c:pt idx="23">
                  <c:v>24667.679467369173</c:v>
                </c:pt>
                <c:pt idx="24">
                  <c:v>24895.281227212148</c:v>
                </c:pt>
                <c:pt idx="25">
                  <c:v>25549.549594594591</c:v>
                </c:pt>
                <c:pt idx="26">
                  <c:v>26139.052973774684</c:v>
                </c:pt>
                <c:pt idx="27">
                  <c:v>28900.113549450551</c:v>
                </c:pt>
                <c:pt idx="28">
                  <c:v>36597.511475160842</c:v>
                </c:pt>
                <c:pt idx="33">
                  <c:v>22053.679619520262</c:v>
                </c:pt>
                <c:pt idx="34">
                  <c:v>25290.981152460987</c:v>
                </c:pt>
                <c:pt idx="35">
                  <c:v>26956.795229506322</c:v>
                </c:pt>
                <c:pt idx="36">
                  <c:v>28080.531333333329</c:v>
                </c:pt>
                <c:pt idx="37">
                  <c:v>29404.110969086094</c:v>
                </c:pt>
                <c:pt idx="38">
                  <c:v>32534.583506231364</c:v>
                </c:pt>
                <c:pt idx="78">
                  <c:v>31745.807010921511</c:v>
                </c:pt>
                <c:pt idx="79">
                  <c:v>32069.620549677846</c:v>
                </c:pt>
                <c:pt idx="80">
                  <c:v>34102.758793628491</c:v>
                </c:pt>
                <c:pt idx="81">
                  <c:v>34347.929212067291</c:v>
                </c:pt>
                <c:pt idx="82">
                  <c:v>35094.659940056139</c:v>
                </c:pt>
                <c:pt idx="83">
                  <c:v>37324.808003524799</c:v>
                </c:pt>
                <c:pt idx="84">
                  <c:v>37909.06206031816</c:v>
                </c:pt>
                <c:pt idx="85">
                  <c:v>40020.288634721081</c:v>
                </c:pt>
                <c:pt idx="86">
                  <c:v>41267.383030936362</c:v>
                </c:pt>
                <c:pt idx="87">
                  <c:v>45955.10799080845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06-47EF-8F4A-B0EE79C3BE5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Temp!$K$80:$K$90</c:f>
              <c:numCache>
                <c:formatCode>General</c:formatCode>
                <c:ptCount val="11"/>
                <c:pt idx="0">
                  <c:v>17.474120082815698</c:v>
                </c:pt>
                <c:pt idx="1">
                  <c:v>17.681159420289799</c:v>
                </c:pt>
                <c:pt idx="2">
                  <c:v>17.432712215320901</c:v>
                </c:pt>
                <c:pt idx="3">
                  <c:v>8.0331262939958599</c:v>
                </c:pt>
                <c:pt idx="4">
                  <c:v>17.267080745341602</c:v>
                </c:pt>
                <c:pt idx="5">
                  <c:v>14.699792960662499</c:v>
                </c:pt>
                <c:pt idx="6">
                  <c:v>10.559006211180099</c:v>
                </c:pt>
                <c:pt idx="7">
                  <c:v>16.687370600413999</c:v>
                </c:pt>
                <c:pt idx="8">
                  <c:v>12.919254658385</c:v>
                </c:pt>
                <c:pt idx="9">
                  <c:v>17.474120082815698</c:v>
                </c:pt>
              </c:numCache>
            </c:numRef>
          </c:xVal>
          <c:yVal>
            <c:numRef>
              <c:f>Temp!$Q$80:$Q$90</c:f>
              <c:numCache>
                <c:formatCode>General</c:formatCode>
                <c:ptCount val="11"/>
                <c:pt idx="0">
                  <c:v>31745.807010921511</c:v>
                </c:pt>
                <c:pt idx="1">
                  <c:v>32069.620549677846</c:v>
                </c:pt>
                <c:pt idx="2">
                  <c:v>34102.758793628491</c:v>
                </c:pt>
                <c:pt idx="3">
                  <c:v>34347.929212067291</c:v>
                </c:pt>
                <c:pt idx="4">
                  <c:v>35094.659940056139</c:v>
                </c:pt>
                <c:pt idx="5">
                  <c:v>37324.808003524799</c:v>
                </c:pt>
                <c:pt idx="6">
                  <c:v>37909.06206031816</c:v>
                </c:pt>
                <c:pt idx="7">
                  <c:v>40020.288634721081</c:v>
                </c:pt>
                <c:pt idx="8">
                  <c:v>41267.383030936362</c:v>
                </c:pt>
                <c:pt idx="9">
                  <c:v>45955.10799080845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06-47EF-8F4A-B0EE79C3B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248344"/>
        <c:axId val="429248736"/>
      </c:scatterChart>
      <c:valAx>
        <c:axId val="429248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48736"/>
        <c:crosses val="autoZero"/>
        <c:crossBetween val="midCat"/>
      </c:valAx>
      <c:valAx>
        <c:axId val="42924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48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</xdr:colOff>
      <xdr:row>5</xdr:row>
      <xdr:rowOff>41910</xdr:rowOff>
    </xdr:from>
    <xdr:to>
      <xdr:col>7</xdr:col>
      <xdr:colOff>731520</xdr:colOff>
      <xdr:row>20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22</xdr:row>
      <xdr:rowOff>0</xdr:rowOff>
    </xdr:from>
    <xdr:to>
      <xdr:col>7</xdr:col>
      <xdr:colOff>685800</xdr:colOff>
      <xdr:row>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490"/>
  <sheetViews>
    <sheetView workbookViewId="0">
      <pane xSplit="10710" ySplit="570" topLeftCell="CD353" activePane="bottomLeft"/>
      <selection activeCell="F1" sqref="F1"/>
      <selection pane="topRight" activeCell="CQ1" sqref="CQ1:CR1"/>
      <selection pane="bottomLeft" activeCell="B487" sqref="B487"/>
      <selection pane="bottomRight" activeCell="B484" sqref="B484"/>
    </sheetView>
  </sheetViews>
  <sheetFormatPr defaultRowHeight="15"/>
  <cols>
    <col min="1" max="1" width="43.28515625" bestFit="1" customWidth="1"/>
    <col min="2" max="2" width="16.28515625" bestFit="1" customWidth="1"/>
    <col min="3" max="3" width="10.28515625" customWidth="1"/>
    <col min="4" max="4" width="32" bestFit="1" customWidth="1"/>
    <col min="5" max="5" width="32" customWidth="1"/>
    <col min="6" max="6" width="28.85546875" bestFit="1" customWidth="1"/>
    <col min="7" max="7" width="27.7109375" bestFit="1" customWidth="1"/>
    <col min="8" max="8" width="27" bestFit="1" customWidth="1"/>
    <col min="9" max="9" width="9.85546875" bestFit="1" customWidth="1"/>
    <col min="10" max="10" width="10.140625" bestFit="1" customWidth="1"/>
    <col min="11" max="11" width="27.28515625" bestFit="1" customWidth="1"/>
    <col min="12" max="12" width="11.140625" bestFit="1" customWidth="1"/>
    <col min="13" max="13" width="21.7109375" customWidth="1"/>
    <col min="14" max="14" width="14.140625" bestFit="1" customWidth="1"/>
    <col min="15" max="15" width="21.28515625" bestFit="1" customWidth="1"/>
    <col min="16" max="16" width="12" bestFit="1" customWidth="1"/>
    <col min="17" max="17" width="21.42578125" bestFit="1" customWidth="1"/>
    <col min="18" max="18" width="17.7109375" bestFit="1" customWidth="1"/>
    <col min="19" max="19" width="18.7109375" bestFit="1" customWidth="1"/>
    <col min="20" max="20" width="14.140625" bestFit="1" customWidth="1"/>
    <col min="21" max="21" width="14.85546875" bestFit="1" customWidth="1"/>
    <col min="22" max="22" width="13.85546875" bestFit="1" customWidth="1"/>
    <col min="23" max="23" width="14.42578125" bestFit="1" customWidth="1"/>
    <col min="24" max="24" width="14.42578125" customWidth="1"/>
    <col min="25" max="25" width="15.140625" bestFit="1" customWidth="1"/>
    <col min="26" max="26" width="15" bestFit="1" customWidth="1"/>
    <col min="27" max="27" width="15" customWidth="1"/>
    <col min="28" max="29" width="21.85546875" customWidth="1"/>
    <col min="30" max="30" width="20.5703125" bestFit="1" customWidth="1"/>
    <col min="31" max="31" width="21.7109375" bestFit="1" customWidth="1"/>
    <col min="32" max="32" width="21.7109375" customWidth="1"/>
    <col min="33" max="33" width="17.7109375" bestFit="1" customWidth="1"/>
    <col min="34" max="34" width="16.42578125" bestFit="1" customWidth="1"/>
    <col min="35" max="35" width="17.28515625" bestFit="1" customWidth="1"/>
    <col min="36" max="36" width="18" bestFit="1" customWidth="1"/>
    <col min="37" max="37" width="16.5703125" bestFit="1" customWidth="1"/>
    <col min="38" max="38" width="17.7109375" bestFit="1" customWidth="1"/>
    <col min="39" max="39" width="17.7109375" customWidth="1"/>
    <col min="40" max="40" width="13.7109375" bestFit="1" customWidth="1"/>
    <col min="41" max="41" width="12.7109375" bestFit="1" customWidth="1"/>
    <col min="42" max="42" width="13.28515625" bestFit="1" customWidth="1"/>
    <col min="43" max="43" width="14" bestFit="1" customWidth="1"/>
    <col min="44" max="44" width="20.7109375" style="9" bestFit="1" customWidth="1"/>
    <col min="45" max="46" width="20.7109375" customWidth="1"/>
    <col min="47" max="47" width="9.28515625" bestFit="1" customWidth="1"/>
    <col min="48" max="48" width="14.7109375" bestFit="1" customWidth="1"/>
    <col min="49" max="49" width="13.85546875" bestFit="1" customWidth="1"/>
    <col min="50" max="50" width="17" bestFit="1" customWidth="1"/>
    <col min="51" max="51" width="5.7109375" bestFit="1" customWidth="1"/>
    <col min="52" max="52" width="8.140625" bestFit="1" customWidth="1"/>
    <col min="53" max="53" width="14" bestFit="1" customWidth="1"/>
    <col min="54" max="54" width="14.28515625" bestFit="1" customWidth="1"/>
    <col min="55" max="55" width="10.7109375" bestFit="1" customWidth="1"/>
    <col min="56" max="56" width="10.5703125" bestFit="1" customWidth="1"/>
    <col min="57" max="57" width="6.5703125" bestFit="1" customWidth="1"/>
    <col min="58" max="58" width="7.5703125" bestFit="1" customWidth="1"/>
    <col min="59" max="59" width="14.85546875" bestFit="1" customWidth="1"/>
    <col min="60" max="60" width="17.42578125" bestFit="1" customWidth="1"/>
    <col min="61" max="61" width="14.140625" bestFit="1" customWidth="1"/>
    <col min="62" max="62" width="15.140625" bestFit="1" customWidth="1"/>
    <col min="63" max="63" width="14.7109375" bestFit="1" customWidth="1"/>
    <col min="64" max="64" width="15" bestFit="1" customWidth="1"/>
    <col min="65" max="65" width="11.7109375" bestFit="1" customWidth="1"/>
    <col min="66" max="66" width="11.28515625" bestFit="1" customWidth="1"/>
    <col min="67" max="67" width="17.7109375" bestFit="1" customWidth="1"/>
    <col min="68" max="68" width="20.28515625" bestFit="1" customWidth="1"/>
    <col min="69" max="69" width="18.42578125" bestFit="1" customWidth="1"/>
    <col min="70" max="70" width="17.28515625" bestFit="1" customWidth="1"/>
    <col min="71" max="71" width="17.42578125" bestFit="1" customWidth="1"/>
    <col min="72" max="72" width="18.140625" bestFit="1" customWidth="1"/>
    <col min="73" max="73" width="13.7109375" bestFit="1" customWidth="1"/>
    <col min="74" max="74" width="16.28515625" bestFit="1" customWidth="1"/>
    <col min="75" max="75" width="14.140625" bestFit="1" customWidth="1"/>
    <col min="76" max="76" width="14.42578125" bestFit="1" customWidth="1"/>
    <col min="77" max="77" width="13.85546875" bestFit="1" customWidth="1"/>
    <col min="78" max="78" width="10.7109375" bestFit="1" customWidth="1"/>
    <col min="79" max="79" width="18.7109375" bestFit="1" customWidth="1"/>
    <col min="80" max="80" width="13.42578125" bestFit="1" customWidth="1"/>
    <col min="81" max="81" width="18.7109375" bestFit="1" customWidth="1"/>
    <col min="82" max="82" width="18" bestFit="1" customWidth="1"/>
    <col min="83" max="83" width="10.85546875" bestFit="1" customWidth="1"/>
    <col min="84" max="84" width="9.85546875" bestFit="1" customWidth="1"/>
    <col min="85" max="85" width="12.140625" bestFit="1" customWidth="1"/>
  </cols>
  <sheetData>
    <row r="1" spans="1:96">
      <c r="A1" s="3" t="s">
        <v>0</v>
      </c>
      <c r="B1" t="s">
        <v>1</v>
      </c>
      <c r="C1" t="s">
        <v>230</v>
      </c>
      <c r="D1" t="s">
        <v>14</v>
      </c>
      <c r="E1" t="s">
        <v>229</v>
      </c>
      <c r="F1" t="s">
        <v>62</v>
      </c>
      <c r="G1" t="s">
        <v>63</v>
      </c>
      <c r="H1" t="s">
        <v>64</v>
      </c>
      <c r="I1" t="s">
        <v>15</v>
      </c>
      <c r="J1" t="s">
        <v>16</v>
      </c>
      <c r="K1" t="s">
        <v>61</v>
      </c>
      <c r="L1" t="s">
        <v>92</v>
      </c>
      <c r="M1" t="s">
        <v>89</v>
      </c>
      <c r="N1" t="s">
        <v>55</v>
      </c>
      <c r="O1" t="s">
        <v>197</v>
      </c>
      <c r="P1" t="s">
        <v>91</v>
      </c>
      <c r="Q1" t="s">
        <v>90</v>
      </c>
      <c r="R1" t="s">
        <v>12</v>
      </c>
      <c r="S1" t="s">
        <v>56</v>
      </c>
      <c r="T1" t="s">
        <v>57</v>
      </c>
      <c r="U1" t="s">
        <v>58</v>
      </c>
      <c r="V1" t="s">
        <v>6</v>
      </c>
      <c r="W1" t="s">
        <v>172</v>
      </c>
      <c r="X1" t="s">
        <v>322</v>
      </c>
      <c r="Y1" t="s">
        <v>190</v>
      </c>
      <c r="Z1" t="s">
        <v>59</v>
      </c>
      <c r="AA1" t="s">
        <v>333</v>
      </c>
      <c r="AB1" t="s">
        <v>7</v>
      </c>
      <c r="AC1" t="s">
        <v>309</v>
      </c>
      <c r="AD1" t="s">
        <v>169</v>
      </c>
      <c r="AE1" t="s">
        <v>168</v>
      </c>
      <c r="AF1" t="s">
        <v>320</v>
      </c>
      <c r="AG1" t="s">
        <v>167</v>
      </c>
      <c r="AH1" t="s">
        <v>166</v>
      </c>
      <c r="AI1" t="s">
        <v>170</v>
      </c>
      <c r="AJ1" t="s">
        <v>173</v>
      </c>
      <c r="AK1" t="s">
        <v>162</v>
      </c>
      <c r="AL1" t="s">
        <v>163</v>
      </c>
      <c r="AM1" t="s">
        <v>321</v>
      </c>
      <c r="AN1" t="s">
        <v>165</v>
      </c>
      <c r="AO1" t="s">
        <v>164</v>
      </c>
      <c r="AP1" t="s">
        <v>174</v>
      </c>
      <c r="AQ1" t="s">
        <v>171</v>
      </c>
      <c r="AR1" s="9" t="s">
        <v>175</v>
      </c>
      <c r="AS1" t="s">
        <v>318</v>
      </c>
      <c r="AT1" t="s">
        <v>319</v>
      </c>
      <c r="AU1" t="s">
        <v>17</v>
      </c>
      <c r="AV1" t="s">
        <v>18</v>
      </c>
      <c r="AW1" t="s">
        <v>19</v>
      </c>
      <c r="AX1" t="s">
        <v>176</v>
      </c>
      <c r="AY1" t="s">
        <v>20</v>
      </c>
      <c r="AZ1" t="s">
        <v>21</v>
      </c>
      <c r="BA1" t="s">
        <v>22</v>
      </c>
      <c r="BB1" t="s">
        <v>23</v>
      </c>
      <c r="BC1" t="s">
        <v>24</v>
      </c>
      <c r="BD1" t="s">
        <v>25</v>
      </c>
      <c r="BE1" t="s">
        <v>26</v>
      </c>
      <c r="BF1" t="s">
        <v>27</v>
      </c>
      <c r="BG1" t="s">
        <v>28</v>
      </c>
      <c r="BH1" t="s">
        <v>29</v>
      </c>
      <c r="BI1" t="s">
        <v>30</v>
      </c>
      <c r="BJ1" t="s">
        <v>31</v>
      </c>
      <c r="BK1" t="s">
        <v>32</v>
      </c>
      <c r="BL1" t="s">
        <v>33</v>
      </c>
      <c r="BM1" t="s">
        <v>34</v>
      </c>
      <c r="BN1" t="s">
        <v>35</v>
      </c>
      <c r="BO1" t="s">
        <v>36</v>
      </c>
      <c r="BP1" t="s">
        <v>37</v>
      </c>
      <c r="BQ1" t="s">
        <v>38</v>
      </c>
      <c r="BR1" t="s">
        <v>39</v>
      </c>
      <c r="BS1" t="s">
        <v>40</v>
      </c>
      <c r="BT1" t="s">
        <v>41</v>
      </c>
      <c r="BU1" t="s">
        <v>42</v>
      </c>
      <c r="BV1" t="s">
        <v>43</v>
      </c>
      <c r="BW1" t="s">
        <v>44</v>
      </c>
      <c r="BX1" t="s">
        <v>45</v>
      </c>
      <c r="BY1" t="s">
        <v>46</v>
      </c>
      <c r="BZ1" t="s">
        <v>47</v>
      </c>
      <c r="CA1" t="s">
        <v>48</v>
      </c>
      <c r="CB1" t="s">
        <v>49</v>
      </c>
      <c r="CC1" t="s">
        <v>50</v>
      </c>
      <c r="CD1" t="s">
        <v>51</v>
      </c>
      <c r="CE1" t="s">
        <v>52</v>
      </c>
      <c r="CF1" t="s">
        <v>53</v>
      </c>
      <c r="CG1" t="s">
        <v>54</v>
      </c>
      <c r="CH1" s="9" t="s">
        <v>290</v>
      </c>
      <c r="CI1" s="9" t="s">
        <v>291</v>
      </c>
      <c r="CJ1" s="9" t="s">
        <v>292</v>
      </c>
      <c r="CK1" s="9" t="s">
        <v>293</v>
      </c>
      <c r="CL1" s="9" t="s">
        <v>294</v>
      </c>
      <c r="CM1" t="s">
        <v>295</v>
      </c>
      <c r="CN1" t="s">
        <v>296</v>
      </c>
      <c r="CO1" t="s">
        <v>297</v>
      </c>
      <c r="CP1" t="s">
        <v>332</v>
      </c>
      <c r="CQ1" s="35" t="s">
        <v>436</v>
      </c>
      <c r="CR1" s="35" t="s">
        <v>437</v>
      </c>
    </row>
    <row r="2" spans="1:96">
      <c r="A2" t="s">
        <v>3</v>
      </c>
      <c r="B2" s="4">
        <v>42895</v>
      </c>
      <c r="C2" s="4"/>
      <c r="D2" s="4"/>
      <c r="E2" s="4"/>
      <c r="F2" s="4"/>
      <c r="G2" s="4"/>
      <c r="H2" s="4"/>
      <c r="I2">
        <v>31.666666670000001</v>
      </c>
      <c r="J2">
        <v>31.333333329999999</v>
      </c>
      <c r="K2">
        <v>2</v>
      </c>
      <c r="N2">
        <v>0.18906666699999999</v>
      </c>
      <c r="P2">
        <v>265439.92389999999</v>
      </c>
      <c r="Q2">
        <f>N2*1000000/R2</f>
        <v>25549.549594594591</v>
      </c>
      <c r="R2">
        <v>7.4</v>
      </c>
      <c r="T2">
        <v>7.4</v>
      </c>
      <c r="U2">
        <v>4.9000000000000004</v>
      </c>
      <c r="AB2">
        <v>12.3</v>
      </c>
      <c r="AD2">
        <v>4.6311446829999998E-2</v>
      </c>
      <c r="AG2">
        <v>2.0514227950000002E-2</v>
      </c>
      <c r="AK2">
        <v>0.34375607200000002</v>
      </c>
      <c r="AN2">
        <v>0.101174293</v>
      </c>
      <c r="AR2" s="9">
        <v>0.44493036499999999</v>
      </c>
      <c r="AU2">
        <v>1.8991813280000001</v>
      </c>
      <c r="AV2">
        <v>26543.992389999999</v>
      </c>
      <c r="AW2">
        <v>26543.992389999999</v>
      </c>
      <c r="AX2">
        <v>187.7777778</v>
      </c>
      <c r="AY2">
        <v>71.666666669999998</v>
      </c>
      <c r="BA2">
        <v>3.2145502540000002</v>
      </c>
      <c r="BB2">
        <v>6.5064070989999996</v>
      </c>
      <c r="BE2">
        <v>3.9638261000000001E-2</v>
      </c>
      <c r="BF2">
        <v>9.3893029850000005</v>
      </c>
      <c r="BG2">
        <v>1.3228756559999999</v>
      </c>
      <c r="BI2">
        <v>1.3228756559999999</v>
      </c>
      <c r="BJ2">
        <v>1.276714533</v>
      </c>
      <c r="BN2">
        <v>25.94224354</v>
      </c>
      <c r="BO2">
        <v>0.30950257399999997</v>
      </c>
      <c r="BQ2">
        <v>9.1647271000000002E-2</v>
      </c>
      <c r="BU2">
        <v>7.4699906999999996E-2</v>
      </c>
      <c r="BW2">
        <v>3.0704688000000001E-2</v>
      </c>
      <c r="CA2">
        <v>0.104369884</v>
      </c>
      <c r="CB2">
        <v>0.70476370899999996</v>
      </c>
      <c r="CC2">
        <v>9389.3029850000003</v>
      </c>
      <c r="CD2">
        <v>9389.3029850000003</v>
      </c>
      <c r="CE2">
        <v>22.194427059999999</v>
      </c>
      <c r="CF2">
        <v>10.92576008</v>
      </c>
    </row>
    <row r="3" spans="1:96">
      <c r="A3" t="s">
        <v>3</v>
      </c>
      <c r="B3" s="4">
        <v>42909</v>
      </c>
      <c r="C3" s="4"/>
      <c r="D3" s="4"/>
      <c r="E3" s="4"/>
      <c r="F3" s="4"/>
      <c r="G3" s="4"/>
      <c r="H3" s="4"/>
      <c r="I3">
        <v>32.333333330000002</v>
      </c>
      <c r="J3">
        <v>31.666666670000001</v>
      </c>
      <c r="K3">
        <v>6.3333333329999997</v>
      </c>
      <c r="N3">
        <v>1.063767667</v>
      </c>
      <c r="P3">
        <v>260399.53109999999</v>
      </c>
      <c r="Q3">
        <f t="shared" ref="Q3:Q8" si="0">N3*1000000/R3</f>
        <v>36597.511475160842</v>
      </c>
      <c r="R3">
        <v>29.06666667</v>
      </c>
      <c r="T3">
        <v>29.06666667</v>
      </c>
      <c r="U3">
        <v>21.233333330000001</v>
      </c>
      <c r="AB3">
        <v>50.3</v>
      </c>
      <c r="AD3">
        <v>5.0692481989999996E-2</v>
      </c>
      <c r="AG3">
        <v>1.8245937029999999E-2</v>
      </c>
      <c r="AK3">
        <v>1.476158393</v>
      </c>
      <c r="AN3">
        <v>0.38724224699999998</v>
      </c>
      <c r="AR3" s="9">
        <v>1.8634006400000001</v>
      </c>
      <c r="AU3">
        <v>1.396620913</v>
      </c>
      <c r="AV3">
        <v>36472.462169999999</v>
      </c>
      <c r="AW3">
        <v>36472.462169999999</v>
      </c>
      <c r="AX3">
        <v>704.44444439999995</v>
      </c>
      <c r="AY3">
        <v>158.88999999999999</v>
      </c>
      <c r="BA3">
        <v>2.0816659990000002</v>
      </c>
      <c r="BB3">
        <v>3.5118845840000001</v>
      </c>
      <c r="BC3">
        <v>0.33501243800000002</v>
      </c>
      <c r="BE3">
        <v>0.17414084099999999</v>
      </c>
      <c r="BF3">
        <v>0.97779424000000004</v>
      </c>
      <c r="BG3">
        <v>1.2096831539999999</v>
      </c>
      <c r="BI3">
        <v>1.2096831539999999</v>
      </c>
      <c r="BJ3">
        <v>1.1372481409999999</v>
      </c>
      <c r="BN3">
        <v>22.5166605</v>
      </c>
      <c r="BO3">
        <v>0.40163393800000002</v>
      </c>
      <c r="BQ3">
        <v>3.4294910999999997E-2</v>
      </c>
      <c r="BU3">
        <v>0.171303912</v>
      </c>
      <c r="BW3">
        <v>1.6357283E-2</v>
      </c>
      <c r="CA3">
        <v>0.18747316999999999</v>
      </c>
      <c r="CB3">
        <v>9.5373146000000006E-2</v>
      </c>
      <c r="CC3">
        <v>4554.4144660000002</v>
      </c>
      <c r="CD3">
        <v>4554.4144660000002</v>
      </c>
      <c r="CE3">
        <v>15.39600718</v>
      </c>
      <c r="CF3">
        <v>1.922576396</v>
      </c>
    </row>
    <row r="4" spans="1:96">
      <c r="A4" t="s">
        <v>3</v>
      </c>
      <c r="B4" s="4">
        <v>42926</v>
      </c>
      <c r="C4" s="4"/>
      <c r="D4" s="4"/>
      <c r="E4" s="4"/>
      <c r="F4" s="4"/>
      <c r="G4" s="4"/>
      <c r="H4" s="4"/>
      <c r="I4">
        <v>32.333333330000002</v>
      </c>
      <c r="J4">
        <v>32.666666669999998</v>
      </c>
      <c r="K4">
        <v>10.33333333</v>
      </c>
      <c r="N4">
        <v>2.6299103330000002</v>
      </c>
      <c r="P4">
        <v>232284.38700000002</v>
      </c>
      <c r="Q4">
        <f t="shared" si="0"/>
        <v>28900.113549450551</v>
      </c>
      <c r="R4">
        <v>91</v>
      </c>
      <c r="T4">
        <v>91</v>
      </c>
      <c r="U4">
        <v>89.85</v>
      </c>
      <c r="AB4">
        <v>180.85</v>
      </c>
      <c r="AD4">
        <v>5.2969261810000001E-2</v>
      </c>
      <c r="AG4">
        <v>1.830695073E-2</v>
      </c>
      <c r="AK4">
        <v>4.8199299030000002</v>
      </c>
      <c r="AN4">
        <v>1.626351627</v>
      </c>
      <c r="AR4" s="9">
        <v>6.4462815300000003</v>
      </c>
      <c r="AU4">
        <v>1.862830607</v>
      </c>
      <c r="AV4">
        <v>29045.95592</v>
      </c>
      <c r="AW4">
        <v>29045.95592</v>
      </c>
      <c r="AX4">
        <v>1085</v>
      </c>
      <c r="AY4">
        <v>334.33333329999999</v>
      </c>
      <c r="BA4">
        <v>3.2145502540000002</v>
      </c>
      <c r="BB4">
        <v>4.9328828619999996</v>
      </c>
      <c r="BC4">
        <v>0.66500626600000001</v>
      </c>
      <c r="BE4">
        <v>0.46288053699999998</v>
      </c>
      <c r="BF4">
        <v>3.2982417559999999</v>
      </c>
      <c r="BG4">
        <v>9.4684159179999998</v>
      </c>
      <c r="BI4">
        <v>9.4684159179999998</v>
      </c>
      <c r="BJ4">
        <v>15.176860680000001</v>
      </c>
      <c r="BN4">
        <v>238.09991600000001</v>
      </c>
      <c r="BO4">
        <v>6.9166196999999999E-2</v>
      </c>
      <c r="BQ4">
        <v>0.18654817900000001</v>
      </c>
      <c r="BU4">
        <v>0.499844024</v>
      </c>
      <c r="BW4">
        <v>0.128898914</v>
      </c>
      <c r="CA4">
        <v>0.62868809000000003</v>
      </c>
      <c r="CB4">
        <v>0.33258388300000002</v>
      </c>
      <c r="CC4">
        <v>5162.1325269999998</v>
      </c>
      <c r="CD4">
        <v>5162.1325269999998</v>
      </c>
      <c r="CE4">
        <v>63.83572667</v>
      </c>
      <c r="CF4">
        <v>25.026652460000001</v>
      </c>
    </row>
    <row r="5" spans="1:96">
      <c r="A5" t="s">
        <v>3</v>
      </c>
      <c r="B5" s="4">
        <v>42942</v>
      </c>
      <c r="C5" s="4"/>
      <c r="D5" s="4"/>
      <c r="E5" s="4"/>
      <c r="F5" s="4"/>
      <c r="G5" s="4"/>
      <c r="H5" s="4"/>
      <c r="I5">
        <v>31</v>
      </c>
      <c r="J5">
        <v>23.666666670000001</v>
      </c>
      <c r="K5">
        <v>16.11</v>
      </c>
      <c r="L5">
        <v>29.943333330000002</v>
      </c>
      <c r="M5">
        <f>L5*J5</f>
        <v>708.65888890981114</v>
      </c>
      <c r="N5">
        <v>3.5467477330000001</v>
      </c>
      <c r="P5">
        <v>258047.00629999998</v>
      </c>
      <c r="Q5">
        <f t="shared" si="0"/>
        <v>24895.281227212148</v>
      </c>
      <c r="R5">
        <v>142.46666669999999</v>
      </c>
      <c r="S5">
        <v>13.6</v>
      </c>
      <c r="T5">
        <v>156.06666670000001</v>
      </c>
      <c r="U5">
        <v>211.7</v>
      </c>
      <c r="V5">
        <v>7.0333333329999999</v>
      </c>
      <c r="AB5">
        <v>374.8</v>
      </c>
      <c r="AD5">
        <v>5.2664065359999998E-2</v>
      </c>
      <c r="AE5">
        <v>2.4026684359999998E-2</v>
      </c>
      <c r="AG5">
        <v>1.5933583580000001E-2</v>
      </c>
      <c r="AH5">
        <v>3.4623949530000003E-2</v>
      </c>
      <c r="AK5">
        <v>7.4919406620000002</v>
      </c>
      <c r="AL5">
        <v>0.32024770200000002</v>
      </c>
      <c r="AN5">
        <v>3.3575160039999998</v>
      </c>
      <c r="AO5">
        <v>0.24408219</v>
      </c>
      <c r="AR5" s="9">
        <v>11.41378656</v>
      </c>
      <c r="AU5">
        <v>2.1940391859999999</v>
      </c>
      <c r="AV5">
        <v>24806.254580000001</v>
      </c>
      <c r="AW5">
        <v>22662.548620000001</v>
      </c>
      <c r="AX5">
        <v>1218.333333</v>
      </c>
      <c r="AY5">
        <v>588.33333330000005</v>
      </c>
      <c r="BA5">
        <v>5</v>
      </c>
      <c r="BB5">
        <v>6.1101009270000004</v>
      </c>
      <c r="BC5">
        <v>1.168888361</v>
      </c>
      <c r="BD5">
        <v>4.3617236650000004</v>
      </c>
      <c r="BE5">
        <v>0.85323291099999998</v>
      </c>
      <c r="BF5">
        <v>2.0822463170000001</v>
      </c>
      <c r="BG5">
        <v>8.8911941460000001</v>
      </c>
      <c r="BH5">
        <v>1.8248287590000001</v>
      </c>
      <c r="BI5">
        <v>10.46151678</v>
      </c>
      <c r="BJ5">
        <v>21.254411309999998</v>
      </c>
      <c r="BK5">
        <v>2.0502032419999998</v>
      </c>
      <c r="BN5">
        <v>291.83557009999998</v>
      </c>
      <c r="BO5">
        <v>0.18584066599999999</v>
      </c>
      <c r="BP5">
        <v>0.61849928700000001</v>
      </c>
      <c r="BQ5">
        <v>0.13053358400000001</v>
      </c>
      <c r="BR5">
        <v>4.5969863999999999E-2</v>
      </c>
      <c r="BU5">
        <v>0.20450197000000001</v>
      </c>
      <c r="BV5">
        <v>5.2578893000000002E-2</v>
      </c>
      <c r="BW5">
        <v>0.168207088</v>
      </c>
      <c r="BX5">
        <v>7.3650926000000005E-2</v>
      </c>
      <c r="CA5">
        <v>0.26653564099999999</v>
      </c>
      <c r="CB5">
        <v>0.52397094600000005</v>
      </c>
      <c r="CC5">
        <v>5045.6976729999997</v>
      </c>
      <c r="CD5">
        <v>4682.6751670000003</v>
      </c>
      <c r="CE5">
        <v>127.1154331</v>
      </c>
      <c r="CF5">
        <v>38.837267330000003</v>
      </c>
    </row>
    <row r="6" spans="1:96">
      <c r="A6" t="s">
        <v>3</v>
      </c>
      <c r="B6" s="4">
        <v>42951</v>
      </c>
      <c r="C6" s="4"/>
      <c r="D6" s="4"/>
      <c r="E6" s="4"/>
      <c r="F6" s="4"/>
      <c r="G6" s="4"/>
      <c r="H6" s="4"/>
      <c r="I6">
        <v>31</v>
      </c>
      <c r="J6">
        <v>32.333333330000002</v>
      </c>
      <c r="K6">
        <v>18.11333333</v>
      </c>
      <c r="L6">
        <v>67.5</v>
      </c>
      <c r="M6">
        <f t="shared" ref="M6:M9" si="1">L6*J6</f>
        <v>2182.4999997750001</v>
      </c>
      <c r="N6">
        <v>4.4898179999999996</v>
      </c>
      <c r="P6">
        <v>239592.76200000002</v>
      </c>
      <c r="Q6">
        <f t="shared" si="0"/>
        <v>26139.052973774684</v>
      </c>
      <c r="R6">
        <v>171.7666667</v>
      </c>
      <c r="S6">
        <v>14.16666667</v>
      </c>
      <c r="T6">
        <v>185.93333329999999</v>
      </c>
      <c r="U6">
        <v>286.26666669999997</v>
      </c>
      <c r="V6">
        <v>51.5</v>
      </c>
      <c r="AB6">
        <v>523.70000000000005</v>
      </c>
      <c r="AD6">
        <v>4.9020051960000005E-2</v>
      </c>
      <c r="AE6">
        <v>2.731203556E-2</v>
      </c>
      <c r="AG6">
        <v>1.4922018850000001E-2</v>
      </c>
      <c r="AH6">
        <v>3.4000000000000002E-2</v>
      </c>
      <c r="AK6">
        <v>8.395316459</v>
      </c>
      <c r="AL6">
        <v>0.369270916</v>
      </c>
      <c r="AN6">
        <v>4.2699831179999999</v>
      </c>
      <c r="AO6">
        <v>1.7509999999999999</v>
      </c>
      <c r="AR6" s="9">
        <v>14.78557049</v>
      </c>
      <c r="AU6">
        <v>1.8879088310000001</v>
      </c>
      <c r="AV6">
        <v>26076.93547</v>
      </c>
      <c r="AW6">
        <v>24126.09287</v>
      </c>
      <c r="AX6">
        <v>1466.666667</v>
      </c>
      <c r="AY6">
        <v>751.11</v>
      </c>
      <c r="BA6">
        <v>5</v>
      </c>
      <c r="BB6">
        <v>2.309401077</v>
      </c>
      <c r="BC6">
        <v>1.3891124260000001</v>
      </c>
      <c r="BD6">
        <v>5.4083269129999998</v>
      </c>
      <c r="BE6">
        <v>0.55618144700000005</v>
      </c>
      <c r="BF6">
        <v>1.034755525</v>
      </c>
      <c r="BG6">
        <v>11.72959221</v>
      </c>
      <c r="BH6">
        <v>9.4118719360000007</v>
      </c>
      <c r="BI6">
        <v>20.71432677</v>
      </c>
      <c r="BJ6">
        <v>23.508579990000001</v>
      </c>
      <c r="BK6">
        <v>12.73891675</v>
      </c>
      <c r="BN6">
        <v>559.41844800000001</v>
      </c>
      <c r="BO6">
        <v>0.31818848199999999</v>
      </c>
      <c r="BP6">
        <v>0.288776054</v>
      </c>
      <c r="BQ6">
        <v>0.111296059</v>
      </c>
      <c r="BU6">
        <v>8.5131423999999997E-2</v>
      </c>
      <c r="BV6">
        <v>0.203212321</v>
      </c>
      <c r="BW6">
        <v>0.44190556399999997</v>
      </c>
      <c r="BX6">
        <v>0.43312317</v>
      </c>
      <c r="CA6">
        <v>0.92400618499999998</v>
      </c>
      <c r="CB6">
        <v>0.218956975</v>
      </c>
      <c r="CC6">
        <v>1456.8509300000001</v>
      </c>
      <c r="CD6">
        <v>291.09515390000001</v>
      </c>
      <c r="CE6">
        <v>35.472994419999999</v>
      </c>
      <c r="CF6">
        <v>46.227657309999998</v>
      </c>
    </row>
    <row r="7" spans="1:96">
      <c r="A7" t="s">
        <v>3</v>
      </c>
      <c r="B7" s="4">
        <v>42968</v>
      </c>
      <c r="C7" s="4"/>
      <c r="D7" s="4"/>
      <c r="E7" s="4"/>
      <c r="F7" s="4"/>
      <c r="G7" s="4"/>
      <c r="H7" s="4"/>
      <c r="I7">
        <v>31</v>
      </c>
      <c r="J7">
        <v>33.666666669999998</v>
      </c>
      <c r="K7">
        <v>20.88666667</v>
      </c>
      <c r="L7">
        <v>73.556666669999998</v>
      </c>
      <c r="M7">
        <f t="shared" si="1"/>
        <v>2476.4077781351889</v>
      </c>
      <c r="N7">
        <v>4.4933822670000003</v>
      </c>
      <c r="P7">
        <v>246404.07339999999</v>
      </c>
      <c r="Q7">
        <f t="shared" si="0"/>
        <v>24667.679467369173</v>
      </c>
      <c r="R7">
        <v>182.15666669999999</v>
      </c>
      <c r="S7">
        <v>5.1566666669999996</v>
      </c>
      <c r="T7">
        <v>187.31333330000001</v>
      </c>
      <c r="U7">
        <v>317.98333330000003</v>
      </c>
      <c r="V7">
        <v>217.55666669999999</v>
      </c>
      <c r="AB7">
        <v>722.85333330000003</v>
      </c>
      <c r="AD7">
        <v>4.5780029300000004E-2</v>
      </c>
      <c r="AE7">
        <v>2.4344771309999999E-2</v>
      </c>
      <c r="AG7">
        <v>1.3600711770000001E-2</v>
      </c>
      <c r="AH7">
        <v>3.3245203500000001E-2</v>
      </c>
      <c r="AK7">
        <v>8.3967630989999993</v>
      </c>
      <c r="AL7">
        <v>0.12453468099999999</v>
      </c>
      <c r="AN7">
        <v>4.3441109280000001</v>
      </c>
      <c r="AO7">
        <v>7.2355102880000004</v>
      </c>
      <c r="AR7" s="9">
        <v>20.100919000000001</v>
      </c>
      <c r="AU7">
        <v>1.875228895</v>
      </c>
      <c r="AV7">
        <v>24555.750319999999</v>
      </c>
      <c r="AW7">
        <v>23879.62084</v>
      </c>
      <c r="AY7">
        <v>764.44666670000004</v>
      </c>
      <c r="BA7">
        <v>5</v>
      </c>
      <c r="BB7">
        <v>3.2145502540000002</v>
      </c>
      <c r="BC7">
        <v>1.3891124260000001</v>
      </c>
      <c r="BD7">
        <v>7.2353046470000004</v>
      </c>
      <c r="BE7">
        <v>0.86346009099999999</v>
      </c>
      <c r="BF7">
        <v>2.576694426</v>
      </c>
      <c r="BG7">
        <v>19.453620059999999</v>
      </c>
      <c r="BH7">
        <v>0.32145502500000001</v>
      </c>
      <c r="BI7">
        <v>19.296718200000001</v>
      </c>
      <c r="BJ7">
        <v>17.073468699999999</v>
      </c>
      <c r="BK7">
        <v>34.734037100000002</v>
      </c>
      <c r="BN7">
        <v>382.55239289999997</v>
      </c>
      <c r="BO7">
        <v>0.45637277100000001</v>
      </c>
      <c r="BP7">
        <v>0.498811324</v>
      </c>
      <c r="BQ7">
        <v>0.230868765</v>
      </c>
      <c r="BR7">
        <v>0.19983250499999999</v>
      </c>
      <c r="BU7">
        <v>1.6763243489999999</v>
      </c>
      <c r="BV7">
        <v>1.8367544E-2</v>
      </c>
      <c r="BW7">
        <v>0.90041895800000005</v>
      </c>
      <c r="BX7">
        <v>1.2573499420000001</v>
      </c>
      <c r="CA7">
        <v>2.554901455</v>
      </c>
      <c r="CB7">
        <v>0.22672908</v>
      </c>
      <c r="CC7">
        <v>2864.8653640000002</v>
      </c>
      <c r="CD7">
        <v>2871.5604330000001</v>
      </c>
      <c r="CF7">
        <v>19.532783550000001</v>
      </c>
    </row>
    <row r="8" spans="1:96">
      <c r="A8" t="s">
        <v>3</v>
      </c>
      <c r="B8" s="4">
        <v>42983</v>
      </c>
      <c r="C8" s="4"/>
      <c r="D8" s="4"/>
      <c r="E8" s="4"/>
      <c r="F8" s="4"/>
      <c r="G8" s="4"/>
      <c r="H8" s="4"/>
      <c r="I8">
        <v>31</v>
      </c>
      <c r="J8">
        <v>33.666666669999998</v>
      </c>
      <c r="K8">
        <v>20.88666667</v>
      </c>
      <c r="L8">
        <v>61.39</v>
      </c>
      <c r="M8">
        <f t="shared" si="1"/>
        <v>2066.7966668712997</v>
      </c>
      <c r="N8">
        <v>3.3484526670000001</v>
      </c>
      <c r="P8">
        <v>211949.37469999999</v>
      </c>
      <c r="Q8">
        <f t="shared" si="0"/>
        <v>20837.10095400504</v>
      </c>
      <c r="R8">
        <v>160.69666670000001</v>
      </c>
      <c r="S8">
        <v>25.616666670000001</v>
      </c>
      <c r="T8">
        <v>186.31333330000001</v>
      </c>
      <c r="U8">
        <v>302.48333330000003</v>
      </c>
      <c r="V8">
        <v>409.21666670000002</v>
      </c>
      <c r="AB8">
        <v>898.0133333</v>
      </c>
      <c r="AD8">
        <v>2.746492545E-2</v>
      </c>
      <c r="AE8">
        <v>1.8975636559999998E-2</v>
      </c>
      <c r="AG8">
        <v>8.1153414599999998E-3</v>
      </c>
      <c r="AH8">
        <v>3.8795077800000001E-2</v>
      </c>
      <c r="AK8">
        <v>4.4259175710000003</v>
      </c>
      <c r="AL8">
        <v>0.40085383000000002</v>
      </c>
      <c r="AN8">
        <v>2.4556705980000002</v>
      </c>
      <c r="AO8">
        <v>15.840236429999999</v>
      </c>
      <c r="AR8" s="9">
        <v>23.122678430000001</v>
      </c>
      <c r="AU8">
        <v>1.326094729</v>
      </c>
      <c r="AV8">
        <v>20822.952379999999</v>
      </c>
      <c r="AW8">
        <v>18258.099859999998</v>
      </c>
      <c r="AY8">
        <v>764.44666670000004</v>
      </c>
      <c r="BA8">
        <v>5</v>
      </c>
      <c r="BB8">
        <v>6.1101009270000004</v>
      </c>
      <c r="BC8">
        <v>1.3891124260000001</v>
      </c>
      <c r="BD8">
        <v>6.4250525290000002</v>
      </c>
      <c r="BE8">
        <v>0.45081993999999997</v>
      </c>
      <c r="BF8">
        <v>1.0506225199999999</v>
      </c>
      <c r="BG8">
        <v>14.28787365</v>
      </c>
      <c r="BH8">
        <v>25.268004139999999</v>
      </c>
      <c r="BI8">
        <v>24.959227420000001</v>
      </c>
      <c r="BJ8">
        <v>8.0512938920000003</v>
      </c>
      <c r="BK8">
        <v>16.405305039999998</v>
      </c>
      <c r="BN8">
        <v>486.49708459999999</v>
      </c>
      <c r="BO8">
        <v>0.131513876</v>
      </c>
      <c r="BP8">
        <v>0.51635507199999997</v>
      </c>
      <c r="BQ8">
        <v>0.156608992</v>
      </c>
      <c r="BR8">
        <v>0.442822455</v>
      </c>
      <c r="BU8">
        <v>0.60551635000000004</v>
      </c>
      <c r="BV8">
        <v>0.28019391900000001</v>
      </c>
      <c r="BW8">
        <v>0.48310399900000001</v>
      </c>
      <c r="BX8">
        <v>1.4177898360000001</v>
      </c>
      <c r="CA8">
        <v>2.2663543150000001</v>
      </c>
      <c r="CB8">
        <v>0.13615085800000001</v>
      </c>
      <c r="CC8">
        <v>1816.972784</v>
      </c>
      <c r="CD8">
        <v>3785.7399789999999</v>
      </c>
      <c r="CF8">
        <v>19.532783550000001</v>
      </c>
    </row>
    <row r="9" spans="1:96">
      <c r="A9" t="s">
        <v>3</v>
      </c>
      <c r="B9" s="4">
        <v>42997</v>
      </c>
      <c r="C9" s="4"/>
      <c r="D9" s="4"/>
      <c r="E9" s="4"/>
      <c r="F9" s="4"/>
      <c r="G9" s="4"/>
      <c r="H9" s="4"/>
      <c r="I9">
        <v>31</v>
      </c>
      <c r="J9">
        <v>32.333333330000002</v>
      </c>
      <c r="K9">
        <v>20.88666667</v>
      </c>
      <c r="L9">
        <v>62.666666669999998</v>
      </c>
      <c r="M9">
        <f t="shared" si="1"/>
        <v>2026.2222221211111</v>
      </c>
      <c r="R9">
        <v>15.393333330000001</v>
      </c>
      <c r="S9">
        <v>14.86</v>
      </c>
      <c r="T9">
        <v>30.25333333</v>
      </c>
      <c r="U9">
        <v>213.95</v>
      </c>
      <c r="V9">
        <v>444.09</v>
      </c>
      <c r="W9">
        <v>125.55666669999999</v>
      </c>
      <c r="X9">
        <f>W9/AB9</f>
        <v>0.18241738024400533</v>
      </c>
      <c r="Y9">
        <f>W9/M9</f>
        <v>6.1965891662447294E-2</v>
      </c>
      <c r="Z9">
        <v>318.53333329999998</v>
      </c>
      <c r="AB9">
        <v>688.29333329999997</v>
      </c>
      <c r="AC9">
        <f>Z9/AB9</f>
        <v>0.46278718373284583</v>
      </c>
      <c r="AD9">
        <v>2.2859224079999997E-2</v>
      </c>
      <c r="AE9">
        <v>1.739394188E-2</v>
      </c>
      <c r="AG9">
        <v>4.9081889800000004E-3</v>
      </c>
      <c r="AH9">
        <v>4.4114886699999994E-2</v>
      </c>
      <c r="AI9">
        <v>7.9016911999999998E-3</v>
      </c>
      <c r="AJ9">
        <v>5.3927535999999998E-2</v>
      </c>
      <c r="AK9">
        <v>0.36035655300000002</v>
      </c>
      <c r="AL9">
        <v>0.24390679800000001</v>
      </c>
      <c r="AN9">
        <v>1.0493157440000001</v>
      </c>
      <c r="AO9">
        <v>19.553729329999999</v>
      </c>
      <c r="AP9">
        <v>0.99398109099999998</v>
      </c>
      <c r="AQ9">
        <v>18.559748240000001</v>
      </c>
      <c r="AR9" s="9">
        <v>21.20730842</v>
      </c>
      <c r="AY9">
        <v>764.44666670000004</v>
      </c>
      <c r="AZ9">
        <v>54.553409960000003</v>
      </c>
      <c r="BA9">
        <v>5</v>
      </c>
      <c r="BB9">
        <v>3.0550504630000002</v>
      </c>
      <c r="BC9">
        <v>1.3891124260000001</v>
      </c>
      <c r="BD9">
        <v>4.6671440229999996</v>
      </c>
      <c r="BG9">
        <v>19.191926250000002</v>
      </c>
      <c r="BH9">
        <v>17.12383427</v>
      </c>
      <c r="BI9">
        <v>36.310441109999999</v>
      </c>
      <c r="BJ9">
        <v>62.57163894</v>
      </c>
      <c r="BK9">
        <v>71.288638649999996</v>
      </c>
      <c r="BL9">
        <v>19.623540290000001</v>
      </c>
      <c r="BM9">
        <v>51.892228060000001</v>
      </c>
      <c r="BN9">
        <v>1351.075206</v>
      </c>
      <c r="BO9">
        <v>0.28147503000000001</v>
      </c>
      <c r="BP9">
        <v>0.12760889</v>
      </c>
      <c r="BQ9">
        <v>6.7670759999999996E-2</v>
      </c>
      <c r="BR9">
        <v>0.37165287400000002</v>
      </c>
      <c r="BS9">
        <v>0.143930472</v>
      </c>
      <c r="BT9">
        <v>0.42906704699999998</v>
      </c>
      <c r="BU9">
        <v>0.49645715800000001</v>
      </c>
      <c r="BV9">
        <v>0.26708691099999998</v>
      </c>
      <c r="BW9">
        <v>0.358529082</v>
      </c>
      <c r="BX9">
        <v>3.0864769270000001</v>
      </c>
      <c r="BY9">
        <v>0.233257305</v>
      </c>
      <c r="BZ9">
        <v>2.85535483</v>
      </c>
      <c r="CA9">
        <v>3.8043212409999998</v>
      </c>
      <c r="CF9">
        <v>19.532783550000001</v>
      </c>
      <c r="CG9">
        <v>8.887289634</v>
      </c>
    </row>
    <row r="10" spans="1:96">
      <c r="A10" t="s">
        <v>3</v>
      </c>
      <c r="B10" s="4">
        <v>43026</v>
      </c>
      <c r="C10" s="4"/>
      <c r="D10" s="4" t="s">
        <v>60</v>
      </c>
      <c r="E10" s="4"/>
      <c r="F10" s="4"/>
      <c r="G10" s="4"/>
      <c r="H10" s="4"/>
      <c r="Z10">
        <v>310.3</v>
      </c>
      <c r="AZ10">
        <v>53.143333329999997</v>
      </c>
      <c r="BM10">
        <v>36.299450839999999</v>
      </c>
      <c r="CG10">
        <v>6.2168025010000001</v>
      </c>
    </row>
    <row r="11" spans="1:96">
      <c r="A11" t="s">
        <v>3</v>
      </c>
      <c r="B11" s="4">
        <v>42916</v>
      </c>
      <c r="C11" s="4"/>
      <c r="D11" s="4"/>
      <c r="E11" s="4"/>
      <c r="F11" s="4"/>
      <c r="G11" s="4"/>
      <c r="H11" s="4"/>
      <c r="AX11">
        <v>877.77777779999997</v>
      </c>
      <c r="CE11">
        <v>42.860670050000003</v>
      </c>
    </row>
    <row r="12" spans="1:96">
      <c r="A12" t="s">
        <v>3</v>
      </c>
      <c r="B12" s="4">
        <v>42934</v>
      </c>
      <c r="C12" s="4"/>
      <c r="D12" s="4"/>
      <c r="E12" s="4"/>
      <c r="F12" s="4"/>
      <c r="G12" s="4"/>
      <c r="H12" s="4"/>
      <c r="AX12">
        <v>1111.666667</v>
      </c>
      <c r="CE12">
        <v>104.08329999999999</v>
      </c>
    </row>
    <row r="13" spans="1:96">
      <c r="A13" t="s">
        <v>4</v>
      </c>
      <c r="B13" s="4">
        <v>42909</v>
      </c>
      <c r="C13" s="4"/>
      <c r="D13" s="4"/>
      <c r="E13" s="4"/>
      <c r="F13" s="4"/>
      <c r="G13" s="4"/>
      <c r="H13" s="4"/>
      <c r="I13">
        <v>41</v>
      </c>
      <c r="J13">
        <v>41</v>
      </c>
      <c r="K13">
        <v>3.6666666669999999</v>
      </c>
      <c r="N13">
        <v>0.56501726699999999</v>
      </c>
      <c r="P13">
        <v>286692.8419</v>
      </c>
      <c r="Q13">
        <f>N13*1000000/R13</f>
        <v>32534.583506231364</v>
      </c>
      <c r="R13">
        <v>17.366666670000001</v>
      </c>
      <c r="T13">
        <v>17.366666670000001</v>
      </c>
      <c r="U13">
        <v>12.16666667</v>
      </c>
      <c r="AB13">
        <v>29.533333329999998</v>
      </c>
      <c r="AD13">
        <v>5.3513595260000005E-2</v>
      </c>
      <c r="AG13">
        <v>2.5577801859999999E-2</v>
      </c>
      <c r="AK13">
        <v>0.92831271999999998</v>
      </c>
      <c r="AN13">
        <v>0.31247847400000001</v>
      </c>
      <c r="AR13" s="9">
        <v>1.240791193</v>
      </c>
      <c r="AU13">
        <v>1.660832965</v>
      </c>
      <c r="AV13">
        <v>32509.90871</v>
      </c>
      <c r="AW13">
        <v>32509.90871</v>
      </c>
      <c r="AX13">
        <v>600</v>
      </c>
      <c r="AY13">
        <v>118.33333330000001</v>
      </c>
      <c r="BA13">
        <v>2.6457513110000002</v>
      </c>
      <c r="BB13">
        <v>2.6457513110000002</v>
      </c>
      <c r="BC13">
        <v>0.57735026899999997</v>
      </c>
      <c r="BE13">
        <v>7.2568472999999994E-2</v>
      </c>
      <c r="BF13">
        <v>0.63868976399999999</v>
      </c>
      <c r="BG13">
        <v>0.75718777900000001</v>
      </c>
      <c r="BI13">
        <v>0.75718777900000001</v>
      </c>
      <c r="BJ13">
        <v>1.908751774</v>
      </c>
      <c r="BN13">
        <v>26.65207934</v>
      </c>
      <c r="BO13">
        <v>0.213327875</v>
      </c>
      <c r="BQ13">
        <v>0.10142232299999999</v>
      </c>
      <c r="BU13">
        <v>1.1554798999999999E-2</v>
      </c>
      <c r="BW13">
        <v>6.0073020999999997E-2</v>
      </c>
      <c r="CA13">
        <v>6.5997679000000004E-2</v>
      </c>
      <c r="CB13">
        <v>0.20978332699999999</v>
      </c>
      <c r="CC13">
        <v>3518.26377</v>
      </c>
      <c r="CD13">
        <v>3518.26377</v>
      </c>
      <c r="CE13">
        <v>17.63834207</v>
      </c>
      <c r="CF13">
        <v>4.407066296</v>
      </c>
    </row>
    <row r="14" spans="1:96">
      <c r="A14" t="s">
        <v>4</v>
      </c>
      <c r="B14" s="4">
        <v>42926</v>
      </c>
      <c r="C14" s="4"/>
      <c r="D14" s="4"/>
      <c r="E14" s="4"/>
      <c r="F14" s="4"/>
      <c r="G14" s="4"/>
      <c r="H14" s="4"/>
      <c r="I14">
        <v>36.333333330000002</v>
      </c>
      <c r="J14">
        <v>32.666666669999998</v>
      </c>
      <c r="K14">
        <v>7.1133333329999999</v>
      </c>
      <c r="N14">
        <v>1.333144933</v>
      </c>
      <c r="P14">
        <v>246581.85629999998</v>
      </c>
      <c r="Q14">
        <f t="shared" ref="Q14:Q18" si="2">N14*1000000/R14</f>
        <v>22053.679619520262</v>
      </c>
      <c r="R14">
        <v>60.45</v>
      </c>
      <c r="T14">
        <v>60.45</v>
      </c>
      <c r="U14">
        <v>47.576666670000002</v>
      </c>
      <c r="AB14">
        <v>108.02666670000001</v>
      </c>
      <c r="AD14">
        <v>5.5619044300000003E-2</v>
      </c>
      <c r="AG14">
        <v>2.2197982469999999E-2</v>
      </c>
      <c r="AK14">
        <v>3.3607650140000001</v>
      </c>
      <c r="AN14">
        <v>1.050690216</v>
      </c>
      <c r="AR14" s="9">
        <v>4.4114552299999996</v>
      </c>
      <c r="AU14">
        <v>2.591035186</v>
      </c>
      <c r="AV14">
        <v>21961.912329999999</v>
      </c>
      <c r="AW14">
        <v>21961.912329999999</v>
      </c>
      <c r="AX14">
        <v>858.33333330000005</v>
      </c>
      <c r="AY14">
        <v>237.78</v>
      </c>
      <c r="BA14">
        <v>2.5166114780000002</v>
      </c>
      <c r="BB14">
        <v>7.0945988849999999</v>
      </c>
      <c r="BC14">
        <v>0.96417494999999998</v>
      </c>
      <c r="BE14">
        <v>0.27197959799999999</v>
      </c>
      <c r="BF14">
        <v>3.0724990559999998</v>
      </c>
      <c r="BG14">
        <v>2.3404059479999999</v>
      </c>
      <c r="BI14">
        <v>2.3404059479999999</v>
      </c>
      <c r="BJ14">
        <v>3.6065126279999999</v>
      </c>
      <c r="BN14">
        <v>14.75273986</v>
      </c>
      <c r="BO14">
        <v>0.10581093699999999</v>
      </c>
      <c r="BQ14">
        <v>0.225253958</v>
      </c>
      <c r="BU14">
        <v>8.4158015000000003E-2</v>
      </c>
      <c r="BW14">
        <v>3.0301444E-2</v>
      </c>
      <c r="CA14">
        <v>0.111229473</v>
      </c>
      <c r="CB14">
        <v>0.51737233100000002</v>
      </c>
      <c r="CC14">
        <v>3761.7168099999999</v>
      </c>
      <c r="CD14">
        <v>3761.7168099999999</v>
      </c>
      <c r="CE14">
        <v>59.231185480000001</v>
      </c>
      <c r="CF14">
        <v>42.861361389999999</v>
      </c>
    </row>
    <row r="15" spans="1:96">
      <c r="A15" t="s">
        <v>4</v>
      </c>
      <c r="B15" s="4">
        <v>42942</v>
      </c>
      <c r="C15" s="4"/>
      <c r="D15" s="4"/>
      <c r="E15" s="4"/>
      <c r="F15" s="4"/>
      <c r="G15" s="4"/>
      <c r="H15" s="4"/>
      <c r="I15">
        <v>36.333333330000002</v>
      </c>
      <c r="J15">
        <v>34</v>
      </c>
      <c r="K15">
        <v>13.78</v>
      </c>
      <c r="N15">
        <v>2.870000133</v>
      </c>
      <c r="P15">
        <v>294986.7401</v>
      </c>
      <c r="Q15">
        <f t="shared" si="2"/>
        <v>26956.795229506322</v>
      </c>
      <c r="R15">
        <v>106.4666667</v>
      </c>
      <c r="S15">
        <v>3.95</v>
      </c>
      <c r="T15">
        <v>110.41666669999999</v>
      </c>
      <c r="U15">
        <v>136.7333333</v>
      </c>
      <c r="V15">
        <v>0.81666666700000001</v>
      </c>
      <c r="AB15">
        <v>247.96666669999999</v>
      </c>
      <c r="AD15">
        <v>5.6759546600000002E-2</v>
      </c>
      <c r="AE15">
        <v>2.2230339849999999E-2</v>
      </c>
      <c r="AG15">
        <v>1.49628977E-2</v>
      </c>
      <c r="AH15">
        <v>3.4290581539999997E-2</v>
      </c>
      <c r="AK15">
        <v>6.0370028959999997</v>
      </c>
      <c r="AL15">
        <v>9.2586599000000006E-2</v>
      </c>
      <c r="AN15">
        <v>2.0423830540000001</v>
      </c>
      <c r="AO15">
        <v>2.5147903999999999E-2</v>
      </c>
      <c r="AR15" s="9">
        <v>8.1971204530000001</v>
      </c>
      <c r="AU15">
        <v>2.1404846100000001</v>
      </c>
      <c r="AV15">
        <v>26939.467619999999</v>
      </c>
      <c r="AW15">
        <v>26034.953669999999</v>
      </c>
      <c r="AX15">
        <v>1153.333333</v>
      </c>
      <c r="AY15">
        <v>510</v>
      </c>
      <c r="BA15">
        <v>2.5166114780000002</v>
      </c>
      <c r="BB15">
        <v>5.2915026220000003</v>
      </c>
      <c r="BC15">
        <v>1.168888361</v>
      </c>
      <c r="BE15">
        <v>0.43784565800000003</v>
      </c>
      <c r="BF15">
        <v>0.89697609499999997</v>
      </c>
      <c r="BG15">
        <v>6.709942871</v>
      </c>
      <c r="BH15">
        <v>2.4864633519999999</v>
      </c>
      <c r="BI15">
        <v>7.3607630940000002</v>
      </c>
      <c r="BJ15">
        <v>11.00378723</v>
      </c>
      <c r="BK15">
        <v>0.59651767200000005</v>
      </c>
      <c r="BN15">
        <v>147.6010953</v>
      </c>
      <c r="BO15">
        <v>0.34234834800000002</v>
      </c>
      <c r="BP15">
        <v>0.388470392</v>
      </c>
      <c r="BQ15">
        <v>4.9557148000000002E-2</v>
      </c>
      <c r="BR15">
        <v>0.71820184499999995</v>
      </c>
      <c r="BU15">
        <v>0.41912551599999998</v>
      </c>
      <c r="BV15">
        <v>6.2015540000000001E-2</v>
      </c>
      <c r="BW15">
        <v>9.9778357999999998E-2</v>
      </c>
      <c r="BX15">
        <v>1.6461156000000001E-2</v>
      </c>
      <c r="CA15">
        <v>0.41153527699999998</v>
      </c>
      <c r="CB15">
        <v>0.37967192900000002</v>
      </c>
      <c r="CC15">
        <v>3588.6822590000002</v>
      </c>
      <c r="CD15">
        <v>4087.9392079999998</v>
      </c>
      <c r="CE15">
        <v>93.852721500000001</v>
      </c>
      <c r="CF15">
        <v>83.735230939999994</v>
      </c>
    </row>
    <row r="16" spans="1:96">
      <c r="A16" t="s">
        <v>4</v>
      </c>
      <c r="B16" s="4">
        <v>42951</v>
      </c>
      <c r="C16" s="4"/>
      <c r="D16" s="4"/>
      <c r="E16" s="4"/>
      <c r="F16" s="4"/>
      <c r="G16" s="4"/>
      <c r="H16" s="4"/>
      <c r="I16">
        <v>36.333333330000002</v>
      </c>
      <c r="J16">
        <v>38.333333330000002</v>
      </c>
      <c r="K16">
        <v>15.61</v>
      </c>
      <c r="L16">
        <v>36.776666669999997</v>
      </c>
      <c r="M16">
        <f>L16*J16</f>
        <v>1409.772222227411</v>
      </c>
      <c r="N16">
        <v>4.6754084669999996</v>
      </c>
      <c r="P16">
        <v>232888.84029999998</v>
      </c>
      <c r="Q16">
        <f t="shared" si="2"/>
        <v>28080.531333333329</v>
      </c>
      <c r="R16">
        <v>166.5</v>
      </c>
      <c r="S16">
        <v>3.766666667</v>
      </c>
      <c r="T16">
        <v>170.2666667</v>
      </c>
      <c r="U16">
        <v>256.60000000000002</v>
      </c>
      <c r="V16">
        <v>19.666666670000001</v>
      </c>
      <c r="AB16">
        <v>446.53333329999998</v>
      </c>
      <c r="AD16">
        <v>4.7166145640000004E-2</v>
      </c>
      <c r="AE16">
        <v>2.4504482350000002E-2</v>
      </c>
      <c r="AG16">
        <v>1.330648343E-2</v>
      </c>
      <c r="AH16">
        <v>3.5000000000000003E-2</v>
      </c>
      <c r="AK16">
        <v>7.7601181229999998</v>
      </c>
      <c r="AL16">
        <v>9.6129725999999999E-2</v>
      </c>
      <c r="AN16">
        <v>3.3425547560000002</v>
      </c>
      <c r="AO16">
        <v>0.68833333299999999</v>
      </c>
      <c r="AR16" s="9">
        <v>11.88713594</v>
      </c>
      <c r="AU16">
        <v>1.6701437029999999</v>
      </c>
      <c r="AV16">
        <v>28207.598379999999</v>
      </c>
      <c r="AW16">
        <v>27540.923060000001</v>
      </c>
      <c r="AX16">
        <v>1235</v>
      </c>
      <c r="AY16">
        <v>665.55333329999996</v>
      </c>
      <c r="BA16">
        <v>2.5166114780000002</v>
      </c>
      <c r="BB16">
        <v>2.0816659990000002</v>
      </c>
      <c r="BC16">
        <v>0.67178865700000001</v>
      </c>
      <c r="BD16">
        <v>2.1444191130000001</v>
      </c>
      <c r="BE16">
        <v>0.75047234600000001</v>
      </c>
      <c r="BF16">
        <v>0.71532856499999997</v>
      </c>
      <c r="BG16">
        <v>32.922332849999997</v>
      </c>
      <c r="BH16">
        <v>1.4047538340000001</v>
      </c>
      <c r="BI16">
        <v>31.731582580000001</v>
      </c>
      <c r="BJ16">
        <v>62.276881750000001</v>
      </c>
      <c r="BK16">
        <v>8.0002083309999996</v>
      </c>
      <c r="BN16">
        <v>1015.488716</v>
      </c>
      <c r="BO16">
        <v>0.42883606299999999</v>
      </c>
      <c r="BP16">
        <v>0.48703883199999998</v>
      </c>
      <c r="BQ16">
        <v>0.20050975200000001</v>
      </c>
      <c r="BU16">
        <v>0.77755899100000003</v>
      </c>
      <c r="BV16">
        <v>4.7494438999999999E-2</v>
      </c>
      <c r="BW16">
        <v>0.404080877</v>
      </c>
      <c r="BX16">
        <v>0.28000729200000002</v>
      </c>
      <c r="CA16">
        <v>1.401819975</v>
      </c>
      <c r="CB16">
        <v>0.101699416</v>
      </c>
      <c r="CC16">
        <v>992.64098639999997</v>
      </c>
      <c r="CD16">
        <v>668.4282283</v>
      </c>
      <c r="CE16">
        <v>86.746757860000002</v>
      </c>
      <c r="CF16">
        <v>110.67036469999999</v>
      </c>
    </row>
    <row r="17" spans="1:85">
      <c r="A17" t="s">
        <v>4</v>
      </c>
      <c r="B17" s="4">
        <v>42968</v>
      </c>
      <c r="C17" s="4"/>
      <c r="D17" s="4"/>
      <c r="E17" s="4"/>
      <c r="F17" s="4"/>
      <c r="G17" s="4"/>
      <c r="H17" s="4"/>
      <c r="I17">
        <v>36.333333330000002</v>
      </c>
      <c r="J17">
        <v>35</v>
      </c>
      <c r="K17">
        <v>16.39</v>
      </c>
      <c r="L17">
        <v>50</v>
      </c>
      <c r="M17">
        <f t="shared" ref="M17:M19" si="3">L17*J17</f>
        <v>1750</v>
      </c>
      <c r="N17">
        <v>5.2218760670000002</v>
      </c>
      <c r="P17">
        <v>260345.29389999999</v>
      </c>
      <c r="Q17">
        <f t="shared" si="2"/>
        <v>29404.110969086094</v>
      </c>
      <c r="R17">
        <v>177.59</v>
      </c>
      <c r="S17">
        <v>4.8566666669999998</v>
      </c>
      <c r="T17">
        <v>182.44666670000001</v>
      </c>
      <c r="U17">
        <v>306.48333330000003</v>
      </c>
      <c r="V17">
        <v>137.35666670000001</v>
      </c>
      <c r="AB17">
        <v>626.28666670000007</v>
      </c>
      <c r="AD17">
        <v>4.792724768E-2</v>
      </c>
      <c r="AE17">
        <v>2.440630714E-2</v>
      </c>
      <c r="AG17">
        <v>1.375053326E-2</v>
      </c>
      <c r="AH17">
        <v>3.5871027309999998E-2</v>
      </c>
      <c r="AK17">
        <v>8.4749179560000005</v>
      </c>
      <c r="AL17">
        <v>0.112247159</v>
      </c>
      <c r="AN17">
        <v>4.1794316409999999</v>
      </c>
      <c r="AO17">
        <v>4.9122820190000001</v>
      </c>
      <c r="AR17" s="9">
        <v>17.678878780000002</v>
      </c>
      <c r="AU17">
        <v>1.622554703</v>
      </c>
      <c r="AV17">
        <v>29646.15581</v>
      </c>
      <c r="AW17">
        <v>28857.855530000001</v>
      </c>
      <c r="AY17">
        <v>733.33333330000005</v>
      </c>
      <c r="BA17">
        <v>2.5166114780000002</v>
      </c>
      <c r="BB17">
        <v>1.7320508080000001</v>
      </c>
      <c r="BC17">
        <v>0.348281495</v>
      </c>
      <c r="BD17">
        <v>10.440306509999999</v>
      </c>
      <c r="BE17">
        <v>8.9865407999999994E-2</v>
      </c>
      <c r="BF17">
        <v>1.8305064879999999</v>
      </c>
      <c r="BG17">
        <v>19.2779667</v>
      </c>
      <c r="BH17">
        <v>2.2501851780000002</v>
      </c>
      <c r="BI17">
        <v>19.828346710000002</v>
      </c>
      <c r="BJ17">
        <v>37.884209550000001</v>
      </c>
      <c r="BK17">
        <v>20.123949249999999</v>
      </c>
      <c r="BN17">
        <v>741.52028519999999</v>
      </c>
      <c r="BO17">
        <v>0.32390440599999998</v>
      </c>
      <c r="BP17">
        <v>0.44870957700000003</v>
      </c>
      <c r="BQ17">
        <v>0.30498844600000002</v>
      </c>
      <c r="BR17">
        <v>0.113142141</v>
      </c>
      <c r="BU17">
        <v>0.53440854000000004</v>
      </c>
      <c r="BV17">
        <v>3.5300312E-2</v>
      </c>
      <c r="BW17">
        <v>0.90320213199999999</v>
      </c>
      <c r="BX17">
        <v>0.55779815600000004</v>
      </c>
      <c r="CA17">
        <v>1.258361353</v>
      </c>
      <c r="CB17">
        <v>8.7457088000000002E-2</v>
      </c>
      <c r="CC17">
        <v>3364.5618420000001</v>
      </c>
      <c r="CD17">
        <v>3278.8751830000001</v>
      </c>
      <c r="CF17">
        <v>106.5078506</v>
      </c>
    </row>
    <row r="18" spans="1:85">
      <c r="A18" t="s">
        <v>4</v>
      </c>
      <c r="B18" s="4">
        <v>42983</v>
      </c>
      <c r="C18" s="4"/>
      <c r="D18" s="4"/>
      <c r="E18" s="4"/>
      <c r="F18" s="4"/>
      <c r="G18" s="4"/>
      <c r="H18" s="4"/>
      <c r="I18">
        <v>36.333333330000002</v>
      </c>
      <c r="J18">
        <v>37.666666669999998</v>
      </c>
      <c r="K18">
        <v>16.39</v>
      </c>
      <c r="L18">
        <v>37.166666669999998</v>
      </c>
      <c r="M18">
        <f t="shared" si="3"/>
        <v>1399.9444446938887</v>
      </c>
      <c r="N18">
        <v>4.4241513330000002</v>
      </c>
      <c r="P18">
        <v>222683.2157</v>
      </c>
      <c r="Q18">
        <f t="shared" si="2"/>
        <v>25290.981152460987</v>
      </c>
      <c r="R18">
        <v>174.93</v>
      </c>
      <c r="S18">
        <v>14.956666670000001</v>
      </c>
      <c r="T18">
        <v>189.88666670000001</v>
      </c>
      <c r="U18">
        <v>315.51666669999997</v>
      </c>
      <c r="V18">
        <v>298.65333329999999</v>
      </c>
      <c r="AB18">
        <v>804.05666670000005</v>
      </c>
      <c r="AD18">
        <v>3.4432400859999997E-2</v>
      </c>
      <c r="AE18">
        <v>1.938536008E-2</v>
      </c>
      <c r="AG18">
        <v>9.3853016700000003E-3</v>
      </c>
      <c r="AH18">
        <v>3.5966654619999996E-2</v>
      </c>
      <c r="AK18">
        <v>5.9953915029999996</v>
      </c>
      <c r="AL18">
        <v>0.29116908899999999</v>
      </c>
      <c r="AN18">
        <v>2.9563275170000001</v>
      </c>
      <c r="AO18">
        <v>10.73565777</v>
      </c>
      <c r="AR18" s="9">
        <v>19.978545879999999</v>
      </c>
      <c r="AU18">
        <v>1.362412132</v>
      </c>
      <c r="AV18">
        <v>25470.01368</v>
      </c>
      <c r="AW18">
        <v>23475.8786</v>
      </c>
      <c r="AY18">
        <v>733.33333330000005</v>
      </c>
      <c r="BA18">
        <v>2.5166114780000002</v>
      </c>
      <c r="BB18">
        <v>1.1547005379999999</v>
      </c>
      <c r="BC18">
        <v>0.348281495</v>
      </c>
      <c r="BD18">
        <v>5.7518113089999998</v>
      </c>
      <c r="BE18">
        <v>0.28243780600000001</v>
      </c>
      <c r="BF18">
        <v>1.309851638</v>
      </c>
      <c r="BG18">
        <v>14.148851540000001</v>
      </c>
      <c r="BH18">
        <v>10.21833809</v>
      </c>
      <c r="BI18">
        <v>18.289954439999999</v>
      </c>
      <c r="BJ18">
        <v>12.678459419999999</v>
      </c>
      <c r="BK18">
        <v>15.767594409999999</v>
      </c>
      <c r="BN18">
        <v>415.57733739999998</v>
      </c>
      <c r="BO18">
        <v>0.40941188499999998</v>
      </c>
      <c r="BP18">
        <v>0.40461825099999998</v>
      </c>
      <c r="BQ18">
        <v>0.17834109300000001</v>
      </c>
      <c r="BR18">
        <v>0.17916147299999999</v>
      </c>
      <c r="BU18">
        <v>0.49556551900000001</v>
      </c>
      <c r="BV18">
        <v>0.21661079899999999</v>
      </c>
      <c r="BW18">
        <v>0.53461416900000003</v>
      </c>
      <c r="BX18">
        <v>0.66098231100000004</v>
      </c>
      <c r="CA18">
        <v>0.43763847</v>
      </c>
      <c r="CB18">
        <v>0.18807691900000001</v>
      </c>
      <c r="CC18">
        <v>3456.5980880000002</v>
      </c>
      <c r="CD18">
        <v>3152.3957850000002</v>
      </c>
      <c r="CF18">
        <v>106.5078506</v>
      </c>
    </row>
    <row r="19" spans="1:85">
      <c r="A19" t="s">
        <v>4</v>
      </c>
      <c r="B19" s="4">
        <v>42997</v>
      </c>
      <c r="C19" s="4"/>
      <c r="D19" s="4"/>
      <c r="E19" s="4"/>
      <c r="F19" s="4"/>
      <c r="G19" s="4"/>
      <c r="H19" s="4"/>
      <c r="I19">
        <v>36.333333330000002</v>
      </c>
      <c r="J19">
        <v>31</v>
      </c>
      <c r="K19">
        <v>16.39</v>
      </c>
      <c r="L19">
        <v>40</v>
      </c>
      <c r="M19">
        <f t="shared" si="3"/>
        <v>1240</v>
      </c>
      <c r="R19">
        <v>19.223333329999999</v>
      </c>
      <c r="S19">
        <v>21.49</v>
      </c>
      <c r="T19">
        <v>40.713333329999998</v>
      </c>
      <c r="U19">
        <v>219.25</v>
      </c>
      <c r="V19">
        <v>387.29</v>
      </c>
      <c r="W19">
        <v>108.9866667</v>
      </c>
      <c r="X19">
        <f>W19/AB19</f>
        <v>0.16838332240690834</v>
      </c>
      <c r="Y19">
        <f>W19/M19</f>
        <v>8.7892473145161285E-2</v>
      </c>
      <c r="Z19">
        <v>278.30333330000002</v>
      </c>
      <c r="AB19">
        <v>647.25333330000001</v>
      </c>
      <c r="AC19">
        <f>Z19/AB19</f>
        <v>0.42997589812489578</v>
      </c>
      <c r="AD19">
        <v>2.3521679240000003E-2</v>
      </c>
      <c r="AE19">
        <v>1.6860892380000003E-2</v>
      </c>
      <c r="AG19">
        <v>5.2212872099999998E-3</v>
      </c>
      <c r="AH19">
        <v>4.5911583289999995E-2</v>
      </c>
      <c r="AI19">
        <v>9.3376227199999991E-3</v>
      </c>
      <c r="AJ19">
        <v>6.0332436560000001E-2</v>
      </c>
      <c r="AK19">
        <v>0.43640024599999999</v>
      </c>
      <c r="AL19">
        <v>0.35975561299999997</v>
      </c>
      <c r="AN19">
        <v>1.14375928</v>
      </c>
      <c r="AO19">
        <v>17.7300304</v>
      </c>
      <c r="AP19">
        <v>1.0196174790000001</v>
      </c>
      <c r="AQ19">
        <v>16.71041292</v>
      </c>
      <c r="AR19" s="9">
        <v>19.669945540000001</v>
      </c>
      <c r="AY19">
        <v>733.33333330000005</v>
      </c>
      <c r="AZ19">
        <v>47.663444439999999</v>
      </c>
      <c r="BA19">
        <v>2.5166114780000002</v>
      </c>
      <c r="BB19">
        <v>3.4641016150000001</v>
      </c>
      <c r="BC19">
        <v>0.348281495</v>
      </c>
      <c r="BD19">
        <v>4.67</v>
      </c>
      <c r="BG19">
        <v>15.94061898</v>
      </c>
      <c r="BH19">
        <v>10.5</v>
      </c>
      <c r="BI19">
        <v>25.78087146</v>
      </c>
      <c r="BJ19">
        <v>11.883181390000001</v>
      </c>
      <c r="BK19">
        <v>53.30703518</v>
      </c>
      <c r="BL19">
        <v>11.006317879999999</v>
      </c>
      <c r="BM19">
        <v>42.300721430000003</v>
      </c>
      <c r="BN19">
        <v>750.10421499999995</v>
      </c>
      <c r="BO19">
        <v>0.205624793</v>
      </c>
      <c r="BP19">
        <v>8.6981791000000003E-2</v>
      </c>
      <c r="BQ19">
        <v>6.4591645000000003E-2</v>
      </c>
      <c r="BR19">
        <v>0.247615847</v>
      </c>
      <c r="BS19">
        <v>0.16779386900000001</v>
      </c>
      <c r="BT19">
        <v>0.35224639200000002</v>
      </c>
      <c r="BU19">
        <v>0.33582984900000001</v>
      </c>
      <c r="BV19">
        <v>0.17449678199999999</v>
      </c>
      <c r="BW19">
        <v>0.14542123200000001</v>
      </c>
      <c r="BX19">
        <v>2.0032270049999998</v>
      </c>
      <c r="BY19">
        <v>0.215670792</v>
      </c>
      <c r="BZ19">
        <v>1.8231119410000001</v>
      </c>
      <c r="CA19">
        <v>2.316815096</v>
      </c>
      <c r="CF19">
        <v>106.5078506</v>
      </c>
      <c r="CG19">
        <v>7.2446063140000003</v>
      </c>
    </row>
    <row r="20" spans="1:85">
      <c r="A20" t="s">
        <v>4</v>
      </c>
      <c r="B20" s="4">
        <v>43026</v>
      </c>
      <c r="C20" s="4"/>
      <c r="D20" s="4" t="s">
        <v>60</v>
      </c>
      <c r="E20" s="4"/>
      <c r="F20" s="4"/>
      <c r="G20" s="4"/>
      <c r="H20" s="4"/>
      <c r="Z20">
        <v>308.80134229999999</v>
      </c>
      <c r="AZ20">
        <v>52.886666669999997</v>
      </c>
      <c r="BM20">
        <v>14.451823940000001</v>
      </c>
      <c r="CG20">
        <v>2.4750824900000001</v>
      </c>
    </row>
    <row r="21" spans="1:85">
      <c r="A21" t="s">
        <v>4</v>
      </c>
      <c r="B21" s="4">
        <v>42916</v>
      </c>
      <c r="C21" s="4"/>
      <c r="D21" s="4"/>
      <c r="E21" s="4"/>
      <c r="F21" s="4"/>
      <c r="G21" s="4"/>
      <c r="H21" s="4"/>
      <c r="AX21">
        <v>818.88888889999998</v>
      </c>
      <c r="CE21">
        <v>10.18350154</v>
      </c>
    </row>
    <row r="22" spans="1:85">
      <c r="A22" t="s">
        <v>4</v>
      </c>
      <c r="B22" s="4">
        <v>42934</v>
      </c>
      <c r="C22" s="4"/>
      <c r="D22" s="4"/>
      <c r="E22" s="4"/>
      <c r="F22" s="4"/>
      <c r="G22" s="4"/>
      <c r="H22" s="4"/>
      <c r="AX22">
        <v>971.66666669999995</v>
      </c>
      <c r="CE22">
        <v>99.068578939999995</v>
      </c>
    </row>
    <row r="23" spans="1:85" s="37" customFormat="1">
      <c r="A23" s="37" t="s">
        <v>93</v>
      </c>
      <c r="B23" s="38">
        <v>42898</v>
      </c>
      <c r="C23" s="38"/>
      <c r="D23" s="38"/>
      <c r="E23" s="38"/>
      <c r="F23" s="38"/>
      <c r="G23" s="38"/>
      <c r="I23" s="37">
        <v>31.666666670000001</v>
      </c>
      <c r="J23" s="37">
        <v>31.666666670000001</v>
      </c>
      <c r="K23" s="37">
        <v>2</v>
      </c>
      <c r="N23" s="37">
        <v>0.35698686699999999</v>
      </c>
      <c r="P23" s="37">
        <v>27.28805358</v>
      </c>
      <c r="Q23" s="37">
        <f t="shared" ref="Q23:Q36" si="4">N23*1000000/R23</f>
        <v>38626.581584072701</v>
      </c>
      <c r="R23" s="37">
        <v>9.2420000000000009</v>
      </c>
      <c r="T23" s="37">
        <v>9.2420000000000009</v>
      </c>
      <c r="U23" s="37">
        <v>5.6133333329999999</v>
      </c>
      <c r="AB23" s="37">
        <v>14.855333330000001</v>
      </c>
      <c r="AV23" s="37">
        <v>38030.98921</v>
      </c>
      <c r="AW23" s="37">
        <v>38030.98921</v>
      </c>
      <c r="AX23" s="37">
        <v>451.4</v>
      </c>
      <c r="AY23" s="37">
        <v>93.133333320000006</v>
      </c>
      <c r="BA23" s="37">
        <v>2.8867513460000001</v>
      </c>
      <c r="BB23" s="37">
        <v>2.8867513460000001</v>
      </c>
      <c r="BE23" s="37">
        <v>0.11183031</v>
      </c>
      <c r="BF23" s="37">
        <v>0.78156889399999996</v>
      </c>
      <c r="BG23" s="37">
        <v>0.97552652399999995</v>
      </c>
      <c r="BI23" s="37">
        <v>0.97552652399999995</v>
      </c>
      <c r="BJ23" s="37">
        <v>1.4355602860000001</v>
      </c>
      <c r="BN23" s="37">
        <v>23.4136399</v>
      </c>
      <c r="BU23" s="37">
        <v>0</v>
      </c>
      <c r="BV23" s="37">
        <v>0</v>
      </c>
      <c r="BW23" s="37">
        <v>0</v>
      </c>
      <c r="BX23" s="37">
        <v>0</v>
      </c>
      <c r="BY23" s="37">
        <v>0</v>
      </c>
      <c r="BZ23" s="37">
        <v>0</v>
      </c>
      <c r="CA23" s="37">
        <v>0</v>
      </c>
      <c r="CB23" s="37">
        <v>0</v>
      </c>
      <c r="CC23" s="37">
        <v>8666.6369159999995</v>
      </c>
      <c r="CD23" s="37">
        <v>8666.6369159999995</v>
      </c>
      <c r="CE23" s="37">
        <v>160.43590620000001</v>
      </c>
      <c r="CF23" s="37">
        <v>15.263500390000001</v>
      </c>
      <c r="CG23" s="37">
        <v>0</v>
      </c>
    </row>
    <row r="24" spans="1:85" s="37" customFormat="1">
      <c r="A24" s="37" t="s">
        <v>93</v>
      </c>
      <c r="B24" s="38">
        <v>42915</v>
      </c>
      <c r="C24" s="38"/>
      <c r="D24" s="38"/>
      <c r="E24" s="38"/>
      <c r="F24" s="38"/>
      <c r="G24" s="38"/>
      <c r="I24" s="37">
        <v>31</v>
      </c>
      <c r="J24" s="37">
        <v>31</v>
      </c>
      <c r="K24" s="37">
        <v>5</v>
      </c>
      <c r="N24" s="37">
        <v>0.95810446699999996</v>
      </c>
      <c r="P24" s="37">
        <v>18.167231220000001</v>
      </c>
      <c r="Q24" s="37">
        <f t="shared" si="4"/>
        <v>22093.108384158866</v>
      </c>
      <c r="R24" s="37">
        <v>43.366666670000001</v>
      </c>
      <c r="T24" s="37">
        <v>43.366666670000001</v>
      </c>
      <c r="U24" s="37">
        <v>30.266666669999999</v>
      </c>
      <c r="AB24" s="37">
        <v>73.633333329999999</v>
      </c>
      <c r="AV24" s="37">
        <v>22159.869739999998</v>
      </c>
      <c r="AW24" s="37">
        <v>22159.869739999998</v>
      </c>
      <c r="AX24" s="37">
        <v>575.73333330000003</v>
      </c>
      <c r="AY24" s="37">
        <v>166.51111109999999</v>
      </c>
      <c r="BA24" s="37">
        <v>4</v>
      </c>
      <c r="BB24" s="37">
        <v>4</v>
      </c>
      <c r="BE24" s="37">
        <v>4.8540541999999999E-2</v>
      </c>
      <c r="BF24" s="37">
        <v>0.84185101200000001</v>
      </c>
      <c r="BG24" s="37">
        <v>3.8004385709999999</v>
      </c>
      <c r="BI24" s="37">
        <v>3.8004385709999999</v>
      </c>
      <c r="BJ24" s="37">
        <v>3.302019584</v>
      </c>
      <c r="BN24" s="37">
        <v>71.002347380000003</v>
      </c>
      <c r="BU24" s="37">
        <v>0</v>
      </c>
      <c r="BV24" s="37">
        <v>0</v>
      </c>
      <c r="BW24" s="37">
        <v>0</v>
      </c>
      <c r="BX24" s="37">
        <v>0</v>
      </c>
      <c r="BY24" s="37">
        <v>0</v>
      </c>
      <c r="BZ24" s="37">
        <v>0</v>
      </c>
      <c r="CA24" s="37">
        <v>0</v>
      </c>
      <c r="CB24" s="37">
        <v>0</v>
      </c>
      <c r="CC24" s="37">
        <v>1396.3801390000001</v>
      </c>
      <c r="CD24" s="37">
        <v>1396.3801390000001</v>
      </c>
      <c r="CE24" s="37">
        <v>176.12905309999999</v>
      </c>
      <c r="CF24" s="37">
        <v>21.412187159999998</v>
      </c>
      <c r="CG24" s="37">
        <v>0</v>
      </c>
    </row>
    <row r="25" spans="1:85" s="37" customFormat="1">
      <c r="A25" s="37" t="s">
        <v>93</v>
      </c>
      <c r="B25" s="38">
        <v>42929</v>
      </c>
      <c r="C25" s="38"/>
      <c r="D25" s="38"/>
      <c r="E25" s="38"/>
      <c r="F25" s="38"/>
      <c r="G25" s="38"/>
      <c r="I25" s="37">
        <v>27.666666670000001</v>
      </c>
      <c r="J25" s="37">
        <v>27.666666670000001</v>
      </c>
      <c r="K25" s="37">
        <v>7.3333333329999997</v>
      </c>
      <c r="N25" s="37">
        <v>1.6910712000000001</v>
      </c>
      <c r="P25" s="37">
        <v>22.867427970000001</v>
      </c>
      <c r="Q25" s="37">
        <f t="shared" si="4"/>
        <v>23411.230273346162</v>
      </c>
      <c r="R25" s="37">
        <v>72.233333329999994</v>
      </c>
      <c r="T25" s="37">
        <v>72.233333329999994</v>
      </c>
      <c r="U25" s="37">
        <v>76.7</v>
      </c>
      <c r="AB25" s="37">
        <v>148.93333329999999</v>
      </c>
      <c r="AV25" s="37">
        <v>23266.329870000001</v>
      </c>
      <c r="AW25" s="37">
        <v>23266.329870000001</v>
      </c>
      <c r="AX25" s="37">
        <v>814.91666669999995</v>
      </c>
      <c r="AY25" s="37">
        <v>320</v>
      </c>
      <c r="BA25" s="37">
        <v>3.2145502540000002</v>
      </c>
      <c r="BB25" s="37">
        <v>3.2145502540000002</v>
      </c>
      <c r="BC25" s="37">
        <v>1.1547005379999999</v>
      </c>
      <c r="BE25" s="37">
        <v>0.40453931700000001</v>
      </c>
      <c r="BF25" s="37">
        <v>0.82016217199999997</v>
      </c>
      <c r="BG25" s="37">
        <v>14.131642980000001</v>
      </c>
      <c r="BI25" s="37">
        <v>14.131642980000001</v>
      </c>
      <c r="BJ25" s="37">
        <v>15.36587127</v>
      </c>
      <c r="BN25" s="37">
        <v>294.9751402</v>
      </c>
      <c r="BU25" s="37">
        <v>0</v>
      </c>
      <c r="BV25" s="37">
        <v>0</v>
      </c>
      <c r="BW25" s="37">
        <v>0</v>
      </c>
      <c r="BX25" s="37">
        <v>0</v>
      </c>
      <c r="BY25" s="37">
        <v>0</v>
      </c>
      <c r="BZ25" s="37">
        <v>0</v>
      </c>
      <c r="CA25" s="37">
        <v>0</v>
      </c>
      <c r="CB25" s="37">
        <v>0</v>
      </c>
      <c r="CC25" s="37">
        <v>1604.8837599999999</v>
      </c>
      <c r="CD25" s="37">
        <v>1604.8837599999999</v>
      </c>
      <c r="CE25" s="37">
        <v>78.886664479999993</v>
      </c>
      <c r="CF25" s="37">
        <v>32.145502540000003</v>
      </c>
      <c r="CG25" s="37">
        <v>0</v>
      </c>
    </row>
    <row r="26" spans="1:85" s="37" customFormat="1">
      <c r="A26" s="37" t="s">
        <v>93</v>
      </c>
      <c r="B26" s="38">
        <v>42943</v>
      </c>
      <c r="C26" s="38"/>
      <c r="D26" s="38"/>
      <c r="E26" s="38"/>
      <c r="F26" s="38"/>
      <c r="G26" s="38"/>
      <c r="I26" s="37">
        <v>32</v>
      </c>
      <c r="J26" s="37">
        <v>30.333333329999999</v>
      </c>
      <c r="K26" s="37">
        <v>11</v>
      </c>
      <c r="N26" s="37">
        <v>3.3258197329999999</v>
      </c>
      <c r="P26" s="37">
        <v>26.942610219999999</v>
      </c>
      <c r="Q26" s="37">
        <f t="shared" si="4"/>
        <v>27807.857299331106</v>
      </c>
      <c r="R26" s="37">
        <v>119.6</v>
      </c>
      <c r="S26" s="37">
        <v>1.6666666670000001</v>
      </c>
      <c r="T26" s="37">
        <v>121.2666667</v>
      </c>
      <c r="U26" s="37">
        <v>180.96666669999999</v>
      </c>
      <c r="V26" s="37">
        <v>5.8333333329999997</v>
      </c>
      <c r="AB26" s="37">
        <v>308.06666669999998</v>
      </c>
      <c r="AV26" s="37">
        <v>28154.005659999999</v>
      </c>
      <c r="AW26" s="37">
        <v>27795.177309999999</v>
      </c>
      <c r="AX26" s="37">
        <v>1071.0333330000001</v>
      </c>
      <c r="AY26" s="37">
        <v>563.03333329999998</v>
      </c>
      <c r="BA26" s="37">
        <v>2.6457513110000002</v>
      </c>
      <c r="BB26" s="37">
        <v>2.0816659990000002</v>
      </c>
      <c r="BC26" s="37">
        <v>1.6666666670000001</v>
      </c>
      <c r="BE26" s="37">
        <v>0.53216453799999996</v>
      </c>
      <c r="BF26" s="37">
        <v>0.92946081400000002</v>
      </c>
      <c r="BG26" s="37">
        <v>10.3058236</v>
      </c>
      <c r="BH26" s="37">
        <v>0.68068592900000002</v>
      </c>
      <c r="BI26" s="37">
        <v>10.950951249999999</v>
      </c>
      <c r="BJ26" s="37">
        <v>15.02176199</v>
      </c>
      <c r="BK26" s="37">
        <v>2.1962088550000001</v>
      </c>
      <c r="BN26" s="37">
        <v>279.501938</v>
      </c>
      <c r="BU26" s="37">
        <v>0</v>
      </c>
      <c r="BV26" s="37">
        <v>0</v>
      </c>
      <c r="BW26" s="37">
        <v>0</v>
      </c>
      <c r="BX26" s="37">
        <v>0</v>
      </c>
      <c r="BY26" s="37">
        <v>0</v>
      </c>
      <c r="BZ26" s="37">
        <v>0</v>
      </c>
      <c r="CA26" s="37">
        <v>0</v>
      </c>
      <c r="CB26" s="37">
        <v>0</v>
      </c>
      <c r="CC26" s="37">
        <v>6771.9136680000001</v>
      </c>
      <c r="CD26" s="37">
        <v>6828.8799129999998</v>
      </c>
      <c r="CE26" s="37">
        <v>150.4472111</v>
      </c>
      <c r="CF26" s="37">
        <v>71.966666669999995</v>
      </c>
      <c r="CG26" s="37">
        <v>0</v>
      </c>
    </row>
    <row r="27" spans="1:85" s="37" customFormat="1">
      <c r="A27" s="37" t="s">
        <v>93</v>
      </c>
      <c r="B27" s="38">
        <v>42957</v>
      </c>
      <c r="C27" s="38"/>
      <c r="D27" s="38"/>
      <c r="E27" s="38"/>
      <c r="F27" s="38"/>
      <c r="G27" s="38"/>
      <c r="I27" s="37">
        <v>27.333333329999999</v>
      </c>
      <c r="J27" s="37">
        <v>32.333333330000002</v>
      </c>
      <c r="K27" s="37">
        <v>13.88888889</v>
      </c>
      <c r="L27" s="37">
        <v>33.666666669999998</v>
      </c>
      <c r="M27" s="37">
        <f t="shared" ref="M27:M37" si="5">L27*J27</f>
        <v>1088.5555555511112</v>
      </c>
      <c r="N27" s="37">
        <v>4.2919714000000004</v>
      </c>
      <c r="P27" s="37">
        <v>23.227933629999999</v>
      </c>
      <c r="Q27" s="37">
        <f t="shared" si="4"/>
        <v>27164.949043826888</v>
      </c>
      <c r="R27" s="37">
        <v>157.99666669999999</v>
      </c>
      <c r="S27" s="37">
        <v>7.5033333329999996</v>
      </c>
      <c r="T27" s="37">
        <v>165.5</v>
      </c>
      <c r="U27" s="37">
        <v>266.09333329999998</v>
      </c>
      <c r="V27" s="37">
        <v>77.186666669999994</v>
      </c>
      <c r="AB27" s="37">
        <v>508.78</v>
      </c>
      <c r="AV27" s="37">
        <v>27123.857769999999</v>
      </c>
      <c r="AW27" s="37">
        <v>25951.857830000001</v>
      </c>
      <c r="AX27" s="37">
        <v>1001.666667</v>
      </c>
      <c r="AY27" s="37">
        <v>780</v>
      </c>
      <c r="BA27" s="37">
        <v>0.57735026899999997</v>
      </c>
      <c r="BB27" s="37">
        <v>1.5275252319999999</v>
      </c>
      <c r="BC27" s="37">
        <v>0.96225044900000001</v>
      </c>
      <c r="BD27" s="37">
        <v>15.02590356</v>
      </c>
      <c r="BE27" s="37">
        <v>0.43214999900000001</v>
      </c>
      <c r="BF27" s="37">
        <v>0.82932640199999996</v>
      </c>
      <c r="BG27" s="37">
        <v>5.5310246190000001</v>
      </c>
      <c r="BH27" s="37">
        <v>6.8881516630000004</v>
      </c>
      <c r="BI27" s="37">
        <v>2.156548168</v>
      </c>
      <c r="BJ27" s="37">
        <v>3.2625807779999998</v>
      </c>
      <c r="BK27" s="37">
        <v>4.9751616390000004</v>
      </c>
      <c r="BN27" s="37">
        <v>57.712650259999997</v>
      </c>
      <c r="BU27" s="37">
        <v>0</v>
      </c>
      <c r="BV27" s="37">
        <v>0</v>
      </c>
      <c r="BW27" s="37">
        <v>0</v>
      </c>
      <c r="BX27" s="37">
        <v>0</v>
      </c>
      <c r="BY27" s="37">
        <v>0</v>
      </c>
      <c r="BZ27" s="37">
        <v>0</v>
      </c>
      <c r="CA27" s="37">
        <v>0</v>
      </c>
      <c r="CB27" s="37">
        <v>0</v>
      </c>
      <c r="CC27" s="37">
        <v>1847.757425</v>
      </c>
      <c r="CD27" s="37">
        <v>2853.526425</v>
      </c>
      <c r="CE27" s="37">
        <v>178.48902860000001</v>
      </c>
      <c r="CF27" s="37">
        <v>73.711147960000005</v>
      </c>
      <c r="CG27" s="37">
        <v>0</v>
      </c>
    </row>
    <row r="28" spans="1:85" s="37" customFormat="1">
      <c r="A28" s="37" t="s">
        <v>93</v>
      </c>
      <c r="B28" s="38">
        <v>42975</v>
      </c>
      <c r="C28" s="38"/>
      <c r="D28" s="38"/>
      <c r="E28" s="38"/>
      <c r="F28" s="38"/>
      <c r="G28" s="38"/>
      <c r="I28" s="37">
        <v>30</v>
      </c>
      <c r="J28" s="37">
        <v>29</v>
      </c>
      <c r="K28" s="37">
        <v>13.88888889</v>
      </c>
      <c r="L28" s="37">
        <v>24.777777780000001</v>
      </c>
      <c r="M28" s="37">
        <f t="shared" si="5"/>
        <v>718.55555562000006</v>
      </c>
      <c r="N28" s="37">
        <v>3.6318666670000002</v>
      </c>
      <c r="P28" s="37">
        <v>27.488044500000001</v>
      </c>
      <c r="Q28" s="37">
        <f t="shared" si="4"/>
        <v>24385.309188606949</v>
      </c>
      <c r="R28" s="37">
        <v>148.93666669999999</v>
      </c>
      <c r="S28" s="37">
        <v>1.923333333</v>
      </c>
      <c r="T28" s="37">
        <v>150.86000000000001</v>
      </c>
      <c r="U28" s="37">
        <v>267.85000000000002</v>
      </c>
      <c r="V28" s="37">
        <v>277.61333330000002</v>
      </c>
      <c r="AB28" s="37">
        <v>696.32333329999994</v>
      </c>
      <c r="AV28" s="37">
        <v>24539.78052</v>
      </c>
      <c r="AW28" s="37">
        <v>24206.267650000002</v>
      </c>
      <c r="AY28" s="37">
        <v>770</v>
      </c>
      <c r="BA28" s="37">
        <v>3.4641016150000001</v>
      </c>
      <c r="BB28" s="37">
        <v>2</v>
      </c>
      <c r="BC28" s="37">
        <v>0.96225044900000001</v>
      </c>
      <c r="BD28" s="37">
        <v>6.2033443789999998</v>
      </c>
      <c r="BE28" s="37">
        <v>0.55717238000000002</v>
      </c>
      <c r="BF28" s="37">
        <v>6.3442088959999996</v>
      </c>
      <c r="BG28" s="37">
        <v>22.077502880000001</v>
      </c>
      <c r="BH28" s="37">
        <v>0.701165696</v>
      </c>
      <c r="BI28" s="37">
        <v>21.81927817</v>
      </c>
      <c r="BJ28" s="37">
        <v>41.834435579999997</v>
      </c>
      <c r="BK28" s="37">
        <v>46.641728460000003</v>
      </c>
      <c r="BN28" s="37">
        <v>1101.3832769999999</v>
      </c>
      <c r="BU28" s="37">
        <v>0</v>
      </c>
      <c r="BV28" s="37">
        <v>0</v>
      </c>
      <c r="BW28" s="37">
        <v>0</v>
      </c>
      <c r="BX28" s="37">
        <v>0</v>
      </c>
      <c r="BY28" s="37">
        <v>0</v>
      </c>
      <c r="BZ28" s="37">
        <v>0</v>
      </c>
      <c r="CA28" s="37">
        <v>0</v>
      </c>
      <c r="CB28" s="37">
        <v>0</v>
      </c>
      <c r="CC28" s="37">
        <v>3776.5368739999999</v>
      </c>
      <c r="CD28" s="37">
        <v>3587.4394499999999</v>
      </c>
      <c r="CF28" s="37">
        <v>61.734197260000002</v>
      </c>
      <c r="CG28" s="37">
        <v>0</v>
      </c>
    </row>
    <row r="29" spans="1:85" s="37" customFormat="1">
      <c r="A29" s="37" t="s">
        <v>93</v>
      </c>
      <c r="B29" s="38">
        <v>42993</v>
      </c>
      <c r="C29" s="38"/>
      <c r="D29" s="38"/>
      <c r="E29" s="38"/>
      <c r="F29" s="38"/>
      <c r="G29" s="38"/>
      <c r="I29" s="37">
        <v>23.666666670000001</v>
      </c>
      <c r="J29" s="37">
        <v>25.666666670000001</v>
      </c>
      <c r="K29" s="37">
        <v>13.88888889</v>
      </c>
      <c r="L29" s="37">
        <v>33</v>
      </c>
      <c r="M29" s="37">
        <f t="shared" si="5"/>
        <v>847.00000011000009</v>
      </c>
      <c r="R29" s="37">
        <v>26.616666670000001</v>
      </c>
      <c r="S29" s="37">
        <v>50.983333330000001</v>
      </c>
      <c r="T29" s="37">
        <v>77.599999999999994</v>
      </c>
      <c r="U29" s="37">
        <v>210.6166667</v>
      </c>
      <c r="V29" s="37">
        <v>463.8833333</v>
      </c>
      <c r="W29" s="37">
        <v>125.7166667</v>
      </c>
      <c r="X29" s="37">
        <f>W29/AB29</f>
        <v>0.16715419053317379</v>
      </c>
      <c r="Y29" s="37">
        <f>W29/M29</f>
        <v>0.14842581662771329</v>
      </c>
      <c r="Z29" s="37">
        <v>338.16666670000001</v>
      </c>
      <c r="AB29" s="37">
        <v>752.1</v>
      </c>
      <c r="AC29" s="37">
        <f>Z29/AB29</f>
        <v>0.4496299251429331</v>
      </c>
      <c r="AZ29" s="37">
        <v>57.915900379999997</v>
      </c>
      <c r="BA29" s="37">
        <v>3.0550504630000002</v>
      </c>
      <c r="BB29" s="37">
        <v>3.0550504630000002</v>
      </c>
      <c r="BC29" s="37">
        <v>0.96225044900000001</v>
      </c>
      <c r="BD29" s="37">
        <v>10.440306509999999</v>
      </c>
      <c r="BG29" s="37">
        <v>29.162287859999999</v>
      </c>
      <c r="BH29" s="37">
        <v>9.3655236550000005</v>
      </c>
      <c r="BI29" s="37">
        <v>29.908206230000001</v>
      </c>
      <c r="BJ29" s="37">
        <v>10.687531679999999</v>
      </c>
      <c r="BK29" s="37">
        <v>48.030272050000001</v>
      </c>
      <c r="BL29" s="37">
        <v>9.1081849639999994</v>
      </c>
      <c r="BM29" s="37">
        <v>38.941152180000003</v>
      </c>
      <c r="BN29" s="37">
        <v>499.62268760000001</v>
      </c>
      <c r="BU29" s="37">
        <v>0</v>
      </c>
      <c r="BV29" s="37">
        <v>0</v>
      </c>
      <c r="BW29" s="37">
        <v>0</v>
      </c>
      <c r="BX29" s="37">
        <v>0</v>
      </c>
      <c r="BY29" s="37">
        <v>0</v>
      </c>
      <c r="BZ29" s="37">
        <v>0</v>
      </c>
      <c r="CA29" s="37">
        <v>0</v>
      </c>
      <c r="CG29" s="37">
        <v>6.6692318110000004</v>
      </c>
    </row>
    <row r="30" spans="1:85" s="37" customFormat="1">
      <c r="A30" s="37" t="s">
        <v>93</v>
      </c>
      <c r="B30" s="38">
        <v>43028</v>
      </c>
      <c r="C30" s="38"/>
      <c r="D30" s="38"/>
      <c r="E30" s="38"/>
      <c r="F30" s="38"/>
      <c r="G30" s="38"/>
      <c r="Z30" s="37">
        <v>378.40134230000001</v>
      </c>
      <c r="AZ30" s="37">
        <v>64.806666669999998</v>
      </c>
      <c r="BM30" s="37">
        <v>10.928363170000001</v>
      </c>
      <c r="BU30" s="37">
        <v>0</v>
      </c>
      <c r="BV30" s="37">
        <v>0</v>
      </c>
      <c r="BW30" s="37">
        <v>0</v>
      </c>
      <c r="BX30" s="37">
        <v>0</v>
      </c>
      <c r="BY30" s="37">
        <v>0</v>
      </c>
      <c r="BZ30" s="37">
        <v>0</v>
      </c>
      <c r="CA30" s="37">
        <v>0</v>
      </c>
      <c r="CG30" s="37">
        <v>1.8716392100000001</v>
      </c>
    </row>
    <row r="31" spans="1:85" s="39" customFormat="1">
      <c r="A31" s="39" t="s">
        <v>94</v>
      </c>
      <c r="B31" s="40">
        <v>42898</v>
      </c>
      <c r="C31" s="40"/>
      <c r="D31" s="40"/>
      <c r="E31" s="40"/>
      <c r="F31" s="40"/>
      <c r="G31" s="40"/>
      <c r="I31" s="39">
        <v>25.666666670000001</v>
      </c>
      <c r="J31" s="39">
        <v>25.666666670000001</v>
      </c>
      <c r="AX31" s="39">
        <v>220.1333333</v>
      </c>
      <c r="BA31" s="39">
        <v>5.0332229570000004</v>
      </c>
      <c r="BB31" s="39">
        <v>5.0332229570000004</v>
      </c>
      <c r="BU31" s="39">
        <v>0</v>
      </c>
      <c r="BV31" s="39">
        <v>0</v>
      </c>
      <c r="BW31" s="39">
        <v>0</v>
      </c>
      <c r="BX31" s="39">
        <v>0</v>
      </c>
      <c r="BY31" s="39">
        <v>0</v>
      </c>
      <c r="BZ31" s="39">
        <v>0</v>
      </c>
      <c r="CA31" s="39">
        <v>0</v>
      </c>
      <c r="CE31" s="39">
        <v>51.326438930000002</v>
      </c>
      <c r="CG31" s="39">
        <v>0</v>
      </c>
    </row>
    <row r="32" spans="1:85" s="39" customFormat="1">
      <c r="A32" s="39" t="s">
        <v>94</v>
      </c>
      <c r="B32" s="40">
        <v>42915</v>
      </c>
      <c r="C32" s="40"/>
      <c r="D32" s="40"/>
      <c r="E32" s="40"/>
      <c r="F32" s="40"/>
      <c r="G32" s="40"/>
      <c r="I32" s="39">
        <v>32.666666669999998</v>
      </c>
      <c r="J32" s="39">
        <v>32.666666669999998</v>
      </c>
      <c r="K32" s="39">
        <v>4</v>
      </c>
      <c r="N32" s="39">
        <v>0.31231700000000001</v>
      </c>
      <c r="P32" s="39">
        <v>16.782692310000002</v>
      </c>
      <c r="Q32" s="39">
        <f t="shared" si="4"/>
        <v>17914.933081819298</v>
      </c>
      <c r="R32" s="39">
        <v>17.43333333</v>
      </c>
      <c r="T32" s="39">
        <v>17.43333333</v>
      </c>
      <c r="U32" s="39">
        <v>10.93333333</v>
      </c>
      <c r="AB32" s="39">
        <v>28.366666670000001</v>
      </c>
      <c r="AV32" s="39">
        <v>18761.898669999999</v>
      </c>
      <c r="AW32" s="39">
        <v>18761.898669999999</v>
      </c>
      <c r="AX32" s="39">
        <v>480.48333330000003</v>
      </c>
      <c r="AY32" s="39">
        <v>134.05555559999999</v>
      </c>
      <c r="BA32" s="39">
        <v>4.0414518839999998</v>
      </c>
      <c r="BB32" s="39">
        <v>4.0414518839999998</v>
      </c>
      <c r="BE32" s="39">
        <v>0.18790468299999999</v>
      </c>
      <c r="BF32" s="39">
        <v>1.5436535199999999</v>
      </c>
      <c r="BG32" s="39">
        <v>9.6292955780000007</v>
      </c>
      <c r="BI32" s="39">
        <v>9.6292955780000007</v>
      </c>
      <c r="BJ32" s="39">
        <v>5.3500778809999998</v>
      </c>
      <c r="BN32" s="39">
        <v>149.67409040000001</v>
      </c>
      <c r="BU32" s="39">
        <v>0</v>
      </c>
      <c r="BV32" s="39">
        <v>0</v>
      </c>
      <c r="BW32" s="39">
        <v>0</v>
      </c>
      <c r="BX32" s="39">
        <v>0</v>
      </c>
      <c r="BY32" s="39">
        <v>0</v>
      </c>
      <c r="BZ32" s="39">
        <v>0</v>
      </c>
      <c r="CA32" s="39">
        <v>0</v>
      </c>
      <c r="CB32" s="39">
        <v>0</v>
      </c>
      <c r="CC32" s="39">
        <v>5433.451892</v>
      </c>
      <c r="CD32" s="39">
        <v>5433.451892</v>
      </c>
      <c r="CE32" s="39">
        <v>156.61903090000001</v>
      </c>
      <c r="CF32" s="39">
        <v>10.65365523</v>
      </c>
      <c r="CG32" s="39">
        <v>0</v>
      </c>
    </row>
    <row r="33" spans="1:85" s="39" customFormat="1">
      <c r="A33" s="39" t="s">
        <v>94</v>
      </c>
      <c r="B33" s="40">
        <v>42929</v>
      </c>
      <c r="C33" s="40"/>
      <c r="D33" s="40"/>
      <c r="E33" s="40"/>
      <c r="F33" s="40"/>
      <c r="G33" s="40"/>
      <c r="I33" s="39">
        <v>25.666666670000001</v>
      </c>
      <c r="J33" s="39">
        <v>25.666666670000001</v>
      </c>
      <c r="K33" s="39">
        <v>6.6666666670000003</v>
      </c>
      <c r="N33" s="39">
        <v>0.89610920000000005</v>
      </c>
      <c r="P33" s="39">
        <v>21.260191280000001</v>
      </c>
      <c r="Q33" s="39">
        <f t="shared" si="4"/>
        <v>23205.244710987896</v>
      </c>
      <c r="R33" s="39">
        <v>38.616666670000001</v>
      </c>
      <c r="T33" s="39">
        <v>38.616666670000001</v>
      </c>
      <c r="U33" s="39">
        <v>36.866666670000001</v>
      </c>
      <c r="AB33" s="39">
        <v>75.483333329999994</v>
      </c>
      <c r="AV33" s="39">
        <v>22983.122050000002</v>
      </c>
      <c r="AW33" s="39">
        <v>22983.122050000002</v>
      </c>
      <c r="AX33" s="39">
        <v>802.21666670000002</v>
      </c>
      <c r="AY33" s="39">
        <v>271.11111110000002</v>
      </c>
      <c r="BA33" s="39">
        <v>7.5718777939999997</v>
      </c>
      <c r="BB33" s="39">
        <v>7.5718777939999997</v>
      </c>
      <c r="BC33" s="39">
        <v>0.57735026899999997</v>
      </c>
      <c r="BE33" s="39">
        <v>0.38708472599999999</v>
      </c>
      <c r="BF33" s="39">
        <v>0.73891036700000001</v>
      </c>
      <c r="BG33" s="39">
        <v>15.979074860000001</v>
      </c>
      <c r="BI33" s="39">
        <v>15.979074860000001</v>
      </c>
      <c r="BJ33" s="39">
        <v>17.53776877</v>
      </c>
      <c r="BN33" s="39">
        <v>334.25302290000002</v>
      </c>
      <c r="BU33" s="39">
        <v>0</v>
      </c>
      <c r="BV33" s="39">
        <v>0</v>
      </c>
      <c r="BW33" s="39">
        <v>0</v>
      </c>
      <c r="BX33" s="39">
        <v>0</v>
      </c>
      <c r="BY33" s="39">
        <v>0</v>
      </c>
      <c r="BZ33" s="39">
        <v>0</v>
      </c>
      <c r="CA33" s="39">
        <v>0</v>
      </c>
      <c r="CB33" s="39">
        <v>0</v>
      </c>
      <c r="CC33" s="39">
        <v>1979.579426</v>
      </c>
      <c r="CD33" s="39">
        <v>1979.579426</v>
      </c>
      <c r="CE33" s="39">
        <v>9.6997852210000008</v>
      </c>
      <c r="CF33" s="39">
        <v>23.648662949999999</v>
      </c>
      <c r="CG33" s="39">
        <v>0</v>
      </c>
    </row>
    <row r="34" spans="1:85" s="39" customFormat="1">
      <c r="A34" s="39" t="s">
        <v>94</v>
      </c>
      <c r="B34" s="40">
        <v>42943</v>
      </c>
      <c r="C34" s="40"/>
      <c r="D34" s="40"/>
      <c r="E34" s="40"/>
      <c r="F34" s="40"/>
      <c r="G34" s="40"/>
      <c r="I34" s="39">
        <v>32</v>
      </c>
      <c r="J34" s="39">
        <v>30</v>
      </c>
      <c r="K34" s="39">
        <v>10.222222220000001</v>
      </c>
      <c r="N34" s="39">
        <v>3.1892269999999998</v>
      </c>
      <c r="P34" s="39">
        <v>27.96783791</v>
      </c>
      <c r="Q34" s="39">
        <f t="shared" si="4"/>
        <v>32992.00344713821</v>
      </c>
      <c r="R34" s="39">
        <v>96.666666669999998</v>
      </c>
      <c r="S34" s="39">
        <v>0.86666666699999995</v>
      </c>
      <c r="T34" s="39">
        <v>97.533333330000005</v>
      </c>
      <c r="U34" s="39">
        <v>137</v>
      </c>
      <c r="V34" s="39">
        <v>1.266666667</v>
      </c>
      <c r="AB34" s="39">
        <v>235.8</v>
      </c>
      <c r="AV34" s="39">
        <v>33565.220029999997</v>
      </c>
      <c r="AW34" s="39">
        <v>33255.746919999998</v>
      </c>
      <c r="AX34" s="39">
        <v>1060.45</v>
      </c>
      <c r="AY34" s="39">
        <v>406.62777779999999</v>
      </c>
      <c r="BA34" s="39">
        <v>1</v>
      </c>
      <c r="BB34" s="39">
        <v>2.6457513110000002</v>
      </c>
      <c r="BC34" s="39">
        <v>0.69388866599999999</v>
      </c>
      <c r="BE34" s="39">
        <v>0.19582142699999999</v>
      </c>
      <c r="BF34" s="39">
        <v>0.200369307</v>
      </c>
      <c r="BG34" s="39">
        <v>18.410956880000001</v>
      </c>
      <c r="BH34" s="39">
        <v>0.152752523</v>
      </c>
      <c r="BI34" s="39">
        <v>18.456525490000001</v>
      </c>
      <c r="BJ34" s="39">
        <v>38.206151339999998</v>
      </c>
      <c r="BK34" s="39">
        <v>1.0692676619999999</v>
      </c>
      <c r="BN34" s="39">
        <v>576.00260419999995</v>
      </c>
      <c r="BU34" s="39">
        <v>0</v>
      </c>
      <c r="BV34" s="39">
        <v>0</v>
      </c>
      <c r="BW34" s="39">
        <v>0</v>
      </c>
      <c r="BX34" s="39">
        <v>0</v>
      </c>
      <c r="BY34" s="39">
        <v>0</v>
      </c>
      <c r="BZ34" s="39">
        <v>0</v>
      </c>
      <c r="CA34" s="39">
        <v>0</v>
      </c>
      <c r="CB34" s="39">
        <v>0</v>
      </c>
      <c r="CC34" s="39">
        <v>4574.195917</v>
      </c>
      <c r="CD34" s="39">
        <v>4470.8173859999997</v>
      </c>
      <c r="CE34" s="39">
        <v>103.9539802</v>
      </c>
      <c r="CF34" s="39">
        <v>181.9727043</v>
      </c>
      <c r="CG34" s="39">
        <v>0</v>
      </c>
    </row>
    <row r="35" spans="1:85" s="39" customFormat="1">
      <c r="A35" s="39" t="s">
        <v>94</v>
      </c>
      <c r="B35" s="40">
        <v>42957</v>
      </c>
      <c r="C35" s="40"/>
      <c r="D35" s="40"/>
      <c r="E35" s="40"/>
      <c r="F35" s="40"/>
      <c r="G35" s="40"/>
      <c r="I35" s="39">
        <v>27.333333329999999</v>
      </c>
      <c r="J35" s="39">
        <v>31.333333329999999</v>
      </c>
      <c r="K35" s="39">
        <v>12.66666667</v>
      </c>
      <c r="L35" s="39">
        <v>21.444444440000002</v>
      </c>
      <c r="M35" s="39">
        <f t="shared" si="5"/>
        <v>671.92592571518526</v>
      </c>
      <c r="N35" s="39">
        <v>3.7738070669999999</v>
      </c>
      <c r="P35" s="39">
        <v>25.512012510000002</v>
      </c>
      <c r="Q35" s="39">
        <f t="shared" si="4"/>
        <v>27495.194297040794</v>
      </c>
      <c r="R35" s="39">
        <v>137.25333330000001</v>
      </c>
      <c r="S35" s="39">
        <v>5.3433333330000004</v>
      </c>
      <c r="T35" s="39">
        <v>142.59666669999999</v>
      </c>
      <c r="U35" s="39">
        <v>217.4566667</v>
      </c>
      <c r="V35" s="39">
        <v>31.143333330000001</v>
      </c>
      <c r="AB35" s="39">
        <v>391.19666669999998</v>
      </c>
      <c r="AV35" s="39">
        <v>27930.12355</v>
      </c>
      <c r="AW35" s="39">
        <v>26923.295340000001</v>
      </c>
      <c r="AX35" s="39">
        <v>1066.666667</v>
      </c>
      <c r="AY35" s="39">
        <v>717.77777779999997</v>
      </c>
      <c r="BA35" s="39">
        <v>4.1633319990000004</v>
      </c>
      <c r="BB35" s="39">
        <v>2.0816659990000002</v>
      </c>
      <c r="BC35" s="39">
        <v>1</v>
      </c>
      <c r="BD35" s="39">
        <v>7.6327753310000004</v>
      </c>
      <c r="BE35" s="39">
        <v>0.67426402500000004</v>
      </c>
      <c r="BF35" s="39">
        <v>0.58622074599999996</v>
      </c>
      <c r="BG35" s="39">
        <v>35.01386059</v>
      </c>
      <c r="BH35" s="39">
        <v>2.7343067369999998</v>
      </c>
      <c r="BI35" s="39">
        <v>37.17850499</v>
      </c>
      <c r="BJ35" s="39">
        <v>74.457003920000005</v>
      </c>
      <c r="BK35" s="39">
        <v>18.625585449999999</v>
      </c>
      <c r="BN35" s="39">
        <v>1300.3374650000001</v>
      </c>
      <c r="BU35" s="39">
        <v>0</v>
      </c>
      <c r="BV35" s="39">
        <v>0</v>
      </c>
      <c r="BW35" s="39">
        <v>0</v>
      </c>
      <c r="BX35" s="39">
        <v>0</v>
      </c>
      <c r="BY35" s="39">
        <v>0</v>
      </c>
      <c r="BZ35" s="39">
        <v>0</v>
      </c>
      <c r="CA35" s="39">
        <v>0</v>
      </c>
      <c r="CB35" s="39">
        <v>0</v>
      </c>
      <c r="CC35" s="39">
        <v>2670.6630540000001</v>
      </c>
      <c r="CD35" s="39">
        <v>2781.7262900000001</v>
      </c>
      <c r="CE35" s="39">
        <v>70.769579149999998</v>
      </c>
      <c r="CF35" s="39">
        <v>35.013225009999999</v>
      </c>
      <c r="CG35" s="39">
        <v>0</v>
      </c>
    </row>
    <row r="36" spans="1:85" s="39" customFormat="1">
      <c r="A36" s="39" t="s">
        <v>94</v>
      </c>
      <c r="B36" s="40">
        <v>42975</v>
      </c>
      <c r="C36" s="40"/>
      <c r="D36" s="40"/>
      <c r="E36" s="40"/>
      <c r="F36" s="40"/>
      <c r="G36" s="40"/>
      <c r="I36" s="39">
        <v>29</v>
      </c>
      <c r="J36" s="39">
        <v>33.333333330000002</v>
      </c>
      <c r="K36" s="39">
        <v>12.66666667</v>
      </c>
      <c r="L36" s="39">
        <v>28.555555559999998</v>
      </c>
      <c r="M36" s="39">
        <f t="shared" si="5"/>
        <v>951.85185190481479</v>
      </c>
      <c r="N36" s="39">
        <v>4.0960799999999997</v>
      </c>
      <c r="P36" s="39">
        <v>23.352490880000001</v>
      </c>
      <c r="Q36" s="39">
        <f t="shared" si="4"/>
        <v>26138.517819676141</v>
      </c>
      <c r="R36" s="39">
        <v>156.7066667</v>
      </c>
      <c r="S36" s="39">
        <v>2.4900000000000002</v>
      </c>
      <c r="T36" s="39">
        <v>158.3666667</v>
      </c>
      <c r="U36" s="39">
        <v>259.25</v>
      </c>
      <c r="V36" s="39">
        <v>224.38666670000001</v>
      </c>
      <c r="AB36" s="39">
        <v>642.03333299999997</v>
      </c>
      <c r="AV36" s="39">
        <v>26258.566169999998</v>
      </c>
      <c r="AW36" s="39">
        <v>25983.80557</v>
      </c>
      <c r="AY36" s="39">
        <v>816.66666669999995</v>
      </c>
      <c r="BA36" s="39">
        <v>2</v>
      </c>
      <c r="BB36" s="39">
        <v>3.0550504630000002</v>
      </c>
      <c r="BC36" s="39">
        <v>1</v>
      </c>
      <c r="BD36" s="39">
        <v>1.6442942869999999</v>
      </c>
      <c r="BE36" s="39">
        <v>0.37668785599999999</v>
      </c>
      <c r="BF36" s="39">
        <v>1.1626535099999999</v>
      </c>
      <c r="BG36" s="39">
        <v>19.614087619999999</v>
      </c>
      <c r="BI36" s="39">
        <v>19.486511570000001</v>
      </c>
      <c r="BJ36" s="39">
        <v>41.505059930000002</v>
      </c>
      <c r="BK36" s="39">
        <v>24.596321540000002</v>
      </c>
      <c r="BN36" s="39">
        <v>854.47740950000002</v>
      </c>
      <c r="BU36" s="39">
        <v>0</v>
      </c>
      <c r="BV36" s="39">
        <v>0</v>
      </c>
      <c r="BW36" s="39">
        <v>0</v>
      </c>
      <c r="BX36" s="39">
        <v>0</v>
      </c>
      <c r="BY36" s="39">
        <v>0</v>
      </c>
      <c r="BZ36" s="39">
        <v>0</v>
      </c>
      <c r="CA36" s="39">
        <v>0</v>
      </c>
      <c r="CB36" s="39">
        <v>0</v>
      </c>
      <c r="CC36" s="39">
        <v>2058.0745910000001</v>
      </c>
      <c r="CD36" s="39">
        <v>2159.057045</v>
      </c>
      <c r="CF36" s="39">
        <v>48.419463489999998</v>
      </c>
      <c r="CG36" s="39">
        <v>0</v>
      </c>
    </row>
    <row r="37" spans="1:85" s="39" customFormat="1">
      <c r="A37" s="39" t="s">
        <v>94</v>
      </c>
      <c r="B37" s="40">
        <v>42993</v>
      </c>
      <c r="C37" s="40"/>
      <c r="D37" s="40"/>
      <c r="E37" s="40"/>
      <c r="F37" s="40"/>
      <c r="G37" s="40"/>
      <c r="I37" s="39">
        <v>23.333333329999999</v>
      </c>
      <c r="J37" s="39">
        <v>26</v>
      </c>
      <c r="K37" s="39">
        <v>12.66666667</v>
      </c>
      <c r="L37" s="39">
        <v>39</v>
      </c>
      <c r="M37" s="39">
        <f t="shared" si="5"/>
        <v>1014</v>
      </c>
      <c r="R37" s="39">
        <v>72.08</v>
      </c>
      <c r="S37" s="39">
        <v>42.41333333</v>
      </c>
      <c r="T37" s="39">
        <v>114.4933333</v>
      </c>
      <c r="U37" s="39">
        <v>225.18333329999999</v>
      </c>
      <c r="V37" s="39">
        <v>400.81333330000001</v>
      </c>
      <c r="W37" s="39">
        <v>118.78</v>
      </c>
      <c r="X37" s="39">
        <f>W37/AB37</f>
        <v>0.16040729787032912</v>
      </c>
      <c r="Y37" s="39">
        <f>W37/M37</f>
        <v>0.11714003944773176</v>
      </c>
      <c r="Z37" s="39">
        <v>282.03333329999998</v>
      </c>
      <c r="AB37" s="39">
        <v>740.49</v>
      </c>
      <c r="AC37" s="39">
        <f>Z37/AB37</f>
        <v>0.38087392577887613</v>
      </c>
      <c r="AZ37" s="39">
        <v>48.302260539999999</v>
      </c>
      <c r="BA37" s="39">
        <v>1.5275252319999999</v>
      </c>
      <c r="BB37" s="39">
        <v>8.1853527719999999</v>
      </c>
      <c r="BC37" s="39">
        <v>1</v>
      </c>
      <c r="BD37" s="39">
        <v>5.2068331170000004</v>
      </c>
      <c r="BG37" s="39">
        <v>20.726070539999998</v>
      </c>
      <c r="BH37" s="39">
        <v>27.701323670000001</v>
      </c>
      <c r="BI37" s="39">
        <v>11.17914725</v>
      </c>
      <c r="BJ37" s="39">
        <v>51.676525939999998</v>
      </c>
      <c r="BK37" s="39">
        <v>78.323197930000006</v>
      </c>
      <c r="BL37" s="39">
        <v>12.03785695</v>
      </c>
      <c r="BM37" s="39">
        <v>66.305077729999994</v>
      </c>
      <c r="BN37" s="39">
        <v>1386</v>
      </c>
      <c r="BU37" s="39">
        <v>0</v>
      </c>
      <c r="BV37" s="39">
        <v>0</v>
      </c>
      <c r="BW37" s="39">
        <v>0</v>
      </c>
      <c r="BX37" s="39">
        <v>0</v>
      </c>
      <c r="BY37" s="39">
        <v>0</v>
      </c>
      <c r="BZ37" s="39">
        <v>0</v>
      </c>
      <c r="CA37" s="39">
        <v>0</v>
      </c>
      <c r="CG37" s="39">
        <v>11.35569722</v>
      </c>
    </row>
    <row r="38" spans="1:85" s="39" customFormat="1">
      <c r="A38" s="39" t="s">
        <v>94</v>
      </c>
      <c r="B38" s="40">
        <v>43028</v>
      </c>
      <c r="C38" s="40"/>
      <c r="D38" s="40"/>
      <c r="E38" s="40"/>
      <c r="F38" s="40"/>
      <c r="G38" s="40"/>
      <c r="Z38" s="39">
        <v>337.5872483</v>
      </c>
      <c r="AZ38" s="39">
        <v>57.816666669999996</v>
      </c>
      <c r="BM38" s="39">
        <v>44.533261920000001</v>
      </c>
      <c r="BU38" s="39">
        <v>0</v>
      </c>
      <c r="BV38" s="39">
        <v>0</v>
      </c>
      <c r="BW38" s="39">
        <v>0</v>
      </c>
      <c r="BX38" s="39">
        <v>0</v>
      </c>
      <c r="BY38" s="39">
        <v>0</v>
      </c>
      <c r="BZ38" s="39">
        <v>0</v>
      </c>
      <c r="CA38" s="39">
        <v>0</v>
      </c>
      <c r="CG38" s="39">
        <v>7.62696095</v>
      </c>
    </row>
    <row r="39" spans="1:85">
      <c r="A39" t="s">
        <v>65</v>
      </c>
      <c r="D39" s="4" t="s">
        <v>60</v>
      </c>
      <c r="E39" s="4"/>
      <c r="F39" s="5">
        <v>6</v>
      </c>
      <c r="G39" s="5">
        <v>21</v>
      </c>
      <c r="H39" s="5">
        <v>74</v>
      </c>
    </row>
    <row r="40" spans="1:85">
      <c r="A40" t="s">
        <v>66</v>
      </c>
      <c r="D40" s="4" t="s">
        <v>60</v>
      </c>
      <c r="E40" s="4"/>
      <c r="F40" s="5">
        <v>6</v>
      </c>
      <c r="G40" s="5">
        <v>26</v>
      </c>
      <c r="H40" s="5">
        <v>79</v>
      </c>
    </row>
    <row r="41" spans="1:85">
      <c r="A41" t="s">
        <v>71</v>
      </c>
      <c r="D41" s="4" t="s">
        <v>60</v>
      </c>
      <c r="E41" s="4"/>
      <c r="F41" s="5">
        <v>6</v>
      </c>
      <c r="G41" s="5">
        <v>30</v>
      </c>
      <c r="H41" s="5">
        <v>90</v>
      </c>
    </row>
    <row r="42" spans="1:85">
      <c r="A42" t="s">
        <v>72</v>
      </c>
      <c r="D42" s="4" t="s">
        <v>60</v>
      </c>
      <c r="E42" s="4"/>
      <c r="F42" s="5">
        <v>6</v>
      </c>
      <c r="G42" s="5">
        <v>33</v>
      </c>
      <c r="H42" s="5">
        <v>100</v>
      </c>
    </row>
    <row r="43" spans="1:85">
      <c r="A43" t="s">
        <v>73</v>
      </c>
      <c r="D43" s="4" t="s">
        <v>60</v>
      </c>
      <c r="E43" s="4"/>
      <c r="F43" s="5">
        <v>6</v>
      </c>
      <c r="G43" s="5">
        <v>37</v>
      </c>
      <c r="H43" s="5">
        <v>102</v>
      </c>
    </row>
    <row r="44" spans="1:85">
      <c r="A44" t="s">
        <v>74</v>
      </c>
      <c r="D44" s="4" t="s">
        <v>60</v>
      </c>
      <c r="E44" s="4"/>
      <c r="F44" s="5">
        <v>6</v>
      </c>
      <c r="G44" s="5">
        <v>40</v>
      </c>
      <c r="H44" s="5">
        <v>107</v>
      </c>
    </row>
    <row r="45" spans="1:85">
      <c r="A45" t="s">
        <v>75</v>
      </c>
      <c r="D45" s="4" t="s">
        <v>60</v>
      </c>
      <c r="E45" s="4"/>
      <c r="F45" s="5">
        <v>6</v>
      </c>
      <c r="G45" s="5">
        <v>67</v>
      </c>
      <c r="H45" s="5">
        <v>128</v>
      </c>
    </row>
    <row r="46" spans="1:85">
      <c r="A46" t="s">
        <v>76</v>
      </c>
      <c r="D46" s="4" t="s">
        <v>60</v>
      </c>
      <c r="E46" s="4"/>
      <c r="F46" s="5">
        <v>6</v>
      </c>
      <c r="G46" s="5">
        <v>72</v>
      </c>
      <c r="H46" s="5">
        <v>128</v>
      </c>
    </row>
    <row r="47" spans="1:85">
      <c r="A47" t="s">
        <v>67</v>
      </c>
      <c r="D47" s="4" t="s">
        <v>60</v>
      </c>
      <c r="E47" s="4"/>
      <c r="F47" s="5">
        <v>13</v>
      </c>
      <c r="G47" s="5">
        <v>40</v>
      </c>
      <c r="H47" s="5">
        <v>78</v>
      </c>
    </row>
    <row r="48" spans="1:85">
      <c r="A48" t="s">
        <v>68</v>
      </c>
      <c r="D48" s="4" t="s">
        <v>60</v>
      </c>
      <c r="E48" s="4"/>
      <c r="F48" s="5">
        <v>13</v>
      </c>
      <c r="G48" s="5">
        <v>43</v>
      </c>
      <c r="H48" s="5">
        <v>83</v>
      </c>
    </row>
    <row r="49" spans="1:8">
      <c r="A49" t="s">
        <v>77</v>
      </c>
      <c r="D49" s="4" t="s">
        <v>60</v>
      </c>
      <c r="E49" s="4"/>
      <c r="F49" s="5">
        <v>13</v>
      </c>
      <c r="G49" s="5">
        <v>43</v>
      </c>
      <c r="H49" s="5">
        <v>91</v>
      </c>
    </row>
    <row r="50" spans="1:8">
      <c r="A50" t="s">
        <v>78</v>
      </c>
      <c r="D50" s="4" t="s">
        <v>60</v>
      </c>
      <c r="E50" s="4"/>
      <c r="F50" s="5">
        <v>13</v>
      </c>
      <c r="G50" s="5">
        <v>44</v>
      </c>
      <c r="H50" s="5">
        <v>103</v>
      </c>
    </row>
    <row r="51" spans="1:8">
      <c r="A51" t="s">
        <v>79</v>
      </c>
      <c r="D51" s="4" t="s">
        <v>60</v>
      </c>
      <c r="E51" s="4"/>
      <c r="F51" s="5">
        <v>13</v>
      </c>
      <c r="G51" s="5">
        <v>48</v>
      </c>
      <c r="H51" s="5">
        <v>112</v>
      </c>
    </row>
    <row r="52" spans="1:8">
      <c r="A52" t="s">
        <v>80</v>
      </c>
      <c r="D52" s="4" t="s">
        <v>60</v>
      </c>
      <c r="E52" s="4"/>
      <c r="F52" s="5">
        <v>13</v>
      </c>
      <c r="G52" s="5">
        <v>53</v>
      </c>
      <c r="H52" s="5">
        <v>118</v>
      </c>
    </row>
    <row r="53" spans="1:8">
      <c r="A53" t="s">
        <v>81</v>
      </c>
      <c r="D53" s="4" t="s">
        <v>60</v>
      </c>
      <c r="E53" s="4"/>
      <c r="F53" s="5">
        <v>13</v>
      </c>
      <c r="G53" s="5">
        <v>71</v>
      </c>
      <c r="H53" s="5">
        <v>137</v>
      </c>
    </row>
    <row r="54" spans="1:8">
      <c r="A54" t="s">
        <v>82</v>
      </c>
      <c r="D54" s="4" t="s">
        <v>60</v>
      </c>
      <c r="E54" s="4"/>
      <c r="F54" s="5">
        <v>13</v>
      </c>
      <c r="G54" s="5">
        <v>73</v>
      </c>
      <c r="H54" s="5">
        <v>142</v>
      </c>
    </row>
    <row r="55" spans="1:8">
      <c r="A55" t="s">
        <v>69</v>
      </c>
      <c r="D55" s="4" t="s">
        <v>60</v>
      </c>
      <c r="E55" s="4"/>
      <c r="F55" s="5">
        <v>7</v>
      </c>
      <c r="G55" s="5">
        <v>34</v>
      </c>
      <c r="H55" s="5">
        <v>81</v>
      </c>
    </row>
    <row r="56" spans="1:8">
      <c r="A56" t="s">
        <v>70</v>
      </c>
      <c r="D56" s="4" t="s">
        <v>60</v>
      </c>
      <c r="E56" s="4"/>
      <c r="F56" s="5">
        <v>7</v>
      </c>
      <c r="G56" s="5">
        <v>35</v>
      </c>
      <c r="H56" s="5">
        <v>84</v>
      </c>
    </row>
    <row r="57" spans="1:8">
      <c r="A57" t="s">
        <v>83</v>
      </c>
      <c r="D57" s="4" t="s">
        <v>60</v>
      </c>
      <c r="E57" s="4"/>
      <c r="F57" s="5">
        <v>7</v>
      </c>
      <c r="G57" s="5">
        <v>38</v>
      </c>
      <c r="H57" s="5">
        <v>93</v>
      </c>
    </row>
    <row r="58" spans="1:8">
      <c r="A58" t="s">
        <v>84</v>
      </c>
      <c r="D58" s="4" t="s">
        <v>60</v>
      </c>
      <c r="E58" s="4"/>
      <c r="F58" s="5">
        <v>7</v>
      </c>
      <c r="G58" s="5">
        <v>40</v>
      </c>
      <c r="H58" s="5">
        <v>99</v>
      </c>
    </row>
    <row r="59" spans="1:8">
      <c r="A59" t="s">
        <v>85</v>
      </c>
      <c r="D59" s="4" t="s">
        <v>60</v>
      </c>
      <c r="E59" s="4"/>
      <c r="F59" s="5">
        <v>7</v>
      </c>
      <c r="G59" s="5">
        <v>41</v>
      </c>
      <c r="H59" s="5">
        <v>109</v>
      </c>
    </row>
    <row r="60" spans="1:8">
      <c r="A60" t="s">
        <v>86</v>
      </c>
      <c r="D60" s="4" t="s">
        <v>60</v>
      </c>
      <c r="E60" s="4"/>
      <c r="F60" s="5">
        <v>7</v>
      </c>
      <c r="G60" s="5">
        <v>49</v>
      </c>
      <c r="H60" s="5">
        <v>116</v>
      </c>
    </row>
    <row r="61" spans="1:8">
      <c r="A61" t="s">
        <v>87</v>
      </c>
      <c r="D61" s="4" t="s">
        <v>60</v>
      </c>
      <c r="E61" s="4"/>
      <c r="F61" s="5">
        <v>7</v>
      </c>
      <c r="G61" s="5">
        <v>60</v>
      </c>
      <c r="H61" s="5">
        <v>140</v>
      </c>
    </row>
    <row r="62" spans="1:8">
      <c r="A62" t="s">
        <v>88</v>
      </c>
      <c r="D62" s="4" t="s">
        <v>60</v>
      </c>
      <c r="E62" s="4"/>
      <c r="F62" s="5">
        <v>7</v>
      </c>
      <c r="G62" s="5">
        <v>62</v>
      </c>
      <c r="H62" s="5">
        <v>140</v>
      </c>
    </row>
    <row r="63" spans="1:8">
      <c r="A63" t="s">
        <v>110</v>
      </c>
      <c r="D63" s="4" t="s">
        <v>60</v>
      </c>
      <c r="E63" s="4"/>
      <c r="F63" s="5"/>
      <c r="G63" s="5">
        <v>33</v>
      </c>
      <c r="H63" s="5"/>
    </row>
    <row r="64" spans="1:8">
      <c r="A64" t="s">
        <v>111</v>
      </c>
      <c r="D64" s="4" t="s">
        <v>60</v>
      </c>
      <c r="E64" s="4"/>
      <c r="F64" s="5"/>
      <c r="G64" s="5">
        <v>33</v>
      </c>
      <c r="H64" s="5"/>
    </row>
    <row r="65" spans="1:90">
      <c r="A65" t="s">
        <v>112</v>
      </c>
      <c r="D65" s="4" t="s">
        <v>60</v>
      </c>
      <c r="E65" s="4"/>
      <c r="G65" s="5">
        <v>52</v>
      </c>
    </row>
    <row r="66" spans="1:90">
      <c r="A66" t="s">
        <v>113</v>
      </c>
      <c r="D66" s="4" t="s">
        <v>60</v>
      </c>
      <c r="E66" s="4"/>
      <c r="G66" s="5">
        <v>52</v>
      </c>
    </row>
    <row r="67" spans="1:90">
      <c r="A67" t="s">
        <v>114</v>
      </c>
      <c r="D67" s="4" t="s">
        <v>60</v>
      </c>
      <c r="E67" s="4"/>
      <c r="G67" s="5">
        <v>42</v>
      </c>
    </row>
    <row r="68" spans="1:90">
      <c r="A68" t="s">
        <v>115</v>
      </c>
      <c r="D68" s="4" t="s">
        <v>60</v>
      </c>
      <c r="E68" s="4"/>
      <c r="G68" s="5">
        <v>42</v>
      </c>
    </row>
    <row r="69" spans="1:90">
      <c r="A69" t="s">
        <v>116</v>
      </c>
      <c r="D69" s="4" t="s">
        <v>60</v>
      </c>
      <c r="E69" s="4"/>
      <c r="G69" s="5">
        <v>56</v>
      </c>
    </row>
    <row r="70" spans="1:90">
      <c r="A70" t="s">
        <v>117</v>
      </c>
      <c r="D70" s="4" t="s">
        <v>60</v>
      </c>
      <c r="E70" s="4"/>
      <c r="G70" s="5">
        <v>55</v>
      </c>
    </row>
    <row r="71" spans="1:90">
      <c r="A71" t="s">
        <v>118</v>
      </c>
      <c r="D71" s="4" t="s">
        <v>60</v>
      </c>
      <c r="E71" s="4"/>
      <c r="G71" s="5">
        <v>39</v>
      </c>
    </row>
    <row r="72" spans="1:90">
      <c r="A72" t="s">
        <v>119</v>
      </c>
      <c r="D72" s="4" t="s">
        <v>60</v>
      </c>
      <c r="E72" s="4"/>
      <c r="G72" s="5">
        <v>40</v>
      </c>
    </row>
    <row r="73" spans="1:90">
      <c r="A73" t="s">
        <v>120</v>
      </c>
      <c r="D73" s="4" t="s">
        <v>60</v>
      </c>
      <c r="E73" s="4"/>
      <c r="G73" s="5">
        <v>58</v>
      </c>
    </row>
    <row r="74" spans="1:90">
      <c r="A74" t="s">
        <v>121</v>
      </c>
      <c r="D74" s="4" t="s">
        <v>60</v>
      </c>
      <c r="E74" s="4"/>
      <c r="G74" s="5">
        <v>60</v>
      </c>
    </row>
    <row r="75" spans="1:90">
      <c r="A75" t="s">
        <v>122</v>
      </c>
      <c r="D75" s="4" t="s">
        <v>60</v>
      </c>
      <c r="E75" s="4"/>
      <c r="G75" s="5">
        <v>38</v>
      </c>
    </row>
    <row r="76" spans="1:90">
      <c r="A76" t="s">
        <v>123</v>
      </c>
      <c r="D76" s="4" t="s">
        <v>60</v>
      </c>
      <c r="E76" s="4"/>
      <c r="G76" s="5">
        <v>41</v>
      </c>
    </row>
    <row r="77" spans="1:90">
      <c r="A77" t="s">
        <v>124</v>
      </c>
      <c r="D77" s="4" t="s">
        <v>60</v>
      </c>
      <c r="E77" s="4"/>
      <c r="G77" s="5">
        <v>55</v>
      </c>
    </row>
    <row r="78" spans="1:90">
      <c r="A78" t="s">
        <v>125</v>
      </c>
      <c r="D78" s="4" t="s">
        <v>60</v>
      </c>
      <c r="E78" s="4"/>
      <c r="G78" s="5">
        <v>58</v>
      </c>
    </row>
    <row r="79" spans="1:90">
      <c r="A79" s="6" t="s">
        <v>126</v>
      </c>
      <c r="D79" s="4" t="s">
        <v>60</v>
      </c>
      <c r="E79" s="4"/>
      <c r="F79" s="5">
        <v>22</v>
      </c>
      <c r="G79" s="5">
        <v>84</v>
      </c>
      <c r="H79" s="5">
        <v>167</v>
      </c>
      <c r="L79" s="15">
        <v>33.872531713403781</v>
      </c>
      <c r="M79" s="16">
        <v>1253.28367339594</v>
      </c>
      <c r="Z79">
        <f>AA79*0.87</f>
        <v>374.1</v>
      </c>
      <c r="AA79" s="5">
        <v>430</v>
      </c>
      <c r="CH79" s="17">
        <v>15.812860173053053</v>
      </c>
      <c r="CI79" s="17">
        <v>432.73623765408399</v>
      </c>
      <c r="CJ79" s="12">
        <v>0.133700440528634</v>
      </c>
      <c r="CK79" s="17">
        <v>361.95652173912998</v>
      </c>
      <c r="CL79" s="18">
        <v>183.506849315068</v>
      </c>
    </row>
    <row r="80" spans="1:90">
      <c r="A80" s="6" t="s">
        <v>127</v>
      </c>
      <c r="D80" s="4" t="s">
        <v>60</v>
      </c>
      <c r="E80" s="4"/>
      <c r="F80" s="5">
        <v>20</v>
      </c>
      <c r="G80" s="5">
        <v>71</v>
      </c>
      <c r="H80" s="5">
        <v>159</v>
      </c>
      <c r="L80" s="15">
        <v>32.895088762518107</v>
      </c>
      <c r="M80" s="15">
        <v>1217.11828421317</v>
      </c>
      <c r="Z80">
        <f t="shared" ref="Z80:Z114" si="6">AA80*0.87</f>
        <v>356.7</v>
      </c>
      <c r="AA80" s="5">
        <v>410</v>
      </c>
      <c r="CH80" s="17">
        <v>15.470984997157323</v>
      </c>
      <c r="CI80" s="17">
        <v>421.96922134599106</v>
      </c>
      <c r="CJ80" s="12">
        <v>0.13105726872246598</v>
      </c>
      <c r="CK80" s="17">
        <v>353.91304347826002</v>
      </c>
      <c r="CL80" s="17">
        <v>186.79452054794501</v>
      </c>
    </row>
    <row r="81" spans="1:90">
      <c r="A81" s="6" t="s">
        <v>128</v>
      </c>
      <c r="D81" s="4" t="s">
        <v>60</v>
      </c>
      <c r="E81" s="4"/>
      <c r="F81" s="5">
        <v>14</v>
      </c>
      <c r="G81" s="5">
        <v>64</v>
      </c>
      <c r="H81" s="5">
        <v>148</v>
      </c>
      <c r="L81" s="15">
        <v>29.622559512983514</v>
      </c>
      <c r="M81" s="15">
        <v>1096.0347019803901</v>
      </c>
      <c r="Z81">
        <f t="shared" si="6"/>
        <v>348</v>
      </c>
      <c r="AA81" s="5">
        <v>400</v>
      </c>
      <c r="CH81" s="17">
        <v>18.820511755028484</v>
      </c>
      <c r="CI81" s="17">
        <v>401.224408544521</v>
      </c>
      <c r="CJ81" s="12">
        <v>0.136784140969162</v>
      </c>
      <c r="CK81" s="17">
        <v>362.82608695652101</v>
      </c>
      <c r="CL81" s="17">
        <v>183.01369863013699</v>
      </c>
    </row>
    <row r="82" spans="1:90">
      <c r="A82" s="7" t="s">
        <v>129</v>
      </c>
      <c r="D82" s="4" t="s">
        <v>60</v>
      </c>
      <c r="E82" s="4"/>
      <c r="F82" s="5">
        <v>16</v>
      </c>
      <c r="G82" s="5">
        <v>55</v>
      </c>
      <c r="H82" s="5">
        <v>139</v>
      </c>
      <c r="L82" s="15">
        <v>31.225290388088375</v>
      </c>
      <c r="M82" s="15">
        <v>1155.3357443592699</v>
      </c>
      <c r="Z82">
        <f t="shared" si="6"/>
        <v>356.7</v>
      </c>
      <c r="AA82" s="5">
        <v>410</v>
      </c>
      <c r="CH82" s="17">
        <v>19.402360638645487</v>
      </c>
      <c r="CI82" s="17">
        <v>415.07847791133895</v>
      </c>
      <c r="CJ82" s="12">
        <v>0.14559471365638699</v>
      </c>
      <c r="CK82" s="17">
        <v>360.21739130434702</v>
      </c>
      <c r="CL82" s="17">
        <v>184</v>
      </c>
    </row>
    <row r="83" spans="1:90">
      <c r="A83" s="7" t="s">
        <v>130</v>
      </c>
      <c r="D83" s="4" t="s">
        <v>60</v>
      </c>
      <c r="E83" s="4"/>
      <c r="F83" s="5">
        <v>11</v>
      </c>
      <c r="G83" s="5">
        <v>44</v>
      </c>
      <c r="H83" s="5">
        <v>125</v>
      </c>
      <c r="L83" s="15">
        <v>26.09938827956746</v>
      </c>
      <c r="M83" s="15">
        <v>965.67736634399603</v>
      </c>
      <c r="Z83">
        <f t="shared" si="6"/>
        <v>278.39999999999998</v>
      </c>
      <c r="AA83" s="5">
        <v>320</v>
      </c>
      <c r="CH83" s="17">
        <v>13.38611306813138</v>
      </c>
      <c r="CI83" s="17">
        <v>335.07786540081099</v>
      </c>
      <c r="CJ83" s="12">
        <v>0.13590308370043999</v>
      </c>
      <c r="CK83" s="17">
        <v>364.13043478260801</v>
      </c>
      <c r="CL83" s="17">
        <v>176.93150684931501</v>
      </c>
    </row>
    <row r="84" spans="1:90">
      <c r="A84" s="7" t="s">
        <v>131</v>
      </c>
      <c r="D84" s="4" t="s">
        <v>60</v>
      </c>
      <c r="E84" s="4"/>
      <c r="F84" s="5">
        <v>16</v>
      </c>
      <c r="G84" s="5">
        <v>43</v>
      </c>
      <c r="H84" s="5">
        <v>118</v>
      </c>
      <c r="L84" s="15">
        <v>24.534547502268513</v>
      </c>
      <c r="M84" s="15">
        <v>907.77825758393499</v>
      </c>
      <c r="Z84">
        <f t="shared" si="6"/>
        <v>261</v>
      </c>
      <c r="AA84" s="5">
        <v>300</v>
      </c>
      <c r="CH84" s="17">
        <v>13.050470975553081</v>
      </c>
      <c r="CI84" s="17">
        <v>309.73922364290598</v>
      </c>
      <c r="CJ84" s="12">
        <v>0.13414096916299501</v>
      </c>
      <c r="CK84" s="17">
        <v>371.739130434782</v>
      </c>
      <c r="CL84" s="17">
        <v>172.82191780821901</v>
      </c>
    </row>
    <row r="85" spans="1:90">
      <c r="A85" s="6" t="s">
        <v>132</v>
      </c>
      <c r="D85" s="4" t="s">
        <v>60</v>
      </c>
      <c r="E85" s="4"/>
      <c r="F85" s="5">
        <v>31</v>
      </c>
      <c r="G85" s="5">
        <v>80</v>
      </c>
      <c r="H85" s="5">
        <v>167</v>
      </c>
      <c r="L85" s="15">
        <v>29.078266447165138</v>
      </c>
      <c r="M85" s="15">
        <v>1075.8958585451101</v>
      </c>
      <c r="Z85">
        <f t="shared" si="6"/>
        <v>382.8</v>
      </c>
      <c r="AA85" s="5">
        <v>440</v>
      </c>
      <c r="CH85" s="17">
        <v>13.872931244924866</v>
      </c>
      <c r="CI85" s="17">
        <v>444.24778761061896</v>
      </c>
      <c r="CJ85" s="12">
        <v>0.154330452285105</v>
      </c>
      <c r="CK85" s="17">
        <v>342.69218158043401</v>
      </c>
      <c r="CL85" s="17">
        <v>203.53635492263399</v>
      </c>
    </row>
    <row r="86" spans="1:90">
      <c r="A86" s="6" t="s">
        <v>133</v>
      </c>
      <c r="D86" s="4" t="s">
        <v>60</v>
      </c>
      <c r="E86" s="4"/>
      <c r="F86" s="5">
        <v>25</v>
      </c>
      <c r="G86" s="5">
        <v>69</v>
      </c>
      <c r="H86" s="5">
        <v>153</v>
      </c>
      <c r="L86" s="15">
        <v>28.497941265185943</v>
      </c>
      <c r="M86" s="15">
        <v>1054.42382681188</v>
      </c>
      <c r="Z86">
        <f t="shared" si="6"/>
        <v>382.8</v>
      </c>
      <c r="AA86" s="5">
        <v>440</v>
      </c>
      <c r="CH86" s="17">
        <v>10.13628106563662</v>
      </c>
      <c r="CI86" s="17">
        <v>449.55752212389302</v>
      </c>
      <c r="CJ86" s="12">
        <v>0.15084063461993799</v>
      </c>
      <c r="CK86" s="17">
        <v>336.580927812651</v>
      </c>
      <c r="CL86" s="17">
        <v>203.211830754484</v>
      </c>
    </row>
    <row r="87" spans="1:90">
      <c r="A87" s="6" t="s">
        <v>134</v>
      </c>
      <c r="D87" s="4" t="s">
        <v>60</v>
      </c>
      <c r="E87" s="4"/>
      <c r="F87" s="5">
        <v>9</v>
      </c>
      <c r="G87" s="5">
        <v>54</v>
      </c>
      <c r="H87" s="5">
        <v>136</v>
      </c>
      <c r="L87" s="15">
        <v>28.690777304129192</v>
      </c>
      <c r="M87" s="15">
        <v>1061.5587602527801</v>
      </c>
      <c r="Z87">
        <f t="shared" si="6"/>
        <v>382.8</v>
      </c>
      <c r="AA87" s="5">
        <v>440</v>
      </c>
      <c r="CH87" s="17">
        <v>10.013760872723406</v>
      </c>
      <c r="CI87" s="17">
        <v>452.21238938052994</v>
      </c>
      <c r="CJ87" s="12">
        <v>0.147313817191569</v>
      </c>
      <c r="CK87" s="17">
        <v>338.25814887825697</v>
      </c>
      <c r="CL87" s="17">
        <v>200.572915240312</v>
      </c>
    </row>
    <row r="88" spans="1:90">
      <c r="A88" s="7" t="s">
        <v>135</v>
      </c>
      <c r="D88" s="4" t="s">
        <v>60</v>
      </c>
      <c r="E88" s="4"/>
      <c r="F88" s="5">
        <v>9</v>
      </c>
      <c r="G88" s="5">
        <v>53</v>
      </c>
      <c r="H88" s="5">
        <v>131</v>
      </c>
      <c r="L88" s="15">
        <v>25.665590964098406</v>
      </c>
      <c r="M88" s="15">
        <v>949.62686567164099</v>
      </c>
      <c r="Z88">
        <f t="shared" si="6"/>
        <v>365.4</v>
      </c>
      <c r="AA88" s="5">
        <v>420</v>
      </c>
      <c r="CH88" s="17">
        <v>13.559728216562188</v>
      </c>
      <c r="CI88" s="17">
        <v>431.63716814159204</v>
      </c>
      <c r="CJ88" s="12">
        <v>0.15647865853658499</v>
      </c>
      <c r="CK88" s="17">
        <v>341.26747599088202</v>
      </c>
      <c r="CL88" s="17">
        <v>200.23634122963099</v>
      </c>
    </row>
    <row r="89" spans="1:90">
      <c r="A89" s="7" t="s">
        <v>136</v>
      </c>
      <c r="D89" s="4" t="s">
        <v>60</v>
      </c>
      <c r="E89" s="4"/>
      <c r="F89" s="5">
        <v>9</v>
      </c>
      <c r="G89" s="5">
        <v>45</v>
      </c>
      <c r="H89" s="5">
        <v>119</v>
      </c>
      <c r="L89" s="15">
        <v>23.125106752577484</v>
      </c>
      <c r="M89" s="15">
        <v>855.62894984536695</v>
      </c>
      <c r="Z89">
        <f t="shared" si="6"/>
        <v>339.3</v>
      </c>
      <c r="AA89" s="5">
        <v>390</v>
      </c>
      <c r="CH89" s="17">
        <v>12.59078331063581</v>
      </c>
      <c r="CI89" s="17">
        <v>380.53097345132699</v>
      </c>
      <c r="CJ89" s="12">
        <v>0.15438891191096299</v>
      </c>
      <c r="CK89" s="17">
        <v>350.090031722454</v>
      </c>
      <c r="CL89" s="17">
        <v>196.88812816650599</v>
      </c>
    </row>
    <row r="90" spans="1:90">
      <c r="A90" s="7" t="s">
        <v>137</v>
      </c>
      <c r="D90" s="4" t="s">
        <v>60</v>
      </c>
      <c r="E90" s="4"/>
      <c r="F90" s="5">
        <v>11</v>
      </c>
      <c r="G90" s="5">
        <v>45</v>
      </c>
      <c r="H90" s="5">
        <v>117</v>
      </c>
      <c r="L90" s="15">
        <v>24.050220046589541</v>
      </c>
      <c r="M90" s="15">
        <v>889.85814172381299</v>
      </c>
      <c r="Z90">
        <f t="shared" si="6"/>
        <v>339.3</v>
      </c>
      <c r="AA90" s="5">
        <v>390</v>
      </c>
      <c r="CH90" s="17">
        <v>12.738109528522649</v>
      </c>
      <c r="CI90" s="17">
        <v>373.89380530973398</v>
      </c>
      <c r="CJ90" s="12">
        <v>0.14269920672507599</v>
      </c>
      <c r="CK90" s="17">
        <v>350.50625560476101</v>
      </c>
      <c r="CL90" s="17">
        <v>195.648911406271</v>
      </c>
    </row>
    <row r="91" spans="1:90">
      <c r="A91" s="6" t="s">
        <v>138</v>
      </c>
      <c r="D91" s="4" t="s">
        <v>60</v>
      </c>
      <c r="E91" s="4"/>
      <c r="F91" s="5">
        <v>22</v>
      </c>
      <c r="G91" s="5">
        <v>80</v>
      </c>
      <c r="H91" s="5">
        <v>160</v>
      </c>
      <c r="L91" s="15">
        <v>33.585620598467294</v>
      </c>
      <c r="M91" s="16">
        <v>1242.66796214329</v>
      </c>
      <c r="Z91">
        <f t="shared" si="6"/>
        <v>408.9</v>
      </c>
      <c r="AA91" s="5">
        <v>470</v>
      </c>
      <c r="CH91" s="17">
        <v>15.285597988791784</v>
      </c>
      <c r="CI91" s="17">
        <v>466.66166449735795</v>
      </c>
      <c r="CJ91" s="12">
        <v>0.15264317180616702</v>
      </c>
      <c r="CK91" s="17">
        <v>359.34782608695599</v>
      </c>
      <c r="CL91" s="17">
        <v>193.04109589040999</v>
      </c>
    </row>
    <row r="92" spans="1:90">
      <c r="A92" s="6" t="s">
        <v>139</v>
      </c>
      <c r="D92" s="4" t="s">
        <v>60</v>
      </c>
      <c r="E92" s="4"/>
      <c r="F92" s="5">
        <v>20</v>
      </c>
      <c r="G92" s="5">
        <v>70</v>
      </c>
      <c r="H92" s="5">
        <v>148</v>
      </c>
      <c r="L92" s="15">
        <v>31.173824693742432</v>
      </c>
      <c r="M92" s="15">
        <v>1153.43151366847</v>
      </c>
      <c r="Z92">
        <f t="shared" si="6"/>
        <v>400.2</v>
      </c>
      <c r="AA92" s="5">
        <v>460</v>
      </c>
      <c r="CH92" s="17">
        <v>16.196100356419027</v>
      </c>
      <c r="CI92" s="17">
        <v>459.22058035372402</v>
      </c>
      <c r="CJ92" s="12">
        <v>0.15748898678414</v>
      </c>
      <c r="CK92" s="17">
        <v>358.91304347826002</v>
      </c>
      <c r="CL92" s="17">
        <v>192.21917808219101</v>
      </c>
    </row>
    <row r="93" spans="1:90">
      <c r="A93" s="6" t="s">
        <v>140</v>
      </c>
      <c r="D93" s="4" t="s">
        <v>60</v>
      </c>
      <c r="E93" s="4"/>
      <c r="F93" s="5">
        <v>14</v>
      </c>
      <c r="G93" s="5">
        <v>63</v>
      </c>
      <c r="H93" s="5">
        <v>142</v>
      </c>
      <c r="L93" s="15">
        <v>33.639112501252164</v>
      </c>
      <c r="M93" s="15">
        <v>1244.64716254633</v>
      </c>
      <c r="Z93">
        <f t="shared" si="6"/>
        <v>365.4</v>
      </c>
      <c r="AA93" s="5">
        <v>420</v>
      </c>
      <c r="CH93" s="17">
        <v>16.513326521013973</v>
      </c>
      <c r="CI93" s="17">
        <v>413.86295076946607</v>
      </c>
      <c r="CJ93" s="12">
        <v>0.14207048458149699</v>
      </c>
      <c r="CK93" s="17">
        <v>368.04347826086899</v>
      </c>
      <c r="CL93" s="17">
        <v>188.60273972602701</v>
      </c>
    </row>
    <row r="94" spans="1:90">
      <c r="A94" s="7" t="s">
        <v>141</v>
      </c>
      <c r="D94" s="4" t="s">
        <v>60</v>
      </c>
      <c r="E94" s="4"/>
      <c r="F94" s="5">
        <v>16</v>
      </c>
      <c r="G94" s="5">
        <v>53</v>
      </c>
      <c r="H94" s="5">
        <v>132</v>
      </c>
      <c r="L94" s="15">
        <v>28.64309035365919</v>
      </c>
      <c r="M94" s="15">
        <v>1059.79434308539</v>
      </c>
      <c r="Z94">
        <f t="shared" si="6"/>
        <v>382.8</v>
      </c>
      <c r="AA94" s="5">
        <v>440</v>
      </c>
      <c r="CH94" s="17">
        <v>15.381266373648785</v>
      </c>
      <c r="CI94" s="17">
        <v>439.69037592833598</v>
      </c>
      <c r="CJ94" s="12">
        <v>0.17158590308370003</v>
      </c>
      <c r="CK94" s="17">
        <v>356.304347826087</v>
      </c>
      <c r="CL94" s="17">
        <v>189.58904109589</v>
      </c>
    </row>
    <row r="95" spans="1:90">
      <c r="A95" s="7" t="s">
        <v>142</v>
      </c>
      <c r="D95" s="4" t="s">
        <v>60</v>
      </c>
      <c r="E95" s="4"/>
      <c r="F95" s="5">
        <v>11</v>
      </c>
      <c r="G95" s="5">
        <v>44</v>
      </c>
      <c r="H95" s="5">
        <v>122</v>
      </c>
      <c r="L95" s="15">
        <v>26.242641216191892</v>
      </c>
      <c r="M95" s="15">
        <v>970.97772499910002</v>
      </c>
      <c r="Z95">
        <f t="shared" si="6"/>
        <v>304.5</v>
      </c>
      <c r="AA95" s="5">
        <v>350</v>
      </c>
      <c r="CH95" s="17">
        <v>12.067815946493702</v>
      </c>
      <c r="CI95" s="17">
        <v>361.68624148227502</v>
      </c>
      <c r="CJ95" s="12">
        <v>0.16321585903083702</v>
      </c>
      <c r="CK95" s="17">
        <v>357.17391304347802</v>
      </c>
      <c r="CL95" s="17">
        <v>182.52054794520501</v>
      </c>
    </row>
    <row r="96" spans="1:90">
      <c r="A96" s="7" t="s">
        <v>143</v>
      </c>
      <c r="D96" s="4" t="s">
        <v>60</v>
      </c>
      <c r="E96" s="4"/>
      <c r="F96" s="5">
        <v>16</v>
      </c>
      <c r="G96" s="5">
        <v>43</v>
      </c>
      <c r="H96" s="5">
        <v>117</v>
      </c>
      <c r="L96" s="15">
        <v>23.243650105897732</v>
      </c>
      <c r="M96" s="15">
        <v>860.01505391821604</v>
      </c>
      <c r="Z96">
        <f t="shared" si="6"/>
        <v>295.8</v>
      </c>
      <c r="AA96" s="5">
        <v>340</v>
      </c>
      <c r="CH96" s="17">
        <v>11.995663285061568</v>
      </c>
      <c r="CI96" s="17">
        <v>350.31467728351504</v>
      </c>
      <c r="CJ96" s="12">
        <v>0.17246696035242198</v>
      </c>
      <c r="CK96" s="17">
        <v>361.739130434782</v>
      </c>
      <c r="CL96" s="17">
        <v>175.780821917808</v>
      </c>
    </row>
    <row r="97" spans="1:90">
      <c r="A97" s="6" t="s">
        <v>144</v>
      </c>
      <c r="D97" s="4" t="s">
        <v>60</v>
      </c>
      <c r="E97" s="4"/>
      <c r="F97" s="5">
        <v>31</v>
      </c>
      <c r="G97" s="5">
        <v>73</v>
      </c>
      <c r="H97" s="5">
        <v>158</v>
      </c>
      <c r="L97" s="15">
        <v>21.773891681112325</v>
      </c>
      <c r="M97" s="15">
        <v>805.63399220115605</v>
      </c>
      <c r="Z97">
        <f t="shared" si="6"/>
        <v>330.6</v>
      </c>
      <c r="AA97" s="5">
        <v>380</v>
      </c>
      <c r="CH97" s="17">
        <v>10.193766332205945</v>
      </c>
      <c r="CI97" s="17">
        <v>381.19469026548597</v>
      </c>
      <c r="CJ97" s="12">
        <v>0.17811760004735899</v>
      </c>
      <c r="CK97" s="17">
        <v>337.48922503189999</v>
      </c>
      <c r="CL97" s="17">
        <v>214</v>
      </c>
    </row>
    <row r="98" spans="1:90">
      <c r="A98" s="6" t="s">
        <v>145</v>
      </c>
      <c r="D98" s="4" t="s">
        <v>60</v>
      </c>
      <c r="E98" s="4"/>
      <c r="F98" s="5">
        <v>25</v>
      </c>
      <c r="G98" s="5">
        <v>64</v>
      </c>
      <c r="H98" s="5">
        <v>148</v>
      </c>
      <c r="L98" s="15">
        <v>25.30240506743127</v>
      </c>
      <c r="M98" s="15">
        <v>936.18898749495702</v>
      </c>
      <c r="Z98">
        <f t="shared" si="6"/>
        <v>356.7</v>
      </c>
      <c r="AA98" s="5">
        <v>410</v>
      </c>
      <c r="CH98" s="17">
        <v>12.824822763647864</v>
      </c>
      <c r="CI98" s="17">
        <v>419.69026548672497</v>
      </c>
      <c r="CJ98" s="12">
        <v>0.174627042386928</v>
      </c>
      <c r="CK98" s="17">
        <v>333.97992359747599</v>
      </c>
      <c r="CL98" s="17">
        <v>216.29411764705799</v>
      </c>
    </row>
    <row r="99" spans="1:90">
      <c r="A99" s="6" t="s">
        <v>146</v>
      </c>
      <c r="D99" s="4" t="s">
        <v>60</v>
      </c>
      <c r="E99" s="4"/>
      <c r="F99" s="5">
        <v>9</v>
      </c>
      <c r="G99" s="5">
        <v>50</v>
      </c>
      <c r="H99" s="5">
        <v>128</v>
      </c>
      <c r="L99" s="15">
        <v>23.516911425342219</v>
      </c>
      <c r="M99" s="15">
        <v>870.12572273766204</v>
      </c>
      <c r="Z99">
        <f t="shared" si="6"/>
        <v>391.5</v>
      </c>
      <c r="AA99" s="5">
        <v>450</v>
      </c>
      <c r="CH99" s="17">
        <v>11.357923869446513</v>
      </c>
      <c r="CI99" s="17">
        <v>445.57522123893801</v>
      </c>
      <c r="CJ99" s="12">
        <v>0.184206281079801</v>
      </c>
      <c r="CK99" s="17">
        <v>339.992889113628</v>
      </c>
      <c r="CL99" s="17">
        <v>211.17647058823499</v>
      </c>
    </row>
    <row r="100" spans="1:90">
      <c r="A100" s="7" t="s">
        <v>147</v>
      </c>
      <c r="D100" s="4" t="s">
        <v>60</v>
      </c>
      <c r="E100" s="4"/>
      <c r="F100" s="5">
        <v>9</v>
      </c>
      <c r="G100" s="5">
        <v>48</v>
      </c>
      <c r="H100" s="5">
        <v>126</v>
      </c>
      <c r="L100" s="15">
        <v>22.165242087589782</v>
      </c>
      <c r="M100" s="15">
        <v>820.11395724082195</v>
      </c>
      <c r="Z100">
        <f t="shared" si="6"/>
        <v>374.1</v>
      </c>
      <c r="AA100" s="5">
        <v>430</v>
      </c>
      <c r="CH100" s="17">
        <v>13.418226021930028</v>
      </c>
      <c r="CI100" s="17">
        <v>436.94690265486702</v>
      </c>
      <c r="CJ100" s="12">
        <v>0.19822623135211898</v>
      </c>
      <c r="CK100" s="17">
        <v>342.351175073972</v>
      </c>
      <c r="CL100" s="17">
        <v>207.64705882352899</v>
      </c>
    </row>
    <row r="101" spans="1:90">
      <c r="A101" s="7" t="s">
        <v>148</v>
      </c>
      <c r="D101" s="4" t="s">
        <v>60</v>
      </c>
      <c r="E101" s="4"/>
      <c r="F101" s="5">
        <v>9</v>
      </c>
      <c r="G101" s="5">
        <v>48</v>
      </c>
      <c r="H101" s="5">
        <v>115</v>
      </c>
      <c r="L101" s="15">
        <v>21.603541823388515</v>
      </c>
      <c r="M101" s="15">
        <v>799.33104746537504</v>
      </c>
      <c r="Z101">
        <f t="shared" si="6"/>
        <v>356.7</v>
      </c>
      <c r="AA101" s="5">
        <v>410</v>
      </c>
      <c r="CH101" s="17">
        <v>13.439904330711324</v>
      </c>
      <c r="CI101" s="17">
        <v>406.41592920353895</v>
      </c>
      <c r="CJ101" s="12">
        <v>0.18594230996921599</v>
      </c>
      <c r="CK101" s="17">
        <v>349.439622648963</v>
      </c>
      <c r="CL101" s="17">
        <v>195.117647058823</v>
      </c>
    </row>
    <row r="102" spans="1:90">
      <c r="A102" s="7" t="s">
        <v>149</v>
      </c>
      <c r="D102" s="4" t="s">
        <v>60</v>
      </c>
      <c r="E102" s="4"/>
      <c r="F102" s="5">
        <v>11</v>
      </c>
      <c r="G102" s="5">
        <v>42</v>
      </c>
      <c r="H102" s="5">
        <v>113</v>
      </c>
      <c r="L102" s="15">
        <v>20.093787817668378</v>
      </c>
      <c r="M102" s="15">
        <v>743.47014925373003</v>
      </c>
      <c r="Z102">
        <f t="shared" si="6"/>
        <v>339.3</v>
      </c>
      <c r="AA102" s="5">
        <v>390</v>
      </c>
      <c r="CH102" s="17">
        <v>11.889096360729621</v>
      </c>
      <c r="CI102" s="17">
        <v>393.805309734513</v>
      </c>
      <c r="CJ102" s="12">
        <v>0.18638852711342602</v>
      </c>
      <c r="CK102" s="17">
        <v>347.68813232569403</v>
      </c>
      <c r="CL102" s="17">
        <v>195.82352941176401</v>
      </c>
    </row>
    <row r="103" spans="1:90">
      <c r="A103" s="6" t="s">
        <v>150</v>
      </c>
      <c r="D103" s="4" t="s">
        <v>60</v>
      </c>
      <c r="E103" s="4"/>
      <c r="F103" s="5">
        <v>22</v>
      </c>
      <c r="G103" s="5">
        <v>79</v>
      </c>
      <c r="H103" s="5">
        <v>157</v>
      </c>
      <c r="L103" s="15">
        <v>43.197142948843243</v>
      </c>
      <c r="M103" s="15">
        <v>1598.2942891072</v>
      </c>
      <c r="Z103">
        <f t="shared" si="6"/>
        <v>374.1</v>
      </c>
      <c r="AA103" s="5">
        <v>430</v>
      </c>
      <c r="CH103" s="17">
        <v>12.714734442318459</v>
      </c>
      <c r="CI103" s="17">
        <v>428.74603782252495</v>
      </c>
      <c r="CJ103" s="12">
        <v>0.11211453744493299</v>
      </c>
      <c r="CK103" s="17">
        <v>359.34782608695599</v>
      </c>
      <c r="CL103" s="18">
        <v>187.45205479452</v>
      </c>
    </row>
    <row r="104" spans="1:90">
      <c r="A104" s="6" t="s">
        <v>151</v>
      </c>
      <c r="D104" s="4" t="s">
        <v>60</v>
      </c>
      <c r="E104" s="4"/>
      <c r="F104" s="5">
        <v>20</v>
      </c>
      <c r="G104" s="5">
        <v>67</v>
      </c>
      <c r="H104" s="5">
        <v>144</v>
      </c>
      <c r="L104" s="15">
        <v>49.82304716462108</v>
      </c>
      <c r="M104" s="15">
        <v>1843.45274509098</v>
      </c>
      <c r="Z104">
        <f t="shared" si="6"/>
        <v>356.7</v>
      </c>
      <c r="AA104" s="5">
        <v>410</v>
      </c>
      <c r="CH104" s="17">
        <v>15.734663309616137</v>
      </c>
      <c r="CI104" s="17">
        <v>417.97902151443196</v>
      </c>
      <c r="CJ104" s="12">
        <v>9.0969162995594599E-2</v>
      </c>
      <c r="CK104" s="17">
        <v>353.47826086956502</v>
      </c>
      <c r="CL104" s="17">
        <v>188.76712328767101</v>
      </c>
    </row>
    <row r="105" spans="1:90">
      <c r="A105" s="6" t="s">
        <v>152</v>
      </c>
      <c r="D105" s="4" t="s">
        <v>60</v>
      </c>
      <c r="E105" s="4"/>
      <c r="F105" s="5">
        <v>14</v>
      </c>
      <c r="G105" s="5">
        <v>61</v>
      </c>
      <c r="H105" s="5">
        <v>133</v>
      </c>
      <c r="L105" s="15">
        <v>40.668434817198644</v>
      </c>
      <c r="M105" s="15">
        <v>1504.7320882363499</v>
      </c>
      <c r="Z105">
        <f t="shared" si="6"/>
        <v>391.5</v>
      </c>
      <c r="AA105" s="5">
        <v>450</v>
      </c>
      <c r="CH105" s="17">
        <v>12.558151834131973</v>
      </c>
      <c r="CI105" s="17">
        <v>455.10450960875801</v>
      </c>
      <c r="CJ105" s="12">
        <v>0.116519823788546</v>
      </c>
      <c r="CK105" s="17">
        <v>355.65217391304299</v>
      </c>
      <c r="CL105" s="17">
        <v>186.95890410958901</v>
      </c>
    </row>
    <row r="106" spans="1:90">
      <c r="A106" s="7" t="s">
        <v>153</v>
      </c>
      <c r="D106" s="4" t="s">
        <v>60</v>
      </c>
      <c r="E106" s="4"/>
      <c r="F106" s="5">
        <v>16</v>
      </c>
      <c r="G106" s="5">
        <v>48</v>
      </c>
      <c r="H106" s="5">
        <v>124</v>
      </c>
      <c r="L106" s="15">
        <v>40.406446066059459</v>
      </c>
      <c r="M106" s="15">
        <v>1495.0385044442</v>
      </c>
      <c r="Z106">
        <f t="shared" si="6"/>
        <v>382.8</v>
      </c>
      <c r="AA106" s="5">
        <v>440</v>
      </c>
      <c r="CH106" s="17">
        <v>17.622532029548594</v>
      </c>
      <c r="CI106" s="17">
        <v>447.00742669014602</v>
      </c>
      <c r="CJ106" s="12">
        <v>0.11343612334801699</v>
      </c>
      <c r="CK106" s="17">
        <v>349.34782608695599</v>
      </c>
      <c r="CL106" s="17">
        <v>190.08219178082101</v>
      </c>
    </row>
    <row r="107" spans="1:90">
      <c r="A107" s="7" t="s">
        <v>154</v>
      </c>
      <c r="D107" s="4" t="s">
        <v>60</v>
      </c>
      <c r="E107" s="4"/>
      <c r="F107" s="5">
        <v>11</v>
      </c>
      <c r="G107" s="5">
        <v>41</v>
      </c>
      <c r="H107" s="5">
        <v>112</v>
      </c>
      <c r="L107" s="15">
        <v>32.411230187328378</v>
      </c>
      <c r="M107" s="15">
        <v>1199.21551693115</v>
      </c>
      <c r="Z107">
        <f t="shared" si="6"/>
        <v>313.2</v>
      </c>
      <c r="AA107" s="5">
        <v>360</v>
      </c>
      <c r="CH107" s="17">
        <v>12.792931305755406</v>
      </c>
      <c r="CI107" s="17">
        <v>370.99885154276001</v>
      </c>
      <c r="CJ107" s="12">
        <v>0.11563876651982299</v>
      </c>
      <c r="CK107" s="17">
        <v>351.304347826087</v>
      </c>
      <c r="CL107" s="17">
        <v>183.671232876712</v>
      </c>
    </row>
    <row r="108" spans="1:90">
      <c r="A108" s="7" t="s">
        <v>155</v>
      </c>
      <c r="D108" s="4" t="s">
        <v>60</v>
      </c>
      <c r="E108" s="4"/>
      <c r="F108" s="5">
        <v>16</v>
      </c>
      <c r="G108" s="5">
        <v>39</v>
      </c>
      <c r="H108" s="5">
        <v>110</v>
      </c>
      <c r="L108" s="15">
        <v>27.260203094165945</v>
      </c>
      <c r="M108" s="15">
        <v>1008.62751448414</v>
      </c>
      <c r="Z108">
        <f t="shared" si="6"/>
        <v>295.8</v>
      </c>
      <c r="AA108" s="5">
        <v>340</v>
      </c>
      <c r="CH108" s="17">
        <v>12.523019909979162</v>
      </c>
      <c r="CI108" s="17">
        <v>344.994104586172</v>
      </c>
      <c r="CJ108" s="12">
        <v>0.12224669603524201</v>
      </c>
      <c r="CK108" s="17">
        <v>354.34782608695599</v>
      </c>
      <c r="CL108" s="17">
        <v>181.698630136986</v>
      </c>
    </row>
    <row r="109" spans="1:90">
      <c r="A109" s="6" t="s">
        <v>156</v>
      </c>
      <c r="D109" s="4" t="s">
        <v>60</v>
      </c>
      <c r="E109" s="4"/>
      <c r="F109" s="5">
        <v>31</v>
      </c>
      <c r="G109" s="5">
        <v>73</v>
      </c>
      <c r="H109" s="5">
        <v>154</v>
      </c>
      <c r="L109" s="15">
        <v>27.556474384832434</v>
      </c>
      <c r="M109" s="15">
        <v>1019.5895522388</v>
      </c>
      <c r="Z109">
        <f t="shared" si="6"/>
        <v>321.89999999999998</v>
      </c>
      <c r="AA109" s="5">
        <v>370</v>
      </c>
      <c r="CH109" s="17">
        <v>8.2128434596380533</v>
      </c>
      <c r="CI109" s="17">
        <v>370.57522123893796</v>
      </c>
      <c r="CJ109" s="12">
        <v>0.124719541794932</v>
      </c>
      <c r="CK109" s="17">
        <v>332.06883338007998</v>
      </c>
      <c r="CL109" s="17">
        <v>214.70588235294099</v>
      </c>
    </row>
    <row r="110" spans="1:90">
      <c r="A110" s="6" t="s">
        <v>157</v>
      </c>
      <c r="D110" s="4" t="s">
        <v>60</v>
      </c>
      <c r="E110" s="4"/>
      <c r="F110" s="5">
        <v>25</v>
      </c>
      <c r="G110" s="5">
        <v>59</v>
      </c>
      <c r="H110" s="5">
        <v>140</v>
      </c>
      <c r="L110" s="15">
        <v>28.497941265185943</v>
      </c>
      <c r="M110" s="15">
        <v>1054.42382681188</v>
      </c>
      <c r="Z110">
        <f t="shared" si="6"/>
        <v>330.6</v>
      </c>
      <c r="AA110" s="5">
        <v>380</v>
      </c>
      <c r="CH110" s="17">
        <v>7.8014948542058109</v>
      </c>
      <c r="CI110" s="17">
        <v>393.805309734513</v>
      </c>
      <c r="CJ110" s="12">
        <v>0.128510537532559</v>
      </c>
      <c r="CK110" s="17">
        <v>325.958211691087</v>
      </c>
      <c r="CL110" s="17">
        <v>214</v>
      </c>
    </row>
    <row r="111" spans="1:90">
      <c r="A111" s="6" t="s">
        <v>158</v>
      </c>
      <c r="D111" s="4" t="s">
        <v>60</v>
      </c>
      <c r="E111" s="4"/>
      <c r="F111" s="5">
        <v>9</v>
      </c>
      <c r="G111" s="5">
        <v>46</v>
      </c>
      <c r="H111" s="5">
        <v>123</v>
      </c>
      <c r="L111" s="15">
        <v>31.430003016328108</v>
      </c>
      <c r="M111" s="15">
        <v>1162.91011160414</v>
      </c>
      <c r="Z111">
        <f t="shared" si="6"/>
        <v>382.8</v>
      </c>
      <c r="AA111" s="5">
        <v>440</v>
      </c>
      <c r="CH111" s="17">
        <v>10.792022943200324</v>
      </c>
      <c r="CI111" s="17">
        <v>436.94690265486702</v>
      </c>
      <c r="CJ111" s="12">
        <v>0.128867215249822</v>
      </c>
      <c r="CK111" s="17">
        <v>330.01994998676503</v>
      </c>
      <c r="CL111" s="17">
        <v>215.058823529411</v>
      </c>
    </row>
    <row r="112" spans="1:90">
      <c r="A112" s="7" t="s">
        <v>159</v>
      </c>
      <c r="D112" s="4" t="s">
        <v>60</v>
      </c>
      <c r="E112" s="4"/>
      <c r="F112" s="5">
        <v>9</v>
      </c>
      <c r="G112" s="5">
        <v>46</v>
      </c>
      <c r="H112" s="5">
        <v>119</v>
      </c>
      <c r="L112" s="15">
        <v>30.383146357329458</v>
      </c>
      <c r="M112" s="15">
        <v>1124.1764152211899</v>
      </c>
      <c r="Z112">
        <f t="shared" si="6"/>
        <v>348</v>
      </c>
      <c r="AA112" s="5">
        <v>400</v>
      </c>
      <c r="CH112" s="17">
        <v>12.498353904538405</v>
      </c>
      <c r="CI112" s="17">
        <v>418.36283185840699</v>
      </c>
      <c r="CJ112" s="12">
        <v>0.13366312455600199</v>
      </c>
      <c r="CK112" s="17">
        <v>334.11297618248102</v>
      </c>
      <c r="CL112" s="17">
        <v>212.23529411764699</v>
      </c>
    </row>
    <row r="113" spans="1:90">
      <c r="A113" s="7" t="s">
        <v>160</v>
      </c>
      <c r="D113" s="4" t="s">
        <v>60</v>
      </c>
      <c r="E113" s="4"/>
      <c r="F113" s="5">
        <v>9</v>
      </c>
      <c r="G113" s="5">
        <v>38</v>
      </c>
      <c r="H113" s="5">
        <v>109</v>
      </c>
      <c r="L113" s="15">
        <v>27.081766114642161</v>
      </c>
      <c r="M113" s="15">
        <v>1002.02534624176</v>
      </c>
      <c r="Z113">
        <f t="shared" si="6"/>
        <v>330.6</v>
      </c>
      <c r="AA113" s="5">
        <v>380</v>
      </c>
      <c r="CH113" s="17">
        <v>12.873895552182621</v>
      </c>
      <c r="CI113" s="17">
        <v>383.84955752212301</v>
      </c>
      <c r="CJ113" s="12">
        <v>0.14225298958086602</v>
      </c>
      <c r="CK113" s="17">
        <v>337.298653277131</v>
      </c>
      <c r="CL113" s="17">
        <v>205.17647058823499</v>
      </c>
    </row>
    <row r="114" spans="1:90">
      <c r="A114" s="7" t="s">
        <v>161</v>
      </c>
      <c r="D114" s="4" t="s">
        <v>60</v>
      </c>
      <c r="E114" s="4"/>
      <c r="F114" s="5">
        <v>11</v>
      </c>
      <c r="G114" s="5">
        <v>37</v>
      </c>
      <c r="H114" s="5">
        <v>103</v>
      </c>
      <c r="L114" s="15">
        <v>26.18095606699881</v>
      </c>
      <c r="M114" s="15">
        <v>968.69537447895596</v>
      </c>
      <c r="Z114">
        <f t="shared" si="6"/>
        <v>339.3</v>
      </c>
      <c r="AA114" s="5">
        <v>390</v>
      </c>
      <c r="CH114" s="17">
        <v>11.18147753528627</v>
      </c>
      <c r="CI114" s="17">
        <v>384.51327433628302</v>
      </c>
      <c r="CJ114" s="12">
        <v>0.13833027468624101</v>
      </c>
      <c r="CK114" s="17">
        <v>338.36528623292799</v>
      </c>
      <c r="CL114" s="17">
        <v>204.64705882352899</v>
      </c>
    </row>
    <row r="115" spans="1:90">
      <c r="A115" s="8" t="s">
        <v>180</v>
      </c>
      <c r="B115" s="4">
        <v>36508</v>
      </c>
      <c r="C115" s="4"/>
      <c r="N115">
        <v>0.36252640515873402</v>
      </c>
      <c r="AB115">
        <v>32.240616594781997</v>
      </c>
    </row>
    <row r="116" spans="1:90">
      <c r="A116" s="8" t="s">
        <v>180</v>
      </c>
      <c r="B116" s="4">
        <v>36522</v>
      </c>
      <c r="C116" s="4"/>
      <c r="N116">
        <v>1.65706142168406</v>
      </c>
      <c r="AB116">
        <v>117.06593564716199</v>
      </c>
    </row>
    <row r="117" spans="1:90">
      <c r="A117" s="8" t="s">
        <v>180</v>
      </c>
      <c r="B117" s="4">
        <v>36530</v>
      </c>
      <c r="C117" s="4"/>
      <c r="N117">
        <v>2.4005498337359299</v>
      </c>
      <c r="AB117">
        <v>193.846596590133</v>
      </c>
    </row>
    <row r="118" spans="1:90">
      <c r="A118" s="8" t="s">
        <v>180</v>
      </c>
      <c r="B118" s="4">
        <v>36536</v>
      </c>
      <c r="C118" s="4"/>
      <c r="N118">
        <v>3.4464468005538702</v>
      </c>
      <c r="AB118">
        <v>286.477492002936</v>
      </c>
    </row>
    <row r="119" spans="1:90">
      <c r="A119" s="8" t="s">
        <v>180</v>
      </c>
      <c r="B119" s="4">
        <v>36543</v>
      </c>
      <c r="C119" s="4"/>
      <c r="N119">
        <v>4.6297213434540403</v>
      </c>
      <c r="AB119">
        <v>392.32872264672301</v>
      </c>
    </row>
    <row r="120" spans="1:90">
      <c r="A120" s="8" t="s">
        <v>180</v>
      </c>
      <c r="B120" s="4">
        <v>36549</v>
      </c>
      <c r="C120" s="4"/>
      <c r="N120">
        <v>5.1806062321228197</v>
      </c>
      <c r="V120">
        <v>3.8834951456309401</v>
      </c>
      <c r="AB120">
        <v>495.514634533292</v>
      </c>
    </row>
    <row r="121" spans="1:90">
      <c r="A121" s="8" t="s">
        <v>180</v>
      </c>
      <c r="B121" s="4">
        <v>36563</v>
      </c>
      <c r="C121" s="4"/>
      <c r="N121">
        <v>5.1828298244372704</v>
      </c>
      <c r="V121">
        <v>116.504854368932</v>
      </c>
      <c r="AB121">
        <v>712.49903149754402</v>
      </c>
    </row>
    <row r="122" spans="1:90">
      <c r="A122" s="8" t="s">
        <v>180</v>
      </c>
      <c r="B122" s="4">
        <v>36577</v>
      </c>
      <c r="C122" s="4"/>
      <c r="N122">
        <v>3.7833008217184299</v>
      </c>
      <c r="V122">
        <v>320.388349514563</v>
      </c>
      <c r="AB122">
        <v>802.619568545991</v>
      </c>
    </row>
    <row r="123" spans="1:90">
      <c r="A123" s="8" t="s">
        <v>180</v>
      </c>
      <c r="B123" s="4">
        <v>36593</v>
      </c>
      <c r="C123" s="4"/>
      <c r="N123">
        <v>2.2463942429173498</v>
      </c>
      <c r="V123">
        <v>526.21359223300897</v>
      </c>
      <c r="AB123">
        <v>903.33496902636898</v>
      </c>
    </row>
    <row r="124" spans="1:90">
      <c r="A124" s="8" t="s">
        <v>180</v>
      </c>
      <c r="B124" s="4">
        <v>36607</v>
      </c>
      <c r="C124" s="4"/>
      <c r="N124">
        <v>4.95254651856189E-2</v>
      </c>
      <c r="V124">
        <v>580.58252427184402</v>
      </c>
      <c r="AB124">
        <v>760.84224663053305</v>
      </c>
    </row>
    <row r="125" spans="1:90">
      <c r="A125" s="8" t="s">
        <v>180</v>
      </c>
      <c r="B125" s="4">
        <v>36621</v>
      </c>
      <c r="C125" s="4"/>
      <c r="D125" s="4" t="s">
        <v>60</v>
      </c>
      <c r="E125" s="4"/>
      <c r="G125" s="5">
        <v>58</v>
      </c>
      <c r="H125" s="5">
        <v>115</v>
      </c>
      <c r="V125">
        <v>539.80582524271802</v>
      </c>
      <c r="Z125" s="5">
        <v>427</v>
      </c>
      <c r="AA125" s="5"/>
      <c r="AB125">
        <v>713.526197530226</v>
      </c>
      <c r="AC125">
        <f>Z125/AB125</f>
        <v>0.59843633138909613</v>
      </c>
    </row>
    <row r="126" spans="1:90">
      <c r="A126" s="8" t="s">
        <v>177</v>
      </c>
      <c r="B126" s="4">
        <v>36523</v>
      </c>
      <c r="C126" s="4"/>
      <c r="AB126">
        <v>106.506491733601</v>
      </c>
    </row>
    <row r="127" spans="1:90">
      <c r="A127" s="8" t="s">
        <v>177</v>
      </c>
      <c r="B127" s="4">
        <v>36532</v>
      </c>
      <c r="C127" s="4"/>
      <c r="N127">
        <v>1.8509991004558299</v>
      </c>
      <c r="AB127">
        <v>207.106778779281</v>
      </c>
    </row>
    <row r="128" spans="1:90">
      <c r="A128" s="8" t="s">
        <v>177</v>
      </c>
      <c r="B128" s="4">
        <v>36537</v>
      </c>
      <c r="C128" s="4"/>
      <c r="N128">
        <v>3.7213232395718499</v>
      </c>
      <c r="AB128">
        <v>249.48623250700001</v>
      </c>
    </row>
    <row r="129" spans="1:29">
      <c r="A129" s="8" t="s">
        <v>177</v>
      </c>
      <c r="B129" s="4">
        <v>36550</v>
      </c>
      <c r="C129" s="4"/>
      <c r="N129">
        <v>5.5654898472796299</v>
      </c>
      <c r="V129">
        <v>3</v>
      </c>
      <c r="AB129">
        <v>408.30292543084499</v>
      </c>
    </row>
    <row r="130" spans="1:29">
      <c r="A130" s="8" t="s">
        <v>177</v>
      </c>
      <c r="B130" s="4">
        <v>36565</v>
      </c>
      <c r="C130" s="4"/>
      <c r="N130">
        <v>5.5681177291058104</v>
      </c>
      <c r="V130">
        <v>79.611650485436797</v>
      </c>
      <c r="AB130">
        <v>651.74127517645104</v>
      </c>
    </row>
    <row r="131" spans="1:29">
      <c r="A131" s="8" t="s">
        <v>177</v>
      </c>
      <c r="B131" s="4">
        <v>36578</v>
      </c>
      <c r="C131" s="4"/>
      <c r="N131">
        <v>5.1029017879703602</v>
      </c>
      <c r="AB131">
        <v>844.91932835738203</v>
      </c>
    </row>
    <row r="132" spans="1:29">
      <c r="A132" s="8" t="s">
        <v>177</v>
      </c>
      <c r="B132" s="4">
        <v>36593</v>
      </c>
      <c r="C132" s="4"/>
      <c r="V132">
        <v>462.135922330097</v>
      </c>
      <c r="AB132">
        <v>953.55541863287999</v>
      </c>
    </row>
    <row r="133" spans="1:29">
      <c r="A133" s="8" t="s">
        <v>177</v>
      </c>
      <c r="B133" s="4">
        <v>36607</v>
      </c>
      <c r="C133" s="4"/>
      <c r="N133">
        <v>0.43436865139126002</v>
      </c>
      <c r="V133">
        <v>462.135922330097</v>
      </c>
      <c r="AB133">
        <v>718.564624018122</v>
      </c>
    </row>
    <row r="134" spans="1:29">
      <c r="A134" s="8" t="s">
        <v>177</v>
      </c>
      <c r="B134" s="4">
        <v>36621</v>
      </c>
      <c r="C134" s="4"/>
      <c r="D134" s="4" t="s">
        <v>60</v>
      </c>
      <c r="E134" s="4"/>
      <c r="G134" s="5">
        <v>60</v>
      </c>
      <c r="H134" s="5">
        <v>117</v>
      </c>
      <c r="V134">
        <v>526.21359223300897</v>
      </c>
      <c r="Z134" s="5">
        <v>410</v>
      </c>
      <c r="AA134" s="5"/>
      <c r="AB134">
        <v>750.51745702616199</v>
      </c>
      <c r="AC134">
        <f>Z134/AB134</f>
        <v>0.5462897580351791</v>
      </c>
    </row>
    <row r="135" spans="1:29">
      <c r="A135" s="8" t="s">
        <v>181</v>
      </c>
      <c r="B135" s="4">
        <v>36530</v>
      </c>
      <c r="C135" s="4"/>
      <c r="N135">
        <v>0.44868050010612398</v>
      </c>
      <c r="AB135">
        <v>29.973767419208301</v>
      </c>
    </row>
    <row r="136" spans="1:29">
      <c r="A136" s="8" t="s">
        <v>181</v>
      </c>
      <c r="B136" s="4">
        <v>36543</v>
      </c>
      <c r="C136" s="4"/>
      <c r="N136">
        <v>1.7156834008833699</v>
      </c>
      <c r="AB136">
        <v>135.94011149769199</v>
      </c>
    </row>
    <row r="137" spans="1:29">
      <c r="A137" s="8" t="s">
        <v>181</v>
      </c>
      <c r="B137" s="4">
        <v>36545</v>
      </c>
      <c r="C137" s="4"/>
      <c r="N137">
        <v>2.2107359079836999</v>
      </c>
      <c r="AB137">
        <v>154.47337448392599</v>
      </c>
    </row>
    <row r="138" spans="1:29">
      <c r="A138" s="8" t="s">
        <v>181</v>
      </c>
      <c r="B138" s="4">
        <v>36557</v>
      </c>
      <c r="C138" s="4"/>
      <c r="N138">
        <v>3.7524535319742398</v>
      </c>
      <c r="V138">
        <v>-3.8834951456311702</v>
      </c>
      <c r="AB138">
        <v>307.99042197190698</v>
      </c>
    </row>
    <row r="139" spans="1:29">
      <c r="A139" s="8" t="s">
        <v>181</v>
      </c>
      <c r="B139" s="4">
        <v>36565</v>
      </c>
      <c r="C139" s="4"/>
      <c r="N139">
        <v>4.3584835100415402</v>
      </c>
      <c r="V139">
        <v>13.5922330097087</v>
      </c>
      <c r="AB139">
        <v>450.850621870814</v>
      </c>
    </row>
    <row r="140" spans="1:29">
      <c r="A140" s="8" t="s">
        <v>181</v>
      </c>
      <c r="B140" s="4">
        <v>36572</v>
      </c>
      <c r="C140" s="4"/>
      <c r="N140">
        <v>4.4146797521705201</v>
      </c>
      <c r="V140">
        <v>36.893203883494998</v>
      </c>
      <c r="AB140">
        <v>522.34049225751403</v>
      </c>
    </row>
    <row r="141" spans="1:29">
      <c r="A141" s="8" t="s">
        <v>181</v>
      </c>
      <c r="B141" s="4">
        <v>36588</v>
      </c>
      <c r="C141" s="4"/>
      <c r="N141">
        <v>3.64782340634128</v>
      </c>
      <c r="V141">
        <v>209.70873786407699</v>
      </c>
      <c r="AB141">
        <v>623.06917505727995</v>
      </c>
    </row>
    <row r="142" spans="1:29">
      <c r="A142" s="8" t="s">
        <v>181</v>
      </c>
      <c r="B142" s="4">
        <v>36600</v>
      </c>
      <c r="C142" s="4"/>
      <c r="N142">
        <v>3.0998494021568801</v>
      </c>
      <c r="V142">
        <v>337.86407766990197</v>
      </c>
      <c r="AB142">
        <v>686.71362212539202</v>
      </c>
    </row>
    <row r="143" spans="1:29">
      <c r="A143" s="8" t="s">
        <v>181</v>
      </c>
      <c r="B143" s="4">
        <v>36613</v>
      </c>
      <c r="C143" s="4"/>
      <c r="N143">
        <v>0.38039600157672898</v>
      </c>
      <c r="V143">
        <v>502.91262135922301</v>
      </c>
      <c r="AB143">
        <v>694.87339366949902</v>
      </c>
      <c r="AC143">
        <f>Z144/AB143</f>
        <v>0.51376265554613976</v>
      </c>
    </row>
    <row r="144" spans="1:29">
      <c r="A144" s="8" t="s">
        <v>181</v>
      </c>
      <c r="B144" s="4">
        <v>36626</v>
      </c>
      <c r="C144" s="4"/>
      <c r="D144" s="4" t="s">
        <v>60</v>
      </c>
      <c r="E144" s="4"/>
      <c r="G144" s="5">
        <v>50</v>
      </c>
      <c r="H144" s="5">
        <v>102</v>
      </c>
      <c r="V144">
        <v>504.85436893203803</v>
      </c>
      <c r="Z144" s="5">
        <v>357</v>
      </c>
      <c r="AA144" s="5"/>
    </row>
    <row r="145" spans="1:29">
      <c r="A145" s="8" t="s">
        <v>178</v>
      </c>
      <c r="B145" s="4">
        <v>36530</v>
      </c>
      <c r="C145" s="4"/>
      <c r="AB145">
        <v>22.0397953047001</v>
      </c>
    </row>
    <row r="146" spans="1:29">
      <c r="A146" s="8" t="s">
        <v>178</v>
      </c>
      <c r="B146" s="4">
        <v>36544</v>
      </c>
      <c r="C146" s="4"/>
      <c r="N146">
        <v>1.7981584612741099</v>
      </c>
      <c r="AB146">
        <v>125.371812704538</v>
      </c>
    </row>
    <row r="147" spans="1:29">
      <c r="A147" s="8" t="s">
        <v>178</v>
      </c>
      <c r="B147" s="4">
        <v>36599</v>
      </c>
      <c r="C147" s="4"/>
      <c r="N147">
        <v>2.5412425838142698</v>
      </c>
    </row>
    <row r="148" spans="1:29">
      <c r="A148" s="8" t="s">
        <v>178</v>
      </c>
      <c r="B148" s="4">
        <v>36558</v>
      </c>
      <c r="C148" s="4"/>
      <c r="N148">
        <v>4.3573110704575502</v>
      </c>
      <c r="AB148">
        <v>326.505975198957</v>
      </c>
    </row>
    <row r="149" spans="1:29">
      <c r="A149" s="8" t="s">
        <v>178</v>
      </c>
      <c r="B149" s="4">
        <v>36572</v>
      </c>
      <c r="C149" s="4"/>
      <c r="N149">
        <v>4.6620240754404199</v>
      </c>
      <c r="V149">
        <v>11.650485436893099</v>
      </c>
      <c r="AB149">
        <v>501.19503979161499</v>
      </c>
    </row>
    <row r="150" spans="1:29">
      <c r="A150" s="8" t="s">
        <v>178</v>
      </c>
      <c r="B150" s="4">
        <v>36576</v>
      </c>
      <c r="C150" s="4"/>
      <c r="N150">
        <v>6.1475050283507997</v>
      </c>
      <c r="V150">
        <v>44.660194174757102</v>
      </c>
      <c r="AB150">
        <v>556.78154643093001</v>
      </c>
    </row>
    <row r="151" spans="1:29">
      <c r="A151" s="8" t="s">
        <v>178</v>
      </c>
      <c r="B151" s="4">
        <v>36589</v>
      </c>
      <c r="C151" s="4"/>
      <c r="N151">
        <v>3.9776832189530902</v>
      </c>
      <c r="V151">
        <v>170.873786407766</v>
      </c>
      <c r="AB151">
        <v>612.51858602331004</v>
      </c>
    </row>
    <row r="152" spans="1:29">
      <c r="A152" s="8" t="s">
        <v>178</v>
      </c>
      <c r="B152" s="4">
        <v>36600</v>
      </c>
      <c r="C152" s="4"/>
      <c r="N152">
        <v>3.45724133051678</v>
      </c>
      <c r="V152">
        <v>347.57281553398002</v>
      </c>
      <c r="AB152">
        <v>760.72270575604</v>
      </c>
    </row>
    <row r="153" spans="1:29">
      <c r="A153" s="8" t="s">
        <v>178</v>
      </c>
      <c r="B153" s="4">
        <v>36612</v>
      </c>
      <c r="C153" s="4"/>
      <c r="N153">
        <v>2.1673152144250398</v>
      </c>
      <c r="V153">
        <v>458.252427184466</v>
      </c>
      <c r="AB153">
        <v>776.80316709526699</v>
      </c>
    </row>
    <row r="154" spans="1:29">
      <c r="A154" s="8" t="s">
        <v>178</v>
      </c>
      <c r="B154" s="4">
        <v>36627</v>
      </c>
      <c r="C154" s="4"/>
      <c r="D154" s="4" t="s">
        <v>60</v>
      </c>
      <c r="E154" s="4"/>
      <c r="G154" s="5">
        <v>53</v>
      </c>
      <c r="H154" s="5">
        <v>104</v>
      </c>
      <c r="V154">
        <v>500.97087378640703</v>
      </c>
      <c r="Z154" s="5">
        <v>354</v>
      </c>
      <c r="AA154" s="5"/>
      <c r="AB154">
        <v>676.61905939041503</v>
      </c>
      <c r="AC154">
        <f>Z154/AB154</f>
        <v>0.52318951866199048</v>
      </c>
    </row>
    <row r="155" spans="1:29">
      <c r="A155" s="8" t="s">
        <v>182</v>
      </c>
      <c r="B155" s="4">
        <v>36553</v>
      </c>
      <c r="C155" s="4"/>
      <c r="N155">
        <v>0.59010097130555095</v>
      </c>
      <c r="AB155">
        <v>30.376664440648</v>
      </c>
    </row>
    <row r="156" spans="1:29">
      <c r="A156" s="8" t="s">
        <v>182</v>
      </c>
      <c r="B156" s="4">
        <v>36558</v>
      </c>
      <c r="C156" s="4"/>
      <c r="N156">
        <v>0.865826418298143</v>
      </c>
      <c r="AB156">
        <v>64.831000933451804</v>
      </c>
    </row>
    <row r="157" spans="1:29">
      <c r="A157" s="8" t="s">
        <v>182</v>
      </c>
      <c r="B157" s="4">
        <v>36567</v>
      </c>
      <c r="C157" s="4"/>
      <c r="N157">
        <v>2.1045694822062</v>
      </c>
      <c r="AB157">
        <v>149.56777118991101</v>
      </c>
    </row>
    <row r="158" spans="1:29">
      <c r="A158" s="8" t="s">
        <v>182</v>
      </c>
      <c r="B158" s="4">
        <v>36572</v>
      </c>
      <c r="C158" s="4"/>
      <c r="N158">
        <v>2.71019517076178</v>
      </c>
      <c r="AB158">
        <v>199.87676959234301</v>
      </c>
    </row>
    <row r="159" spans="1:29">
      <c r="A159" s="8" t="s">
        <v>182</v>
      </c>
      <c r="B159" s="4">
        <v>36579</v>
      </c>
      <c r="C159" s="4"/>
      <c r="N159">
        <v>4.0585815502481299</v>
      </c>
      <c r="V159">
        <v>1.94174757281552</v>
      </c>
      <c r="AB159">
        <v>297.80731044100901</v>
      </c>
    </row>
    <row r="160" spans="1:29">
      <c r="A160" s="8" t="s">
        <v>182</v>
      </c>
      <c r="B160" s="4">
        <v>36589</v>
      </c>
      <c r="C160" s="4"/>
      <c r="N160">
        <v>3.5103245434055301</v>
      </c>
      <c r="V160">
        <v>34.951456310679497</v>
      </c>
      <c r="AB160">
        <v>371.98020934411102</v>
      </c>
    </row>
    <row r="161" spans="1:44">
      <c r="A161" s="8" t="s">
        <v>182</v>
      </c>
      <c r="B161" s="4">
        <v>36600</v>
      </c>
      <c r="C161" s="4"/>
      <c r="N161">
        <v>3.7322794853394501</v>
      </c>
      <c r="V161">
        <v>190.29126213592201</v>
      </c>
      <c r="AB161">
        <v>567.77487944450297</v>
      </c>
    </row>
    <row r="162" spans="1:44">
      <c r="A162" s="8" t="s">
        <v>182</v>
      </c>
      <c r="B162" s="4">
        <v>36613</v>
      </c>
      <c r="C162" s="4"/>
      <c r="N162">
        <v>2.5796905163787698</v>
      </c>
      <c r="V162">
        <v>376.69902912621302</v>
      </c>
      <c r="AB162">
        <v>681.65305843851502</v>
      </c>
    </row>
    <row r="163" spans="1:44">
      <c r="A163" s="8" t="s">
        <v>182</v>
      </c>
      <c r="B163" s="4">
        <v>36626</v>
      </c>
      <c r="C163" s="4"/>
      <c r="N163">
        <v>0.24532287571129699</v>
      </c>
      <c r="V163">
        <v>386.40776699029101</v>
      </c>
      <c r="AB163">
        <v>536.52158192423894</v>
      </c>
    </row>
    <row r="164" spans="1:44">
      <c r="A164" s="8" t="s">
        <v>182</v>
      </c>
      <c r="B164" s="4">
        <v>36642</v>
      </c>
      <c r="C164" s="4"/>
      <c r="D164" s="4" t="s">
        <v>60</v>
      </c>
      <c r="E164" s="4"/>
      <c r="G164" s="5">
        <v>40</v>
      </c>
      <c r="H164" s="5">
        <v>89</v>
      </c>
      <c r="V164">
        <v>452.42718446601901</v>
      </c>
      <c r="Z164" s="5">
        <v>272</v>
      </c>
      <c r="AA164" s="5"/>
      <c r="AB164">
        <v>568.51426189044298</v>
      </c>
      <c r="AC164">
        <f>Z164/AB164</f>
        <v>0.47844006427479291</v>
      </c>
    </row>
    <row r="165" spans="1:44">
      <c r="A165" s="8" t="s">
        <v>179</v>
      </c>
      <c r="B165" s="4">
        <v>36558</v>
      </c>
      <c r="C165" s="4"/>
      <c r="AB165">
        <v>56.9103111383317</v>
      </c>
    </row>
    <row r="166" spans="1:44">
      <c r="A166" s="8" t="s">
        <v>179</v>
      </c>
      <c r="B166" s="4">
        <v>36566</v>
      </c>
      <c r="C166" s="4"/>
      <c r="N166">
        <v>1.96698976136811</v>
      </c>
      <c r="AB166">
        <v>125.76585484638601</v>
      </c>
    </row>
    <row r="167" spans="1:44">
      <c r="A167" s="8" t="s">
        <v>179</v>
      </c>
      <c r="B167" s="4">
        <v>36571</v>
      </c>
      <c r="C167" s="4"/>
      <c r="AB167">
        <v>170.792917572139</v>
      </c>
    </row>
    <row r="168" spans="1:44">
      <c r="A168" s="8" t="s">
        <v>179</v>
      </c>
      <c r="B168" s="4">
        <v>36587</v>
      </c>
      <c r="C168" s="4"/>
      <c r="N168">
        <v>3.9774810741972302</v>
      </c>
      <c r="V168">
        <v>31.067961165048398</v>
      </c>
      <c r="AB168">
        <v>369.314890586893</v>
      </c>
    </row>
    <row r="169" spans="1:44">
      <c r="A169" s="8" t="s">
        <v>179</v>
      </c>
      <c r="B169" s="4">
        <v>36598</v>
      </c>
      <c r="C169" s="4"/>
      <c r="N169">
        <v>4.1717421845783704</v>
      </c>
      <c r="V169">
        <v>139.80582524271799</v>
      </c>
      <c r="AB169">
        <v>543.95968078159001</v>
      </c>
    </row>
    <row r="170" spans="1:44">
      <c r="A170" s="8" t="s">
        <v>179</v>
      </c>
      <c r="B170" s="4">
        <v>36612</v>
      </c>
      <c r="C170" s="4"/>
      <c r="N170">
        <v>3.4043602623838898</v>
      </c>
      <c r="V170">
        <v>310.67961165048501</v>
      </c>
      <c r="AB170">
        <v>668.42386832794</v>
      </c>
    </row>
    <row r="171" spans="1:44">
      <c r="A171" s="8" t="s">
        <v>179</v>
      </c>
      <c r="B171" s="4">
        <v>36626</v>
      </c>
      <c r="C171" s="4"/>
      <c r="N171">
        <v>1.2348618845955499</v>
      </c>
      <c r="V171">
        <v>384.46601941747502</v>
      </c>
      <c r="AB171">
        <v>570.87408730173297</v>
      </c>
    </row>
    <row r="172" spans="1:44">
      <c r="A172" s="8" t="s">
        <v>179</v>
      </c>
      <c r="B172" s="4">
        <v>36641</v>
      </c>
      <c r="C172" s="4"/>
      <c r="D172" s="4" t="s">
        <v>60</v>
      </c>
      <c r="E172" s="4"/>
      <c r="G172" s="5">
        <v>42</v>
      </c>
      <c r="H172" s="5">
        <v>91</v>
      </c>
      <c r="V172">
        <v>438.83495145631002</v>
      </c>
      <c r="Z172" s="5">
        <v>264</v>
      </c>
      <c r="AA172" s="5"/>
      <c r="AB172">
        <v>565.84894313322502</v>
      </c>
      <c r="AC172">
        <f>Z172/AB172</f>
        <v>0.46655561206525592</v>
      </c>
    </row>
    <row r="173" spans="1:44" s="9" customFormat="1">
      <c r="A173" s="13" t="s">
        <v>196</v>
      </c>
      <c r="B173" s="10">
        <v>32910</v>
      </c>
      <c r="C173" s="10"/>
      <c r="K173">
        <v>8.0331262939958599</v>
      </c>
      <c r="N173" s="9">
        <v>2.3992699392924401</v>
      </c>
      <c r="O173" s="9">
        <v>0.75403949730700104</v>
      </c>
      <c r="Q173" s="9">
        <f>N173*1000000/R173</f>
        <v>34347.929212067291</v>
      </c>
      <c r="R173">
        <v>69.851953067654406</v>
      </c>
      <c r="U173">
        <v>48.445563673732003</v>
      </c>
      <c r="W173"/>
      <c r="X173"/>
      <c r="AB173" s="9">
        <v>132.81249999999901</v>
      </c>
      <c r="AD173" s="9">
        <v>4.9420394788277998E-2</v>
      </c>
      <c r="AG173" s="9">
        <v>2.3045519285614699E-2</v>
      </c>
      <c r="AK173" s="9">
        <v>3.9160491133475621</v>
      </c>
      <c r="AN173" s="9">
        <f t="shared" ref="AN173:AN182" si="7">AG173*U173</f>
        <v>1.1164531719454658</v>
      </c>
      <c r="AR173" s="9">
        <f>AQ173+AP173+AN173+AK173</f>
        <v>5.0325022852930275</v>
      </c>
    </row>
    <row r="174" spans="1:44" s="9" customFormat="1">
      <c r="A174" s="13" t="s">
        <v>196</v>
      </c>
      <c r="B174" s="10">
        <v>32918</v>
      </c>
      <c r="C174" s="10"/>
      <c r="K174">
        <v>10.559006211180099</v>
      </c>
      <c r="N174" s="9">
        <v>4.4933666527109004</v>
      </c>
      <c r="O174" s="9">
        <v>0.85816876122082508</v>
      </c>
      <c r="Q174" s="9">
        <f t="shared" ref="Q174:Q183" si="8">N174*1000000/R174</f>
        <v>37909.06206031816</v>
      </c>
      <c r="R174">
        <v>118.53014578839699</v>
      </c>
      <c r="U174">
        <v>118.518853116212</v>
      </c>
      <c r="W174"/>
      <c r="X174"/>
      <c r="AB174" s="9">
        <v>253.90624999999901</v>
      </c>
      <c r="AD174" s="9">
        <v>4.6919910395909994E-2</v>
      </c>
      <c r="AG174" s="9">
        <v>1.5711852826302001E-2</v>
      </c>
      <c r="AK174" s="9">
        <v>6.1736657480250612</v>
      </c>
      <c r="AN174" s="9">
        <f t="shared" si="7"/>
        <v>1.8621507773040271</v>
      </c>
      <c r="AR174" s="9">
        <f t="shared" ref="AR174:AR183" si="9">AQ174+AP174+AN174+AK174</f>
        <v>8.0358165253290892</v>
      </c>
    </row>
    <row r="175" spans="1:44" s="9" customFormat="1">
      <c r="A175" s="13" t="s">
        <v>196</v>
      </c>
      <c r="B175" s="10">
        <v>32925</v>
      </c>
      <c r="C175" s="10"/>
      <c r="K175">
        <v>12.919254658385</v>
      </c>
      <c r="N175" s="9">
        <v>6.89652239899518</v>
      </c>
      <c r="O175" s="9">
        <v>0.90484739676840209</v>
      </c>
      <c r="Q175" s="9">
        <f t="shared" si="8"/>
        <v>41267.383030936362</v>
      </c>
      <c r="R175">
        <v>167.11799713166101</v>
      </c>
      <c r="U175">
        <v>208.636635687102</v>
      </c>
      <c r="W175"/>
      <c r="X175"/>
      <c r="AB175" s="9">
        <v>394.53125</v>
      </c>
      <c r="AD175" s="9">
        <v>5.0953862051852095E-2</v>
      </c>
      <c r="AG175" s="9">
        <v>1.37114653124075E-2</v>
      </c>
      <c r="AK175" s="9">
        <v>8.9302120153173785</v>
      </c>
      <c r="AN175" s="9">
        <f t="shared" si="7"/>
        <v>2.8607139931210996</v>
      </c>
      <c r="AR175" s="9">
        <f t="shared" si="9"/>
        <v>11.790926008438479</v>
      </c>
    </row>
    <row r="176" spans="1:44" s="9" customFormat="1">
      <c r="A176" s="13" t="s">
        <v>196</v>
      </c>
      <c r="B176" s="10">
        <v>32932</v>
      </c>
      <c r="C176" s="10"/>
      <c r="K176">
        <v>14.699792960662499</v>
      </c>
      <c r="N176" s="9">
        <v>7.4025800711743699</v>
      </c>
      <c r="O176" s="9">
        <v>0.913824057450628</v>
      </c>
      <c r="Q176" s="9">
        <f t="shared" si="8"/>
        <v>37324.808003524799</v>
      </c>
      <c r="R176">
        <v>198.32868451661699</v>
      </c>
      <c r="U176">
        <v>309.48019829932298</v>
      </c>
      <c r="W176"/>
      <c r="X176"/>
      <c r="AB176" s="9">
        <v>523.4375</v>
      </c>
      <c r="AD176" s="9">
        <v>5.2916993843967794E-2</v>
      </c>
      <c r="AG176" s="9">
        <v>1.84369593076418E-2</v>
      </c>
      <c r="AK176" s="9">
        <v>11.046021146306742</v>
      </c>
      <c r="AN176" s="9">
        <f t="shared" si="7"/>
        <v>5.7058738225655325</v>
      </c>
      <c r="AR176" s="9">
        <f t="shared" si="9"/>
        <v>16.751894968872275</v>
      </c>
    </row>
    <row r="177" spans="1:46" s="9" customFormat="1">
      <c r="A177" s="13" t="s">
        <v>196</v>
      </c>
      <c r="B177" s="10">
        <v>32939</v>
      </c>
      <c r="C177" s="10"/>
      <c r="K177">
        <v>16.687370600413999</v>
      </c>
      <c r="N177" s="9">
        <v>9.0776768892610402</v>
      </c>
      <c r="O177" s="9">
        <v>0.913824057450628</v>
      </c>
      <c r="Q177" s="9">
        <f t="shared" si="8"/>
        <v>40020.288634721081</v>
      </c>
      <c r="R177">
        <v>226.826872042731</v>
      </c>
      <c r="U177">
        <v>386.26133501970497</v>
      </c>
      <c r="V177" s="9">
        <v>2.9723991507431702</v>
      </c>
      <c r="W177">
        <v>1.8791006515873501</v>
      </c>
      <c r="X177"/>
      <c r="AB177" s="9">
        <v>636.71875</v>
      </c>
      <c r="AD177" s="9">
        <v>5.2293980277582301E-2</v>
      </c>
      <c r="AG177" s="9">
        <v>1.6436571793747402E-2</v>
      </c>
      <c r="AH177" s="9">
        <f t="shared" ref="AH177:AH182" si="10">AO177/V177</f>
        <v>2.9790741444624208E-2</v>
      </c>
      <c r="AI177" s="9">
        <v>4.7123593137604801E-2</v>
      </c>
      <c r="AK177" s="9">
        <v>12.257539548342988</v>
      </c>
      <c r="AN177" s="9">
        <f t="shared" si="7"/>
        <v>6.3488121642000985</v>
      </c>
      <c r="AO177" s="9">
        <f>AP177+AQ177</f>
        <v>8.8549974570010362E-2</v>
      </c>
      <c r="AP177" s="9">
        <f t="shared" ref="AP177:AP182" si="11">AI177*W177</f>
        <v>8.8549974570010362E-2</v>
      </c>
      <c r="AR177" s="9">
        <f t="shared" si="9"/>
        <v>18.694901687113095</v>
      </c>
    </row>
    <row r="178" spans="1:46" s="9" customFormat="1">
      <c r="A178" s="13" t="s">
        <v>196</v>
      </c>
      <c r="B178" s="10">
        <v>32946</v>
      </c>
      <c r="C178" s="10"/>
      <c r="K178">
        <v>17.267080745341602</v>
      </c>
      <c r="N178" s="9">
        <v>8.6793227967343505</v>
      </c>
      <c r="O178" s="9">
        <v>0.93357271095152594</v>
      </c>
      <c r="Q178" s="9">
        <f t="shared" si="8"/>
        <v>35094.659940056139</v>
      </c>
      <c r="R178">
        <v>247.31177938635599</v>
      </c>
      <c r="U178">
        <v>467.02652648696198</v>
      </c>
      <c r="V178" s="9">
        <v>57.961783439490397</v>
      </c>
      <c r="W178">
        <v>54.462299413910301</v>
      </c>
      <c r="X178"/>
      <c r="AB178" s="9">
        <v>781.25</v>
      </c>
      <c r="AD178" s="9">
        <v>4.9266748928388102E-2</v>
      </c>
      <c r="AG178" s="9">
        <v>1.3922762362203101E-2</v>
      </c>
      <c r="AH178" s="9">
        <f t="shared" si="10"/>
        <v>4.1108223174517358E-2</v>
      </c>
      <c r="AI178" s="9">
        <v>4.3749638830251902E-2</v>
      </c>
      <c r="AK178" s="9">
        <v>12.504532393962936</v>
      </c>
      <c r="AN178" s="9">
        <f t="shared" si="7"/>
        <v>6.5022993451231237</v>
      </c>
      <c r="AO178" s="9">
        <f>AP178+AQ178</f>
        <v>2.3827059292236155</v>
      </c>
      <c r="AP178" s="9">
        <f t="shared" si="11"/>
        <v>2.3827059292236155</v>
      </c>
      <c r="AR178" s="9">
        <f t="shared" si="9"/>
        <v>21.389537668309675</v>
      </c>
    </row>
    <row r="179" spans="1:46" s="9" customFormat="1">
      <c r="A179" s="13" t="s">
        <v>196</v>
      </c>
      <c r="B179" s="10">
        <v>32954</v>
      </c>
      <c r="C179" s="10"/>
      <c r="K179"/>
      <c r="N179" s="9">
        <v>7.1780275277370702</v>
      </c>
      <c r="O179" s="9">
        <v>0.94075403949730696</v>
      </c>
      <c r="R179"/>
      <c r="U179"/>
      <c r="W179"/>
      <c r="X179"/>
      <c r="AB179" s="9">
        <v>968.75</v>
      </c>
      <c r="AK179" s="9">
        <v>11.473119542148565</v>
      </c>
    </row>
    <row r="180" spans="1:46" s="9" customFormat="1">
      <c r="A180" s="13" t="s">
        <v>196</v>
      </c>
      <c r="B180" s="10">
        <v>32962</v>
      </c>
      <c r="C180" s="10"/>
      <c r="K180">
        <v>17.681159420289799</v>
      </c>
      <c r="N180" s="9">
        <v>5.12502616705045</v>
      </c>
      <c r="O180" s="9">
        <v>0.95332136445242299</v>
      </c>
      <c r="Q180" s="9">
        <f t="shared" si="8"/>
        <v>32069.620549677846</v>
      </c>
      <c r="R180">
        <v>159.80937969351601</v>
      </c>
      <c r="U180">
        <v>423.71009451966597</v>
      </c>
      <c r="V180" s="9">
        <v>307.64331210191</v>
      </c>
      <c r="W180">
        <f>V180-Z180</f>
        <v>170.116492134531</v>
      </c>
      <c r="X180"/>
      <c r="Z180">
        <v>137.526819967379</v>
      </c>
      <c r="AA180"/>
      <c r="AB180" s="9">
        <v>914.06249999999898</v>
      </c>
      <c r="AC180"/>
      <c r="AD180" s="9">
        <v>4.5457419361417901E-2</v>
      </c>
      <c r="AG180" s="9">
        <v>1.11516980926838E-2</v>
      </c>
      <c r="AH180" s="9">
        <f t="shared" si="10"/>
        <v>4.2859155115258465E-2</v>
      </c>
      <c r="AI180" s="9">
        <v>2.5287389142132598E-2</v>
      </c>
      <c r="AJ180" s="9">
        <v>6.4594895014327802E-2</v>
      </c>
      <c r="AK180" s="9">
        <v>7.6942300660613334</v>
      </c>
      <c r="AN180" s="9">
        <f t="shared" si="7"/>
        <v>4.7250870529058311</v>
      </c>
      <c r="AO180" s="9">
        <f>AP180+AQ180</f>
        <v>13.185332433547632</v>
      </c>
      <c r="AP180" s="9">
        <f t="shared" si="11"/>
        <v>4.3018019361004249</v>
      </c>
      <c r="AQ180" s="9">
        <f t="shared" ref="AQ180:AQ182" si="12">AJ180*Z180</f>
        <v>8.8835304974472074</v>
      </c>
      <c r="AR180" s="9">
        <f t="shared" si="9"/>
        <v>25.604649552514797</v>
      </c>
    </row>
    <row r="181" spans="1:46" s="9" customFormat="1">
      <c r="A181" s="13" t="s">
        <v>196</v>
      </c>
      <c r="B181" s="10">
        <v>32972</v>
      </c>
      <c r="C181" s="10"/>
      <c r="K181">
        <v>17.474120082815698</v>
      </c>
      <c r="N181" s="9">
        <v>4.8364559346870397</v>
      </c>
      <c r="O181" s="9">
        <v>0.955116696588868</v>
      </c>
      <c r="Q181" s="9">
        <f t="shared" si="8"/>
        <v>31745.807010921511</v>
      </c>
      <c r="R181">
        <v>152.34944044809299</v>
      </c>
      <c r="U181">
        <v>424.27472812891699</v>
      </c>
      <c r="V181" s="9">
        <v>471.12526539278099</v>
      </c>
      <c r="W181">
        <f t="shared" ref="W181:W183" si="13">V181-Z181</f>
        <v>180.37706296232898</v>
      </c>
      <c r="X181"/>
      <c r="Z181">
        <v>290.74820243045201</v>
      </c>
      <c r="AA181"/>
      <c r="AB181" s="9">
        <v>1062.5</v>
      </c>
      <c r="AD181" s="9">
        <v>3.2803798995863095E-2</v>
      </c>
      <c r="AG181" s="9">
        <v>9.5284907693510505E-3</v>
      </c>
      <c r="AH181" s="9">
        <f t="shared" si="10"/>
        <v>4.5171985703309839E-2</v>
      </c>
      <c r="AI181" s="9">
        <v>1.8145168143638399E-2</v>
      </c>
      <c r="AJ181" s="9">
        <v>6.1939133124619704E-2</v>
      </c>
      <c r="AK181" s="9">
        <v>5.2080804155383014</v>
      </c>
      <c r="AN181" s="9">
        <f t="shared" si="7"/>
        <v>4.0426978306453121</v>
      </c>
      <c r="AO181" s="9">
        <f>AP181+AQ181</f>
        <v>21.281663752790756</v>
      </c>
      <c r="AP181" s="9">
        <f t="shared" si="11"/>
        <v>3.2729721367071094</v>
      </c>
      <c r="AQ181" s="9">
        <f t="shared" si="12"/>
        <v>18.008691616083645</v>
      </c>
      <c r="AR181" s="9">
        <f t="shared" si="9"/>
        <v>30.53244199897437</v>
      </c>
    </row>
    <row r="182" spans="1:46" s="9" customFormat="1">
      <c r="A182" s="13" t="s">
        <v>196</v>
      </c>
      <c r="B182" s="10">
        <v>32981</v>
      </c>
      <c r="C182" s="10"/>
      <c r="K182">
        <v>17.432712215320901</v>
      </c>
      <c r="N182" s="9">
        <v>3.1582975716977102</v>
      </c>
      <c r="O182" s="9">
        <v>0.93177737881507994</v>
      </c>
      <c r="Q182" s="9">
        <f t="shared" si="8"/>
        <v>34102.758793628491</v>
      </c>
      <c r="R182">
        <v>92.611204589341995</v>
      </c>
      <c r="U182">
        <v>383.26425982180098</v>
      </c>
      <c r="V182" s="9">
        <v>536.51804670912895</v>
      </c>
      <c r="W182">
        <f t="shared" si="13"/>
        <v>186.79945536043493</v>
      </c>
      <c r="X182"/>
      <c r="Z182">
        <v>349.71859134869402</v>
      </c>
      <c r="AA182"/>
      <c r="AB182" s="9">
        <v>1031.25</v>
      </c>
      <c r="AD182" s="9">
        <v>3.1337772746895601E-2</v>
      </c>
      <c r="AG182" s="9">
        <v>8.0643680974087587E-3</v>
      </c>
      <c r="AH182" s="9">
        <f t="shared" si="10"/>
        <v>4.7172946533704185E-2</v>
      </c>
      <c r="AI182" s="9">
        <v>1.5820900595887599E-2</v>
      </c>
      <c r="AJ182" s="9">
        <v>6.3919397109962195E-2</v>
      </c>
      <c r="AK182" s="9">
        <v>3.1717735677342116</v>
      </c>
      <c r="AN182" s="9">
        <f t="shared" si="7"/>
        <v>3.0907840697839135</v>
      </c>
      <c r="AO182" s="9">
        <f>AP182+AQ182</f>
        <v>25.309137131777145</v>
      </c>
      <c r="AP182" s="9">
        <f t="shared" si="11"/>
        <v>2.955335614623384</v>
      </c>
      <c r="AQ182" s="9">
        <f t="shared" si="12"/>
        <v>22.353801517153762</v>
      </c>
      <c r="AR182" s="9">
        <f t="shared" si="9"/>
        <v>31.57169476929527</v>
      </c>
    </row>
    <row r="183" spans="1:46" s="9" customFormat="1">
      <c r="A183" s="13" t="s">
        <v>196</v>
      </c>
      <c r="B183" s="10">
        <v>32993</v>
      </c>
      <c r="C183" s="10"/>
      <c r="K183">
        <v>17.474120082815698</v>
      </c>
      <c r="N183" s="9">
        <v>0.53109953945990995</v>
      </c>
      <c r="O183" s="9">
        <v>0.70017953321364401</v>
      </c>
      <c r="Q183" s="9">
        <f t="shared" si="8"/>
        <v>45955.10799080845</v>
      </c>
      <c r="R183">
        <v>11.5569207141486</v>
      </c>
      <c r="U183">
        <v>291.51807392183201</v>
      </c>
      <c r="V183" s="9">
        <v>603.39702760084901</v>
      </c>
      <c r="W183">
        <f t="shared" si="13"/>
        <v>178.31237528410901</v>
      </c>
      <c r="X183">
        <f>W183/AB183</f>
        <v>0.19099568231268579</v>
      </c>
      <c r="Z183">
        <v>425.08465231674001</v>
      </c>
      <c r="AA183"/>
      <c r="AB183" s="9">
        <v>933.59375</v>
      </c>
      <c r="AD183" s="9">
        <v>2.7666588484038801E-2</v>
      </c>
      <c r="AG183" s="9">
        <v>6.1191843172447198E-3</v>
      </c>
      <c r="AH183" s="9">
        <f>AO183/V183</f>
        <v>4.8229783625103446E-2</v>
      </c>
      <c r="AI183" s="9">
        <v>1.09428484990635E-2</v>
      </c>
      <c r="AJ183" s="9">
        <v>6.3870719926032396E-2</v>
      </c>
      <c r="AK183" s="9">
        <v>0.61886837353163826</v>
      </c>
      <c r="AN183" s="9">
        <f>AG183*U183</f>
        <v>1.7838528261358615</v>
      </c>
      <c r="AO183" s="9">
        <f>AP183+AQ183</f>
        <v>29.10170808121952</v>
      </c>
      <c r="AP183" s="9">
        <f>AI183*W183</f>
        <v>1.9512453082421599</v>
      </c>
      <c r="AQ183" s="9">
        <f>AJ183*Z183</f>
        <v>27.15046277297736</v>
      </c>
      <c r="AR183" s="9">
        <f t="shared" si="9"/>
        <v>31.50442928088702</v>
      </c>
    </row>
    <row r="184" spans="1:46" s="9" customFormat="1">
      <c r="A184" s="13" t="s">
        <v>196</v>
      </c>
      <c r="B184" s="10">
        <v>33000</v>
      </c>
      <c r="C184" s="10"/>
      <c r="D184" s="10" t="s">
        <v>60</v>
      </c>
      <c r="E184" s="10"/>
      <c r="G184" s="9">
        <v>47</v>
      </c>
      <c r="H184" s="14">
        <f>B184-DATE(1990,1,9)</f>
        <v>118</v>
      </c>
      <c r="Z184" s="9">
        <v>407</v>
      </c>
      <c r="AB184" s="9">
        <v>874.99999999999898</v>
      </c>
      <c r="AC184">
        <f>Z184/AB184</f>
        <v>0.46514285714285769</v>
      </c>
    </row>
    <row r="185" spans="1:46">
      <c r="A185" s="8" t="s">
        <v>198</v>
      </c>
      <c r="B185" s="4">
        <v>32911</v>
      </c>
      <c r="C185" s="4"/>
      <c r="N185">
        <v>0.92121101109482895</v>
      </c>
      <c r="AB185">
        <v>58.59375</v>
      </c>
      <c r="AK185" s="9"/>
      <c r="AR185" s="9">
        <v>2.29542533891044</v>
      </c>
      <c r="AS185" s="9"/>
      <c r="AT185" s="9"/>
    </row>
    <row r="186" spans="1:46">
      <c r="A186" s="8" t="s">
        <v>198</v>
      </c>
      <c r="B186" s="4">
        <v>32924</v>
      </c>
      <c r="C186" s="4"/>
      <c r="N186">
        <v>4.33777737073477</v>
      </c>
      <c r="AB186">
        <v>269.53124999999898</v>
      </c>
      <c r="AK186">
        <v>7.7202470236119893</v>
      </c>
      <c r="AR186" s="9">
        <v>10.4494658065816</v>
      </c>
    </row>
    <row r="187" spans="1:46">
      <c r="A187" s="8" t="s">
        <v>198</v>
      </c>
      <c r="B187" s="4">
        <v>32937</v>
      </c>
      <c r="C187" s="4"/>
      <c r="N187">
        <v>5.1295399832530801</v>
      </c>
      <c r="AB187">
        <v>386.71874999999898</v>
      </c>
      <c r="AK187">
        <v>8.843865722194078</v>
      </c>
      <c r="AR187" s="9">
        <v>13.200624905508199</v>
      </c>
    </row>
    <row r="188" spans="1:46">
      <c r="A188" s="8" t="s">
        <v>198</v>
      </c>
      <c r="B188" s="4">
        <v>32951</v>
      </c>
      <c r="C188" s="4"/>
      <c r="N188">
        <v>6.9137141511408799</v>
      </c>
      <c r="AB188">
        <v>613.28125</v>
      </c>
      <c r="AK188">
        <v>11.644907747634676</v>
      </c>
      <c r="AR188" s="9">
        <v>18.150197802751499</v>
      </c>
    </row>
    <row r="189" spans="1:46">
      <c r="A189" s="8" t="s">
        <v>198</v>
      </c>
      <c r="B189" s="4">
        <v>32966</v>
      </c>
      <c r="C189" s="4"/>
      <c r="N189">
        <v>6.4919667155118201</v>
      </c>
      <c r="AB189">
        <v>710.93749999999898</v>
      </c>
      <c r="AK189">
        <v>10.102107285650909</v>
      </c>
      <c r="AR189" s="9">
        <v>21.466228644862099</v>
      </c>
    </row>
    <row r="190" spans="1:46">
      <c r="A190" s="8" t="s">
        <v>198</v>
      </c>
      <c r="B190" s="4">
        <v>32978</v>
      </c>
      <c r="C190" s="4"/>
      <c r="N190">
        <v>3.2030039773916599</v>
      </c>
      <c r="AB190">
        <v>609.37499999999898</v>
      </c>
      <c r="AR190" s="9">
        <v>18.876020511011401</v>
      </c>
    </row>
    <row r="191" spans="1:46">
      <c r="A191" s="8" t="s">
        <v>198</v>
      </c>
      <c r="B191" s="4">
        <v>32992</v>
      </c>
      <c r="C191" s="4"/>
      <c r="D191" s="4" t="s">
        <v>60</v>
      </c>
      <c r="E191" s="4"/>
      <c r="N191">
        <v>6.2223937617751703</v>
      </c>
      <c r="AB191">
        <v>1554.6875</v>
      </c>
      <c r="AR191" s="9">
        <v>24.4539636143728</v>
      </c>
    </row>
    <row r="192" spans="1:46" s="9" customFormat="1">
      <c r="A192" s="9" t="s">
        <v>225</v>
      </c>
      <c r="B192" s="10">
        <v>42163</v>
      </c>
      <c r="C192" s="10"/>
      <c r="K192">
        <v>2</v>
      </c>
      <c r="N192">
        <v>0.25</v>
      </c>
      <c r="Q192" s="9">
        <f>N192*1000000/R192</f>
        <v>23992.322456813821</v>
      </c>
      <c r="R192">
        <v>10.42</v>
      </c>
      <c r="U192">
        <v>6.98</v>
      </c>
      <c r="V192"/>
      <c r="W192"/>
      <c r="X192"/>
      <c r="Z192"/>
      <c r="AA192"/>
      <c r="AB192" s="11">
        <v>17.396999999999998</v>
      </c>
      <c r="AC192" s="11"/>
      <c r="AD192">
        <v>4.6600000000000003E-2</v>
      </c>
      <c r="AE192"/>
      <c r="AF192"/>
      <c r="AG192">
        <v>6.6900000000000001E-2</v>
      </c>
      <c r="AI192"/>
      <c r="AK192">
        <v>0.49</v>
      </c>
      <c r="AN192">
        <v>0.47</v>
      </c>
      <c r="AO192"/>
      <c r="AR192" s="9">
        <f>SUM(AK192:AO192)</f>
        <v>0.96</v>
      </c>
    </row>
    <row r="193" spans="1:44">
      <c r="A193" t="s">
        <v>225</v>
      </c>
      <c r="B193" s="4">
        <v>42171</v>
      </c>
      <c r="C193" s="4"/>
      <c r="K193">
        <v>4</v>
      </c>
      <c r="N193">
        <v>0.74</v>
      </c>
      <c r="Q193" s="9">
        <f t="shared" ref="Q193:Q233" si="14">N193*1000000/R193</f>
        <v>38845.144356955381</v>
      </c>
      <c r="R193">
        <v>19.05</v>
      </c>
      <c r="U193">
        <v>12.58</v>
      </c>
      <c r="AB193" s="11">
        <v>31.630000000000003</v>
      </c>
      <c r="AC193" s="11"/>
      <c r="AD193">
        <v>4.6699999999999998E-2</v>
      </c>
      <c r="AG193">
        <v>2.3799999999999998E-2</v>
      </c>
      <c r="AK193">
        <v>0.89</v>
      </c>
      <c r="AN193">
        <v>0.3</v>
      </c>
      <c r="AR193" s="9">
        <f t="shared" ref="AR193:AR210" si="15">SUM(AK193:AO193)</f>
        <v>1.19</v>
      </c>
    </row>
    <row r="194" spans="1:44">
      <c r="A194" t="s">
        <v>225</v>
      </c>
      <c r="B194" s="4">
        <v>42178</v>
      </c>
      <c r="C194" s="4"/>
      <c r="K194">
        <v>6</v>
      </c>
      <c r="N194">
        <v>1.29</v>
      </c>
      <c r="Q194" s="9">
        <f t="shared" si="14"/>
        <v>25313.97174254317</v>
      </c>
      <c r="R194">
        <v>50.96</v>
      </c>
      <c r="U194">
        <v>36.15</v>
      </c>
      <c r="AB194" s="11">
        <v>87.113</v>
      </c>
      <c r="AC194" s="11"/>
      <c r="AD194">
        <v>4.2999999999999997E-2</v>
      </c>
      <c r="AG194">
        <v>1.7299999999999999E-2</v>
      </c>
      <c r="AK194">
        <v>2.19</v>
      </c>
      <c r="AN194">
        <v>0.62</v>
      </c>
      <c r="AR194" s="9">
        <f t="shared" si="15"/>
        <v>2.81</v>
      </c>
    </row>
    <row r="195" spans="1:44">
      <c r="A195" t="s">
        <v>225</v>
      </c>
      <c r="B195" s="4">
        <v>42192</v>
      </c>
      <c r="C195" s="4"/>
      <c r="K195">
        <v>9</v>
      </c>
      <c r="N195">
        <v>2.3199999999999998</v>
      </c>
      <c r="Q195" s="9">
        <f t="shared" si="14"/>
        <v>26429.710640236957</v>
      </c>
      <c r="R195">
        <v>87.78</v>
      </c>
      <c r="U195">
        <v>96.65</v>
      </c>
      <c r="AB195" s="11">
        <v>184.42699999999999</v>
      </c>
      <c r="AC195" s="11"/>
      <c r="AD195">
        <v>4.2000000000000003E-2</v>
      </c>
      <c r="AG195">
        <v>1.61E-2</v>
      </c>
      <c r="AK195">
        <v>3.69</v>
      </c>
      <c r="AN195">
        <v>1.55</v>
      </c>
      <c r="AR195" s="9">
        <f t="shared" si="15"/>
        <v>5.24</v>
      </c>
    </row>
    <row r="196" spans="1:44">
      <c r="A196" t="s">
        <v>225</v>
      </c>
      <c r="B196" s="4">
        <v>42199</v>
      </c>
      <c r="C196" s="4"/>
      <c r="K196">
        <v>11</v>
      </c>
      <c r="N196">
        <v>3.81</v>
      </c>
      <c r="Q196" s="9">
        <f t="shared" si="14"/>
        <v>31127.450980392154</v>
      </c>
      <c r="R196">
        <v>122.4</v>
      </c>
      <c r="U196">
        <v>165.92</v>
      </c>
      <c r="AB196" s="11">
        <v>288.327</v>
      </c>
      <c r="AC196" s="11"/>
      <c r="AD196">
        <v>4.5599999999999995E-2</v>
      </c>
      <c r="AG196">
        <v>1.6200000000000003E-2</v>
      </c>
      <c r="AK196">
        <v>5.58</v>
      </c>
      <c r="AN196">
        <v>2.69</v>
      </c>
      <c r="AR196" s="9">
        <f t="shared" si="15"/>
        <v>8.27</v>
      </c>
    </row>
    <row r="197" spans="1:44">
      <c r="A197" t="s">
        <v>225</v>
      </c>
      <c r="B197" s="4">
        <v>42212</v>
      </c>
      <c r="C197" s="4"/>
      <c r="K197">
        <v>13</v>
      </c>
      <c r="N197">
        <v>5.96</v>
      </c>
      <c r="Q197" s="9">
        <f t="shared" si="14"/>
        <v>33927.249957306318</v>
      </c>
      <c r="R197">
        <v>175.67</v>
      </c>
      <c r="U197">
        <v>263.33</v>
      </c>
      <c r="V197">
        <v>22.33</v>
      </c>
      <c r="AB197" s="11">
        <v>461.33299999999997</v>
      </c>
      <c r="AC197" s="11"/>
      <c r="AD197">
        <v>5.1900000000000002E-2</v>
      </c>
      <c r="AG197">
        <v>1.72E-2</v>
      </c>
      <c r="AH197">
        <v>3.95E-2</v>
      </c>
      <c r="AI197">
        <v>3.95</v>
      </c>
      <c r="AK197">
        <v>9.1199999999999992</v>
      </c>
      <c r="AN197">
        <v>4.53</v>
      </c>
      <c r="AO197">
        <v>0.88</v>
      </c>
      <c r="AR197" s="9">
        <f t="shared" si="15"/>
        <v>14.53</v>
      </c>
    </row>
    <row r="198" spans="1:44">
      <c r="A198" t="s">
        <v>225</v>
      </c>
      <c r="B198" s="4">
        <v>42227</v>
      </c>
      <c r="C198" s="4"/>
      <c r="K198">
        <v>15</v>
      </c>
      <c r="N198">
        <v>5.61</v>
      </c>
      <c r="Q198" s="9">
        <f t="shared" si="14"/>
        <v>33850.238339467811</v>
      </c>
      <c r="R198">
        <v>165.73</v>
      </c>
      <c r="U198">
        <v>337.93</v>
      </c>
      <c r="V198">
        <v>146.61000000000001</v>
      </c>
      <c r="AB198" s="11">
        <v>650.26700000000005</v>
      </c>
      <c r="AC198" s="11"/>
      <c r="AD198">
        <v>4.7899999999999998E-2</v>
      </c>
      <c r="AG198">
        <v>1.8200000000000001E-2</v>
      </c>
      <c r="AH198">
        <v>4.2999999999999997E-2</v>
      </c>
      <c r="AI198">
        <v>4.3</v>
      </c>
      <c r="AK198">
        <v>7.94</v>
      </c>
      <c r="AN198">
        <v>6.14</v>
      </c>
      <c r="AO198">
        <v>6.3</v>
      </c>
      <c r="AR198" s="9">
        <f t="shared" si="15"/>
        <v>20.38</v>
      </c>
    </row>
    <row r="199" spans="1:44">
      <c r="A199" t="s">
        <v>225</v>
      </c>
      <c r="B199" s="4">
        <v>42248</v>
      </c>
      <c r="C199" s="4"/>
      <c r="K199">
        <v>16</v>
      </c>
      <c r="N199">
        <v>4.4400000000000004</v>
      </c>
      <c r="Q199" s="9">
        <f t="shared" si="14"/>
        <v>30498.694875669731</v>
      </c>
      <c r="R199">
        <v>145.58000000000001</v>
      </c>
      <c r="U199">
        <v>310.3</v>
      </c>
      <c r="V199">
        <v>457.27</v>
      </c>
      <c r="AB199" s="11">
        <v>913.14699999999993</v>
      </c>
      <c r="AC199" s="11"/>
      <c r="AD199">
        <v>3.73E-2</v>
      </c>
      <c r="AG199">
        <v>0.01</v>
      </c>
      <c r="AH199">
        <v>4.3400000000000001E-2</v>
      </c>
      <c r="AI199">
        <v>4.34</v>
      </c>
      <c r="AK199">
        <v>5.43</v>
      </c>
      <c r="AN199">
        <v>3.11</v>
      </c>
      <c r="AO199">
        <v>19.87</v>
      </c>
      <c r="AR199" s="9">
        <f t="shared" si="15"/>
        <v>28.41</v>
      </c>
    </row>
    <row r="200" spans="1:44">
      <c r="A200" t="s">
        <v>225</v>
      </c>
      <c r="B200" s="4">
        <v>42258</v>
      </c>
      <c r="C200" s="4"/>
      <c r="K200">
        <v>15</v>
      </c>
      <c r="N200">
        <v>1.68</v>
      </c>
      <c r="Q200" s="9">
        <f t="shared" si="14"/>
        <v>27568.099770265835</v>
      </c>
      <c r="R200">
        <v>60.94</v>
      </c>
      <c r="U200">
        <v>286.54000000000002</v>
      </c>
      <c r="V200">
        <v>530.27</v>
      </c>
      <c r="AB200" s="11">
        <v>877.75699999999995</v>
      </c>
      <c r="AC200" s="11"/>
      <c r="AD200">
        <v>2.2400000000000003E-2</v>
      </c>
      <c r="AG200">
        <v>6.3E-3</v>
      </c>
      <c r="AH200">
        <v>4.36E-2</v>
      </c>
      <c r="AI200">
        <v>4.3600000000000003</v>
      </c>
      <c r="AK200">
        <v>1.36</v>
      </c>
      <c r="AN200">
        <v>1.81</v>
      </c>
      <c r="AO200">
        <v>23.11</v>
      </c>
      <c r="AR200" s="9">
        <f t="shared" si="15"/>
        <v>26.28</v>
      </c>
    </row>
    <row r="201" spans="1:44" s="9" customFormat="1">
      <c r="A201" s="9" t="s">
        <v>225</v>
      </c>
      <c r="B201" s="10">
        <v>42290</v>
      </c>
      <c r="C201" s="10"/>
      <c r="N201" s="9">
        <v>0</v>
      </c>
      <c r="R201" s="9">
        <v>2.1800000000000002</v>
      </c>
      <c r="U201" s="9">
        <v>191.26</v>
      </c>
      <c r="V201" s="9">
        <v>480.26</v>
      </c>
      <c r="W201" s="9">
        <v>109.33</v>
      </c>
      <c r="X201" s="9">
        <f>W201/AB201</f>
        <v>0.16228219259822207</v>
      </c>
      <c r="Y201" s="9" t="e">
        <f>W201/M201</f>
        <v>#DIV/0!</v>
      </c>
      <c r="Z201" s="9">
        <v>370.94</v>
      </c>
      <c r="AB201" s="9">
        <v>673.70299999999997</v>
      </c>
      <c r="AC201" s="9">
        <f>Z201/AB201</f>
        <v>0.55059870595796667</v>
      </c>
      <c r="AN201" s="9">
        <v>1.0900000000000001</v>
      </c>
      <c r="AO201" s="9">
        <v>25.65</v>
      </c>
      <c r="AP201" s="9">
        <v>1.39</v>
      </c>
      <c r="AQ201" s="9">
        <v>24.25</v>
      </c>
      <c r="AR201" s="9">
        <v>26.4</v>
      </c>
    </row>
    <row r="202" spans="1:44">
      <c r="A202" t="s">
        <v>225</v>
      </c>
      <c r="B202" s="4">
        <v>42293</v>
      </c>
      <c r="C202" s="4"/>
      <c r="Q202" s="9"/>
      <c r="Z202">
        <v>372.5</v>
      </c>
      <c r="AB202" s="11"/>
      <c r="AC202" s="11"/>
    </row>
    <row r="203" spans="1:44">
      <c r="A203" t="s">
        <v>226</v>
      </c>
      <c r="B203" s="4">
        <v>42171</v>
      </c>
      <c r="C203" s="4"/>
      <c r="K203">
        <v>0</v>
      </c>
      <c r="N203">
        <v>0.12</v>
      </c>
      <c r="Q203" s="9">
        <f t="shared" si="14"/>
        <v>21126.760563380281</v>
      </c>
      <c r="R203">
        <v>5.68</v>
      </c>
      <c r="U203">
        <v>2.2599999999999998</v>
      </c>
      <c r="AB203" s="11">
        <v>7.9370000000000003</v>
      </c>
      <c r="AC203" s="11"/>
      <c r="AD203">
        <v>4.3700000000000003E-2</v>
      </c>
      <c r="AG203">
        <v>2.8300000000000002E-2</v>
      </c>
      <c r="AK203">
        <v>0.25</v>
      </c>
      <c r="AN203">
        <v>0.06</v>
      </c>
      <c r="AR203" s="9">
        <f t="shared" si="15"/>
        <v>0.31</v>
      </c>
    </row>
    <row r="204" spans="1:44">
      <c r="A204" t="s">
        <v>226</v>
      </c>
      <c r="B204" s="4">
        <v>42178</v>
      </c>
      <c r="C204" s="4"/>
      <c r="K204">
        <v>2</v>
      </c>
      <c r="N204">
        <v>0.31</v>
      </c>
      <c r="Q204" s="9">
        <f t="shared" si="14"/>
        <v>35267.349260523326</v>
      </c>
      <c r="R204">
        <v>8.7899999999999991</v>
      </c>
      <c r="U204">
        <v>5.16</v>
      </c>
      <c r="AB204" s="11">
        <v>13.95</v>
      </c>
      <c r="AC204" s="11"/>
      <c r="AD204">
        <v>4.0899999999999999E-2</v>
      </c>
      <c r="AG204">
        <v>1.8500000000000003E-2</v>
      </c>
      <c r="AK204">
        <v>0.36</v>
      </c>
      <c r="AN204">
        <v>0.1</v>
      </c>
      <c r="AR204" s="9">
        <f t="shared" si="15"/>
        <v>0.45999999999999996</v>
      </c>
    </row>
    <row r="205" spans="1:44">
      <c r="A205" t="s">
        <v>226</v>
      </c>
      <c r="B205" s="4">
        <v>42192</v>
      </c>
      <c r="C205" s="4"/>
      <c r="K205">
        <v>6</v>
      </c>
      <c r="N205">
        <v>0.99</v>
      </c>
      <c r="Q205" s="9">
        <f t="shared" si="14"/>
        <v>25621.118012422361</v>
      </c>
      <c r="R205">
        <v>38.64</v>
      </c>
      <c r="U205">
        <v>28.56</v>
      </c>
      <c r="AB205" s="11">
        <v>67.203000000000003</v>
      </c>
      <c r="AC205" s="11"/>
      <c r="AD205">
        <v>4.1399999999999999E-2</v>
      </c>
      <c r="AG205">
        <v>2.0299999999999999E-2</v>
      </c>
      <c r="AK205">
        <v>1.6</v>
      </c>
      <c r="AN205">
        <v>0.57999999999999996</v>
      </c>
      <c r="AR205" s="9">
        <f t="shared" si="15"/>
        <v>2.1800000000000002</v>
      </c>
    </row>
    <row r="206" spans="1:44">
      <c r="A206" t="s">
        <v>226</v>
      </c>
      <c r="B206" s="4">
        <v>42199</v>
      </c>
      <c r="C206" s="4"/>
      <c r="K206">
        <v>7</v>
      </c>
      <c r="N206">
        <v>1.48</v>
      </c>
      <c r="Q206" s="9">
        <f t="shared" si="14"/>
        <v>29365.079365079368</v>
      </c>
      <c r="R206">
        <v>50.4</v>
      </c>
      <c r="U206">
        <v>46.86</v>
      </c>
      <c r="AB206" s="11">
        <v>97.26</v>
      </c>
      <c r="AC206" s="11"/>
      <c r="AD206">
        <v>4.7100000000000003E-2</v>
      </c>
      <c r="AG206">
        <v>1.6399999999999998E-2</v>
      </c>
      <c r="AK206">
        <v>2.37</v>
      </c>
      <c r="AN206">
        <v>0.77</v>
      </c>
      <c r="AR206" s="9">
        <f t="shared" si="15"/>
        <v>3.14</v>
      </c>
    </row>
    <row r="207" spans="1:44">
      <c r="A207" t="s">
        <v>226</v>
      </c>
      <c r="B207" s="4">
        <v>42212</v>
      </c>
      <c r="C207" s="4"/>
      <c r="K207">
        <v>10</v>
      </c>
      <c r="N207">
        <v>3.02</v>
      </c>
      <c r="Q207" s="9">
        <f t="shared" si="14"/>
        <v>29320.388349514564</v>
      </c>
      <c r="R207">
        <v>103</v>
      </c>
      <c r="U207">
        <v>130.33000000000001</v>
      </c>
      <c r="V207">
        <v>1.79</v>
      </c>
      <c r="AB207" s="11">
        <v>235.12700000000001</v>
      </c>
      <c r="AC207" s="11"/>
      <c r="AD207">
        <v>5.6299999999999996E-2</v>
      </c>
      <c r="AG207">
        <v>1.9699999999999999E-2</v>
      </c>
      <c r="AH207">
        <v>4.2500000000000003E-2</v>
      </c>
      <c r="AI207">
        <v>4.25</v>
      </c>
      <c r="AK207">
        <v>5.79</v>
      </c>
      <c r="AN207">
        <v>2.56</v>
      </c>
      <c r="AO207">
        <v>0.08</v>
      </c>
      <c r="AR207" s="9">
        <f t="shared" si="15"/>
        <v>8.43</v>
      </c>
    </row>
    <row r="208" spans="1:44">
      <c r="A208" t="s">
        <v>226</v>
      </c>
      <c r="B208" s="4">
        <v>42227</v>
      </c>
      <c r="C208" s="4"/>
      <c r="K208">
        <v>14</v>
      </c>
      <c r="N208">
        <v>6.93</v>
      </c>
      <c r="Q208" s="9">
        <f t="shared" si="14"/>
        <v>50170.129588069212</v>
      </c>
      <c r="R208">
        <v>138.13</v>
      </c>
      <c r="U208">
        <v>242</v>
      </c>
      <c r="V208">
        <v>29.92</v>
      </c>
      <c r="AB208" s="11">
        <v>410.04700000000003</v>
      </c>
      <c r="AC208" s="11"/>
      <c r="AD208">
        <v>4.9699999999999994E-2</v>
      </c>
      <c r="AG208">
        <v>1.95E-2</v>
      </c>
      <c r="AH208">
        <v>4.4400000000000002E-2</v>
      </c>
      <c r="AI208">
        <v>4.4400000000000004</v>
      </c>
      <c r="AK208">
        <v>6.87</v>
      </c>
      <c r="AN208">
        <v>4.7300000000000004</v>
      </c>
      <c r="AO208">
        <v>1.33</v>
      </c>
      <c r="AR208" s="9">
        <f t="shared" si="15"/>
        <v>12.930000000000001</v>
      </c>
    </row>
    <row r="209" spans="1:44">
      <c r="A209" t="s">
        <v>226</v>
      </c>
      <c r="B209" s="4">
        <v>42248</v>
      </c>
      <c r="C209" s="4"/>
      <c r="K209">
        <v>13</v>
      </c>
      <c r="N209">
        <v>4.17</v>
      </c>
      <c r="Q209" s="9">
        <f t="shared" si="14"/>
        <v>31117.080814864563</v>
      </c>
      <c r="R209">
        <v>134.01</v>
      </c>
      <c r="U209">
        <v>258.22000000000003</v>
      </c>
      <c r="V209">
        <v>211.4</v>
      </c>
      <c r="AB209" s="11">
        <v>603.63</v>
      </c>
      <c r="AC209" s="11"/>
      <c r="AD209">
        <v>4.6500000000000007E-2</v>
      </c>
      <c r="AG209">
        <v>1.4999999999999999E-2</v>
      </c>
      <c r="AH209">
        <v>3.4700000000000002E-2</v>
      </c>
      <c r="AI209">
        <v>3.47</v>
      </c>
      <c r="AK209">
        <v>6.23</v>
      </c>
      <c r="AN209">
        <v>3.86</v>
      </c>
      <c r="AO209">
        <v>7.34</v>
      </c>
      <c r="AR209" s="9">
        <f t="shared" si="15"/>
        <v>17.43</v>
      </c>
    </row>
    <row r="210" spans="1:44">
      <c r="A210" t="s">
        <v>226</v>
      </c>
      <c r="B210" s="4">
        <v>42258</v>
      </c>
      <c r="C210" s="4"/>
      <c r="K210">
        <v>14</v>
      </c>
      <c r="N210">
        <v>4.97</v>
      </c>
      <c r="Q210" s="9">
        <f t="shared" si="14"/>
        <v>39410.038854967883</v>
      </c>
      <c r="R210">
        <v>126.11</v>
      </c>
      <c r="U210">
        <v>277.08999999999997</v>
      </c>
      <c r="V210">
        <v>361.73</v>
      </c>
      <c r="AB210" s="11">
        <v>764.923</v>
      </c>
      <c r="AC210" s="11"/>
      <c r="AD210">
        <v>2.98E-2</v>
      </c>
      <c r="AG210">
        <v>8.1000000000000013E-3</v>
      </c>
      <c r="AH210">
        <v>4.4699999999999997E-2</v>
      </c>
      <c r="AI210">
        <v>4.47</v>
      </c>
      <c r="AK210">
        <v>3.75</v>
      </c>
      <c r="AN210">
        <v>2.23</v>
      </c>
      <c r="AO210">
        <v>16.170000000000002</v>
      </c>
      <c r="AR210" s="9">
        <f t="shared" si="15"/>
        <v>22.150000000000002</v>
      </c>
    </row>
    <row r="211" spans="1:44">
      <c r="A211" t="s">
        <v>226</v>
      </c>
      <c r="B211" s="4">
        <v>42267</v>
      </c>
      <c r="C211" s="4"/>
      <c r="K211">
        <v>13</v>
      </c>
      <c r="N211">
        <v>1.67</v>
      </c>
      <c r="Q211" s="9">
        <f t="shared" si="14"/>
        <v>24598.615407276477</v>
      </c>
      <c r="R211">
        <v>67.89</v>
      </c>
      <c r="U211">
        <v>210.64</v>
      </c>
      <c r="V211">
        <v>429.32</v>
      </c>
      <c r="AB211" s="11">
        <v>707.85299999999995</v>
      </c>
      <c r="AC211" s="11"/>
      <c r="AN211">
        <v>0.89</v>
      </c>
      <c r="AO211">
        <v>20.73</v>
      </c>
      <c r="AR211" s="9">
        <v>23.27</v>
      </c>
    </row>
    <row r="212" spans="1:44" s="9" customFormat="1">
      <c r="A212" s="9" t="s">
        <v>226</v>
      </c>
      <c r="B212" s="10">
        <v>42290</v>
      </c>
      <c r="C212" s="10"/>
      <c r="N212" s="9">
        <v>0</v>
      </c>
      <c r="R212" s="9">
        <v>3.28</v>
      </c>
      <c r="U212" s="9">
        <v>176.27</v>
      </c>
      <c r="V212" s="9">
        <v>467.13</v>
      </c>
      <c r="W212" s="9">
        <v>99.48</v>
      </c>
      <c r="X212" s="9">
        <f>W212/AB212</f>
        <v>0.15382950099738671</v>
      </c>
      <c r="Y212" s="9" t="e">
        <f>W212/M212</f>
        <v>#DIV/0!</v>
      </c>
      <c r="Z212" s="9">
        <v>367.65</v>
      </c>
      <c r="AB212" s="9">
        <v>646.68999999999994</v>
      </c>
      <c r="AC212" s="9">
        <f>Z212/AB212</f>
        <v>0.56851041457267004</v>
      </c>
      <c r="AN212" s="9">
        <v>1.5</v>
      </c>
      <c r="AO212" s="9">
        <v>23.9</v>
      </c>
      <c r="AP212" s="9">
        <v>0.98</v>
      </c>
      <c r="AQ212" s="9">
        <v>22.91</v>
      </c>
      <c r="AR212" s="9">
        <v>25.23</v>
      </c>
    </row>
    <row r="213" spans="1:44">
      <c r="A213" t="s">
        <v>226</v>
      </c>
      <c r="B213" s="4">
        <v>42293</v>
      </c>
      <c r="C213" s="4"/>
      <c r="Q213" s="9"/>
      <c r="Z213">
        <v>302.7</v>
      </c>
      <c r="AB213" s="11"/>
      <c r="AC213" s="11"/>
    </row>
    <row r="214" spans="1:44">
      <c r="A214" t="s">
        <v>227</v>
      </c>
      <c r="B214" s="4">
        <v>42164</v>
      </c>
      <c r="C214" s="4"/>
      <c r="K214">
        <v>2</v>
      </c>
      <c r="N214">
        <v>0.12</v>
      </c>
      <c r="Q214" s="9">
        <f t="shared" si="14"/>
        <v>11583.011583011583</v>
      </c>
      <c r="R214">
        <v>10.36</v>
      </c>
      <c r="U214">
        <v>7.05</v>
      </c>
      <c r="AB214" s="11">
        <v>17.407</v>
      </c>
      <c r="AC214" s="11"/>
      <c r="AD214">
        <v>4.9100000000000005E-2</v>
      </c>
      <c r="AG214">
        <v>2.8399999999999998E-2</v>
      </c>
      <c r="AK214">
        <v>0.51</v>
      </c>
      <c r="AN214">
        <v>0.2</v>
      </c>
      <c r="AR214" s="9">
        <f>SUM(AK214:AO214)</f>
        <v>0.71</v>
      </c>
    </row>
    <row r="215" spans="1:44">
      <c r="A215" t="s">
        <v>227</v>
      </c>
      <c r="B215" s="4">
        <v>42173</v>
      </c>
      <c r="C215" s="4"/>
      <c r="K215">
        <v>5</v>
      </c>
      <c r="N215">
        <v>0.74</v>
      </c>
      <c r="Q215" s="9">
        <f t="shared" si="14"/>
        <v>27850.95972901769</v>
      </c>
      <c r="R215">
        <v>26.57</v>
      </c>
      <c r="U215">
        <v>16.03</v>
      </c>
      <c r="AB215" s="11">
        <v>42.593000000000004</v>
      </c>
      <c r="AC215" s="11"/>
      <c r="AD215">
        <v>5.3899999999999997E-2</v>
      </c>
      <c r="AG215">
        <v>3.2799999999999996E-2</v>
      </c>
      <c r="AK215">
        <v>1.43</v>
      </c>
      <c r="AN215">
        <v>0.53</v>
      </c>
      <c r="AR215" s="9">
        <f t="shared" ref="AR215:AR232" si="16">SUM(AK215:AO215)</f>
        <v>1.96</v>
      </c>
    </row>
    <row r="216" spans="1:44">
      <c r="A216" t="s">
        <v>227</v>
      </c>
      <c r="B216" s="4">
        <v>42180</v>
      </c>
      <c r="C216" s="4"/>
      <c r="K216">
        <v>6</v>
      </c>
      <c r="N216">
        <v>1.33</v>
      </c>
      <c r="Q216" s="9">
        <f t="shared" si="14"/>
        <v>23745.759685770397</v>
      </c>
      <c r="R216">
        <v>56.01</v>
      </c>
      <c r="U216">
        <v>51.4</v>
      </c>
      <c r="AB216" s="11">
        <v>107.407</v>
      </c>
      <c r="AC216" s="11"/>
      <c r="AD216">
        <v>5.1799999999999999E-2</v>
      </c>
      <c r="AG216">
        <v>2.7099999999999999E-2</v>
      </c>
      <c r="AK216">
        <v>2.9</v>
      </c>
      <c r="AN216">
        <v>1.4</v>
      </c>
      <c r="AR216" s="9">
        <f t="shared" si="16"/>
        <v>4.3</v>
      </c>
    </row>
    <row r="217" spans="1:44">
      <c r="A217" t="s">
        <v>227</v>
      </c>
      <c r="B217" s="4">
        <v>42193</v>
      </c>
      <c r="C217" s="4"/>
      <c r="Q217" s="9"/>
      <c r="R217">
        <v>99.72</v>
      </c>
      <c r="U217">
        <v>102.27</v>
      </c>
      <c r="AB217" s="11">
        <v>201.99</v>
      </c>
      <c r="AC217" s="11"/>
      <c r="AD217">
        <v>4.87E-2</v>
      </c>
      <c r="AG217">
        <v>2.7000000000000003E-2</v>
      </c>
      <c r="AK217">
        <v>4.8600000000000003</v>
      </c>
      <c r="AN217">
        <v>2.76</v>
      </c>
      <c r="AR217" s="9">
        <f t="shared" si="16"/>
        <v>7.62</v>
      </c>
    </row>
    <row r="218" spans="1:44">
      <c r="A218" t="s">
        <v>227</v>
      </c>
      <c r="B218" s="4">
        <v>42202</v>
      </c>
      <c r="C218" s="4"/>
      <c r="K218">
        <v>12</v>
      </c>
      <c r="N218">
        <v>4.1500000000000004</v>
      </c>
      <c r="Q218" s="9">
        <f t="shared" si="14"/>
        <v>27430.762112499178</v>
      </c>
      <c r="R218">
        <v>151.29</v>
      </c>
      <c r="U218">
        <v>175.44</v>
      </c>
      <c r="AB218" s="11">
        <v>326.733</v>
      </c>
      <c r="AC218" s="11"/>
      <c r="AD218">
        <v>4.3200000000000002E-2</v>
      </c>
      <c r="AG218">
        <v>2.53E-2</v>
      </c>
      <c r="AK218">
        <v>6.53</v>
      </c>
      <c r="AN218">
        <v>4.43</v>
      </c>
      <c r="AR218" s="9">
        <f t="shared" si="16"/>
        <v>10.96</v>
      </c>
    </row>
    <row r="219" spans="1:44">
      <c r="A219" t="s">
        <v>227</v>
      </c>
      <c r="B219" s="4">
        <v>42214</v>
      </c>
      <c r="C219" s="4"/>
      <c r="K219">
        <v>14</v>
      </c>
      <c r="N219">
        <v>7.22</v>
      </c>
      <c r="Q219" s="9">
        <f t="shared" si="14"/>
        <v>42279.088832933179</v>
      </c>
      <c r="R219">
        <v>170.77</v>
      </c>
      <c r="U219">
        <v>262.98</v>
      </c>
      <c r="V219">
        <v>46.36</v>
      </c>
      <c r="AB219" s="11">
        <v>480.11</v>
      </c>
      <c r="AC219" s="11"/>
      <c r="AD219">
        <v>4.8899999999999999E-2</v>
      </c>
      <c r="AG219">
        <v>2.4E-2</v>
      </c>
      <c r="AH219">
        <v>3.6400000000000002E-2</v>
      </c>
      <c r="AI219">
        <v>3.64</v>
      </c>
      <c r="AK219">
        <v>8.34</v>
      </c>
      <c r="AN219">
        <v>6.32</v>
      </c>
      <c r="AO219">
        <v>1.69</v>
      </c>
      <c r="AR219" s="9">
        <f t="shared" si="16"/>
        <v>16.350000000000001</v>
      </c>
    </row>
    <row r="220" spans="1:44">
      <c r="A220" t="s">
        <v>227</v>
      </c>
      <c r="B220" s="4">
        <v>42227</v>
      </c>
      <c r="C220" s="4"/>
      <c r="K220">
        <v>18</v>
      </c>
      <c r="N220">
        <v>6</v>
      </c>
      <c r="Q220" s="9">
        <f t="shared" si="14"/>
        <v>35194.74425152511</v>
      </c>
      <c r="R220">
        <v>170.48</v>
      </c>
      <c r="U220">
        <v>304.72000000000003</v>
      </c>
      <c r="V220">
        <v>222.91</v>
      </c>
      <c r="AB220" s="11">
        <v>698.11300000000006</v>
      </c>
      <c r="AC220" s="11"/>
      <c r="AD220">
        <v>4.2300000000000004E-2</v>
      </c>
      <c r="AG220">
        <v>2.1400000000000002E-2</v>
      </c>
      <c r="AH220">
        <v>3.6200000000000003E-2</v>
      </c>
      <c r="AI220">
        <v>3.62</v>
      </c>
      <c r="AK220">
        <v>7.2</v>
      </c>
      <c r="AN220">
        <v>6.52</v>
      </c>
      <c r="AO220">
        <v>8.07</v>
      </c>
      <c r="AR220" s="9">
        <f t="shared" si="16"/>
        <v>21.79</v>
      </c>
    </row>
    <row r="221" spans="1:44">
      <c r="A221" t="s">
        <v>227</v>
      </c>
      <c r="B221" s="4">
        <v>42242</v>
      </c>
      <c r="C221" s="4"/>
      <c r="K221">
        <v>15</v>
      </c>
      <c r="N221">
        <v>3.25</v>
      </c>
      <c r="Q221" s="9">
        <f t="shared" si="14"/>
        <v>20429.972340960521</v>
      </c>
      <c r="R221">
        <v>159.08000000000001</v>
      </c>
      <c r="U221">
        <v>279.95999999999998</v>
      </c>
      <c r="V221">
        <v>457.54</v>
      </c>
      <c r="AB221" s="11">
        <v>896.58299999999997</v>
      </c>
      <c r="AC221" s="11"/>
      <c r="AD221">
        <v>3.1600000000000003E-2</v>
      </c>
      <c r="AG221">
        <v>1.3500000000000002E-2</v>
      </c>
      <c r="AH221">
        <v>0.03</v>
      </c>
      <c r="AI221">
        <v>3</v>
      </c>
      <c r="AK221">
        <v>5.03</v>
      </c>
      <c r="AN221">
        <v>3.79</v>
      </c>
      <c r="AO221">
        <v>13.73</v>
      </c>
      <c r="AR221" s="9">
        <f t="shared" si="16"/>
        <v>22.55</v>
      </c>
    </row>
    <row r="222" spans="1:44">
      <c r="A222" t="s">
        <v>227</v>
      </c>
      <c r="B222" s="4">
        <v>42257</v>
      </c>
      <c r="C222" s="4"/>
      <c r="K222">
        <v>15</v>
      </c>
      <c r="N222">
        <v>2.1</v>
      </c>
      <c r="Q222" s="9">
        <f t="shared" si="14"/>
        <v>27678.9244760775</v>
      </c>
      <c r="R222">
        <v>75.87</v>
      </c>
      <c r="U222">
        <v>233.29</v>
      </c>
      <c r="V222">
        <v>550.62</v>
      </c>
      <c r="AB222" s="11">
        <v>859.78300000000002</v>
      </c>
      <c r="AC222" s="11"/>
      <c r="AN222">
        <v>1.78</v>
      </c>
      <c r="AO222">
        <v>24.04</v>
      </c>
      <c r="AR222" s="9">
        <v>27.64</v>
      </c>
    </row>
    <row r="223" spans="1:44">
      <c r="A223" t="s">
        <v>227</v>
      </c>
      <c r="B223" s="4">
        <v>42285</v>
      </c>
      <c r="C223" s="4"/>
      <c r="N223">
        <v>0</v>
      </c>
      <c r="Q223" s="9"/>
      <c r="R223">
        <v>3.71</v>
      </c>
      <c r="U223">
        <v>190.57</v>
      </c>
      <c r="V223">
        <v>601.01</v>
      </c>
      <c r="W223">
        <v>138.41</v>
      </c>
      <c r="X223">
        <f>W223/AB223</f>
        <v>0.17403780019037152</v>
      </c>
      <c r="Y223" t="e">
        <f>W223/M223</f>
        <v>#DIV/0!</v>
      </c>
      <c r="Z223">
        <v>462.61</v>
      </c>
      <c r="AB223" s="11">
        <v>795.28700000000003</v>
      </c>
      <c r="AC223">
        <f>Z223/AB223</f>
        <v>0.58168937754546468</v>
      </c>
      <c r="AN223">
        <v>0.89</v>
      </c>
      <c r="AO223">
        <v>26.6</v>
      </c>
      <c r="AP223">
        <v>0.96</v>
      </c>
      <c r="AQ223">
        <v>25.63</v>
      </c>
      <c r="AR223" s="9">
        <v>27.56</v>
      </c>
    </row>
    <row r="224" spans="1:44">
      <c r="A224" t="s">
        <v>227</v>
      </c>
      <c r="B224" s="4">
        <v>42289</v>
      </c>
      <c r="C224" s="4"/>
      <c r="Q224" s="9"/>
      <c r="Z224">
        <v>435.4</v>
      </c>
      <c r="AB224" s="11"/>
      <c r="AC224" s="11"/>
    </row>
    <row r="225" spans="1:46" hidden="1">
      <c r="A225" t="s">
        <v>228</v>
      </c>
      <c r="B225" s="4">
        <v>42173</v>
      </c>
      <c r="C225" s="4"/>
      <c r="K225">
        <v>1</v>
      </c>
      <c r="N225">
        <v>0.12</v>
      </c>
      <c r="Q225" s="9">
        <f t="shared" si="14"/>
        <v>17216.64275466284</v>
      </c>
      <c r="R225">
        <v>6.97</v>
      </c>
      <c r="U225">
        <v>3.15</v>
      </c>
      <c r="AB225" s="11">
        <v>10.123000000000001</v>
      </c>
      <c r="AC225" s="11"/>
      <c r="AD225">
        <v>5.33E-2</v>
      </c>
      <c r="AG225">
        <v>3.6600000000000001E-2</v>
      </c>
      <c r="AK225">
        <v>0.37</v>
      </c>
      <c r="AN225">
        <v>0.12</v>
      </c>
      <c r="AR225" s="9">
        <f t="shared" si="16"/>
        <v>0.49</v>
      </c>
    </row>
    <row r="226" spans="1:46">
      <c r="A226" t="s">
        <v>228</v>
      </c>
      <c r="B226" s="4">
        <v>42180</v>
      </c>
      <c r="C226" s="4"/>
      <c r="K226">
        <v>2</v>
      </c>
      <c r="N226">
        <v>0.42</v>
      </c>
      <c r="Q226" s="9">
        <f t="shared" si="14"/>
        <v>25862.068965517243</v>
      </c>
      <c r="R226">
        <v>16.239999999999998</v>
      </c>
      <c r="U226">
        <v>8.51</v>
      </c>
      <c r="AB226" s="11">
        <v>24.756999999999998</v>
      </c>
      <c r="AC226" s="11"/>
      <c r="AD226">
        <v>4.8600000000000004E-2</v>
      </c>
      <c r="AG226">
        <v>3.0099999999999998E-2</v>
      </c>
      <c r="AK226">
        <v>0.79</v>
      </c>
      <c r="AN226">
        <v>0.26</v>
      </c>
      <c r="AR226" s="9">
        <f t="shared" si="16"/>
        <v>1.05</v>
      </c>
    </row>
    <row r="227" spans="1:46">
      <c r="A227" t="s">
        <v>228</v>
      </c>
      <c r="B227" s="4">
        <v>42193</v>
      </c>
      <c r="C227" s="4"/>
      <c r="Q227" s="9"/>
      <c r="R227">
        <v>56.56</v>
      </c>
      <c r="U227">
        <v>42.43</v>
      </c>
      <c r="AB227" s="11">
        <v>98.986999999999995</v>
      </c>
      <c r="AC227" s="11"/>
      <c r="AD227">
        <v>4.4800000000000006E-2</v>
      </c>
      <c r="AG227">
        <v>2.6200000000000001E-2</v>
      </c>
      <c r="AK227">
        <v>2.5299999999999998</v>
      </c>
      <c r="AN227">
        <v>1.1100000000000001</v>
      </c>
      <c r="AR227" s="9">
        <f t="shared" si="16"/>
        <v>3.6399999999999997</v>
      </c>
    </row>
    <row r="228" spans="1:46">
      <c r="A228" t="s">
        <v>228</v>
      </c>
      <c r="B228" s="4">
        <v>42202</v>
      </c>
      <c r="C228" s="4"/>
      <c r="K228">
        <v>7</v>
      </c>
      <c r="N228">
        <v>3.06</v>
      </c>
      <c r="Q228" s="9">
        <f t="shared" si="14"/>
        <v>32387.806943268417</v>
      </c>
      <c r="R228">
        <v>94.48</v>
      </c>
      <c r="U228">
        <v>90.2</v>
      </c>
      <c r="AB228" s="11">
        <v>184.68</v>
      </c>
      <c r="AC228" s="11"/>
      <c r="AD228">
        <v>4.6600000000000003E-2</v>
      </c>
      <c r="AG228">
        <v>2.5000000000000001E-2</v>
      </c>
      <c r="AK228">
        <v>4.4000000000000004</v>
      </c>
      <c r="AN228">
        <v>2.25</v>
      </c>
      <c r="AR228" s="9">
        <f t="shared" si="16"/>
        <v>6.65</v>
      </c>
    </row>
    <row r="229" spans="1:46">
      <c r="A229" t="s">
        <v>228</v>
      </c>
      <c r="B229" s="4">
        <v>42214</v>
      </c>
      <c r="C229" s="4"/>
      <c r="K229">
        <v>11</v>
      </c>
      <c r="N229">
        <v>5.91</v>
      </c>
      <c r="Q229" s="9">
        <f t="shared" si="14"/>
        <v>43475.062527585702</v>
      </c>
      <c r="R229">
        <v>135.94</v>
      </c>
      <c r="U229">
        <v>178.48</v>
      </c>
      <c r="V229">
        <v>1.77</v>
      </c>
      <c r="AB229" s="11">
        <v>316.18299999999999</v>
      </c>
      <c r="AC229" s="11"/>
      <c r="AD229">
        <v>5.9500000000000004E-2</v>
      </c>
      <c r="AG229">
        <v>2.12E-2</v>
      </c>
      <c r="AH229">
        <v>3.49E-2</v>
      </c>
      <c r="AI229">
        <v>3.49</v>
      </c>
      <c r="AK229">
        <v>8.09</v>
      </c>
      <c r="AN229">
        <v>3.78</v>
      </c>
      <c r="AO229">
        <v>0.06</v>
      </c>
      <c r="AR229" s="9">
        <f t="shared" si="16"/>
        <v>11.93</v>
      </c>
    </row>
    <row r="230" spans="1:46">
      <c r="A230" t="s">
        <v>228</v>
      </c>
      <c r="B230" s="4">
        <v>42227</v>
      </c>
      <c r="C230" s="4"/>
      <c r="K230">
        <v>14</v>
      </c>
      <c r="N230">
        <v>7.32</v>
      </c>
      <c r="Q230" s="9">
        <f t="shared" si="14"/>
        <v>42620.087336244542</v>
      </c>
      <c r="R230">
        <v>171.75</v>
      </c>
      <c r="U230">
        <v>293.12</v>
      </c>
      <c r="V230">
        <v>57.76</v>
      </c>
      <c r="AB230" s="11">
        <v>522.63300000000004</v>
      </c>
      <c r="AC230" s="11"/>
      <c r="AD230">
        <v>4.5599999999999995E-2</v>
      </c>
      <c r="AG230">
        <v>2.1899999999999999E-2</v>
      </c>
      <c r="AH230">
        <v>3.9300000000000002E-2</v>
      </c>
      <c r="AI230">
        <v>3.93</v>
      </c>
      <c r="AK230">
        <v>7.83</v>
      </c>
      <c r="AN230">
        <v>6.43</v>
      </c>
      <c r="AO230">
        <v>2.27</v>
      </c>
      <c r="AR230" s="9">
        <f t="shared" si="16"/>
        <v>16.53</v>
      </c>
    </row>
    <row r="231" spans="1:46">
      <c r="A231" t="s">
        <v>228</v>
      </c>
      <c r="B231" s="4">
        <v>42242</v>
      </c>
      <c r="C231" s="4"/>
      <c r="K231">
        <v>14</v>
      </c>
      <c r="N231">
        <v>4.9800000000000004</v>
      </c>
      <c r="Q231" s="9">
        <f t="shared" si="14"/>
        <v>24619.339529365236</v>
      </c>
      <c r="R231">
        <v>202.28</v>
      </c>
      <c r="U231">
        <v>339.14</v>
      </c>
      <c r="V231">
        <v>243.72</v>
      </c>
      <c r="AB231" s="11">
        <v>785.13300000000004</v>
      </c>
      <c r="AC231" s="11"/>
      <c r="AD231">
        <v>3.7599999999999995E-2</v>
      </c>
      <c r="AG231">
        <v>1.7100000000000001E-2</v>
      </c>
      <c r="AH231">
        <v>2.8799999999999999E-2</v>
      </c>
      <c r="AI231">
        <v>2.88</v>
      </c>
      <c r="AK231">
        <v>7.61</v>
      </c>
      <c r="AN231">
        <v>5.8</v>
      </c>
      <c r="AO231">
        <v>7.03</v>
      </c>
      <c r="AR231" s="9">
        <f t="shared" si="16"/>
        <v>20.440000000000001</v>
      </c>
    </row>
    <row r="232" spans="1:46">
      <c r="A232" t="s">
        <v>228</v>
      </c>
      <c r="B232" s="4">
        <v>42257</v>
      </c>
      <c r="C232" s="4"/>
      <c r="K232">
        <v>13</v>
      </c>
      <c r="N232">
        <v>4.49</v>
      </c>
      <c r="Q232" s="9">
        <f t="shared" si="14"/>
        <v>40035.666518056176</v>
      </c>
      <c r="R232">
        <v>112.15</v>
      </c>
      <c r="U232">
        <v>253.33</v>
      </c>
      <c r="V232">
        <v>371.37</v>
      </c>
      <c r="AB232" s="11">
        <v>736.85299999999995</v>
      </c>
      <c r="AC232" s="11"/>
      <c r="AK232">
        <v>2.4500000000000002</v>
      </c>
      <c r="AN232">
        <v>1.51</v>
      </c>
      <c r="AO232">
        <v>15.98</v>
      </c>
      <c r="AR232" s="9">
        <f t="shared" si="16"/>
        <v>19.940000000000001</v>
      </c>
    </row>
    <row r="233" spans="1:46">
      <c r="A233" t="s">
        <v>228</v>
      </c>
      <c r="B233" s="4">
        <v>42269</v>
      </c>
      <c r="C233" s="4"/>
      <c r="K233">
        <v>11</v>
      </c>
      <c r="N233">
        <v>2.0299999999999998</v>
      </c>
      <c r="Q233" s="9">
        <f t="shared" si="14"/>
        <v>53491.436100131745</v>
      </c>
      <c r="R233">
        <v>37.950000000000003</v>
      </c>
      <c r="U233">
        <v>255.43</v>
      </c>
      <c r="V233">
        <v>488.3</v>
      </c>
      <c r="AB233" s="11">
        <v>751.68999999999994</v>
      </c>
      <c r="AC233" s="11"/>
      <c r="AN233">
        <v>0.91</v>
      </c>
      <c r="AO233">
        <v>22.12</v>
      </c>
      <c r="AR233" s="9">
        <v>23.71</v>
      </c>
    </row>
    <row r="234" spans="1:46">
      <c r="A234" t="s">
        <v>228</v>
      </c>
      <c r="B234" s="4">
        <v>42285</v>
      </c>
      <c r="C234" s="4"/>
      <c r="N234">
        <v>0</v>
      </c>
      <c r="Q234" s="9"/>
      <c r="R234">
        <v>2.68</v>
      </c>
      <c r="U234">
        <v>209.58</v>
      </c>
      <c r="V234">
        <v>497.4</v>
      </c>
      <c r="W234">
        <v>108.59</v>
      </c>
      <c r="X234">
        <f>W234/AB234</f>
        <v>0.15301693768847052</v>
      </c>
      <c r="Y234" t="e">
        <f>W234/M234</f>
        <v>#DIV/0!</v>
      </c>
      <c r="Z234">
        <v>388.81</v>
      </c>
      <c r="AB234" s="11">
        <v>709.66000000000008</v>
      </c>
      <c r="AC234">
        <f>Z234/AB234</f>
        <v>0.54788208437843466</v>
      </c>
      <c r="AN234">
        <v>1.01</v>
      </c>
      <c r="AO234">
        <v>23.36</v>
      </c>
      <c r="AP234">
        <v>0.87</v>
      </c>
      <c r="AQ234">
        <v>22.48</v>
      </c>
      <c r="AR234" s="9">
        <v>24.42</v>
      </c>
    </row>
    <row r="235" spans="1:46">
      <c r="A235" t="s">
        <v>228</v>
      </c>
      <c r="B235" s="4">
        <v>42289</v>
      </c>
      <c r="C235" s="4"/>
      <c r="Z235">
        <v>365.9</v>
      </c>
    </row>
    <row r="236" spans="1:46">
      <c r="A236" s="8" t="s">
        <v>298</v>
      </c>
      <c r="B236" s="4">
        <f>DATE(1988,1,5)+C236</f>
        <v>32169.434782608696</v>
      </c>
      <c r="C236" s="15">
        <v>22.434782608695599</v>
      </c>
      <c r="Z236">
        <v>0</v>
      </c>
      <c r="AB236" s="17">
        <v>51.3374903903647</v>
      </c>
      <c r="AC236" s="17"/>
      <c r="AR236" s="23">
        <v>1.7214661406969001</v>
      </c>
      <c r="AS236" s="17"/>
      <c r="AT236" s="17"/>
    </row>
    <row r="237" spans="1:46">
      <c r="A237" s="8" t="s">
        <v>298</v>
      </c>
      <c r="B237" s="4">
        <f t="shared" ref="B237:B249" si="17">DATE(1988,1,5)+C237</f>
        <v>32179.521739130436</v>
      </c>
      <c r="C237" s="15">
        <v>32.521739130434703</v>
      </c>
      <c r="Z237">
        <v>0</v>
      </c>
      <c r="AB237" s="17">
        <v>159.547621081404</v>
      </c>
      <c r="AC237" s="17"/>
      <c r="AR237" s="23">
        <v>4.9395792241945902</v>
      </c>
      <c r="AS237" s="17"/>
      <c r="AT237" s="17"/>
    </row>
    <row r="238" spans="1:46">
      <c r="A238" s="8" t="s">
        <v>298</v>
      </c>
      <c r="B238" s="4">
        <f t="shared" si="17"/>
        <v>32190.478260869564</v>
      </c>
      <c r="C238" s="15">
        <v>43.478260869565197</v>
      </c>
      <c r="Z238">
        <v>0</v>
      </c>
      <c r="AB238" s="17">
        <v>331.39147518578602</v>
      </c>
      <c r="AC238" s="17"/>
      <c r="AR238" s="23">
        <v>8.4912393162393105</v>
      </c>
      <c r="AS238" s="17"/>
      <c r="AT238" s="17"/>
    </row>
    <row r="239" spans="1:46">
      <c r="A239" s="8" t="s">
        <v>298</v>
      </c>
      <c r="B239" s="4">
        <f t="shared" si="17"/>
        <v>32200.391304347824</v>
      </c>
      <c r="C239" s="15">
        <v>53.391304347826001</v>
      </c>
      <c r="Z239" s="17">
        <v>5.8098573503032096</v>
      </c>
      <c r="AA239" s="17"/>
      <c r="AB239" s="17">
        <v>536.26582386606299</v>
      </c>
      <c r="AC239" s="17"/>
      <c r="AR239" s="23">
        <v>10.3629684418145</v>
      </c>
      <c r="AS239" s="17"/>
      <c r="AT239" s="17"/>
    </row>
    <row r="240" spans="1:46">
      <c r="A240" s="8" t="s">
        <v>298</v>
      </c>
      <c r="B240" s="4">
        <f t="shared" si="17"/>
        <v>32212.391304347828</v>
      </c>
      <c r="C240" s="15">
        <v>65.391304347826093</v>
      </c>
      <c r="Z240" s="17">
        <v>71.542837618518604</v>
      </c>
      <c r="AA240" s="17"/>
      <c r="AB240" s="17">
        <v>854.25403604680901</v>
      </c>
      <c r="AC240" s="17"/>
      <c r="AR240" s="23">
        <v>17.480785667324099</v>
      </c>
      <c r="AS240" s="17"/>
      <c r="AT240" s="17"/>
    </row>
    <row r="241" spans="1:46">
      <c r="A241" s="8" t="s">
        <v>298</v>
      </c>
      <c r="B241" s="4">
        <f t="shared" si="17"/>
        <v>32227.521739130436</v>
      </c>
      <c r="C241" s="15">
        <v>80.521739130434796</v>
      </c>
      <c r="Z241" s="17">
        <v>285.72443837020501</v>
      </c>
      <c r="AA241" s="17"/>
      <c r="AB241" s="17">
        <v>863.327581788673</v>
      </c>
      <c r="AC241" s="17"/>
      <c r="AR241" s="23">
        <v>21.431229454306301</v>
      </c>
      <c r="AS241" s="17"/>
      <c r="AT241" s="17"/>
    </row>
    <row r="242" spans="1:46">
      <c r="A242" s="8" t="s">
        <v>298</v>
      </c>
      <c r="B242" s="4">
        <f t="shared" si="17"/>
        <v>32237.434782608696</v>
      </c>
      <c r="C242" s="15">
        <v>90.434782608695599</v>
      </c>
      <c r="D242" s="4" t="s">
        <v>60</v>
      </c>
      <c r="Z242" s="17">
        <v>476.35910139232902</v>
      </c>
      <c r="AA242" s="17"/>
      <c r="AB242" s="17">
        <v>1084.7048774237601</v>
      </c>
      <c r="AC242">
        <f>Z242/AB242</f>
        <v>0.43916009903422837</v>
      </c>
    </row>
    <row r="243" spans="1:46">
      <c r="A243" s="8" t="s">
        <v>299</v>
      </c>
      <c r="B243" s="4">
        <f t="shared" si="17"/>
        <v>32169.434782608696</v>
      </c>
      <c r="C243" s="15">
        <v>22.434782608695599</v>
      </c>
      <c r="Z243" s="15">
        <v>0</v>
      </c>
      <c r="AA243" s="15"/>
      <c r="AB243" s="17">
        <v>37.192107286238901</v>
      </c>
      <c r="AC243" s="17"/>
      <c r="AR243" s="23">
        <v>1.5195430637738201</v>
      </c>
      <c r="AS243" s="17"/>
      <c r="AT243" s="17"/>
    </row>
    <row r="244" spans="1:46">
      <c r="A244" s="8" t="s">
        <v>299</v>
      </c>
      <c r="B244" s="4">
        <f t="shared" si="17"/>
        <v>32179.521739130436</v>
      </c>
      <c r="C244" s="15">
        <v>32.521739130434703</v>
      </c>
      <c r="Z244" s="15">
        <v>0</v>
      </c>
      <c r="AA244" s="15"/>
      <c r="AB244" s="17">
        <v>140.687110275903</v>
      </c>
      <c r="AC244" s="17"/>
      <c r="AR244" s="23">
        <v>3.45834976988822</v>
      </c>
      <c r="AS244" s="17"/>
      <c r="AT244" s="17"/>
    </row>
    <row r="245" spans="1:46">
      <c r="A245" s="8" t="s">
        <v>299</v>
      </c>
      <c r="B245" s="4">
        <f t="shared" si="17"/>
        <v>32190.652173913044</v>
      </c>
      <c r="C245" s="15">
        <v>43.652173913043399</v>
      </c>
      <c r="Z245" s="15">
        <v>0</v>
      </c>
      <c r="AA245" s="15"/>
      <c r="AB245" s="17">
        <v>279.52097035961299</v>
      </c>
      <c r="AC245" s="17"/>
    </row>
    <row r="246" spans="1:46">
      <c r="A246" s="8" t="s">
        <v>299</v>
      </c>
      <c r="B246" s="4">
        <f t="shared" si="17"/>
        <v>32200.391304347824</v>
      </c>
      <c r="C246" s="15">
        <v>53.391304347826001</v>
      </c>
      <c r="T246" s="17"/>
      <c r="U246" s="17"/>
      <c r="Z246" s="17">
        <v>3.4604937217049998</v>
      </c>
      <c r="AA246" s="17"/>
      <c r="AB246" s="17">
        <v>418.38763133168101</v>
      </c>
      <c r="AC246" s="17"/>
    </row>
    <row r="247" spans="1:46">
      <c r="A247" s="8" t="s">
        <v>299</v>
      </c>
      <c r="B247" s="4">
        <f t="shared" si="17"/>
        <v>32212.391304347828</v>
      </c>
      <c r="C247" s="15">
        <v>65.391304347826093</v>
      </c>
      <c r="T247" s="17"/>
      <c r="U247" s="17"/>
      <c r="Z247" s="17">
        <v>26.745024344409298</v>
      </c>
      <c r="AA247" s="17"/>
      <c r="AB247" s="17">
        <v>618.49765097804698</v>
      </c>
      <c r="AC247" s="17"/>
    </row>
    <row r="248" spans="1:46">
      <c r="A248" s="8" t="s">
        <v>299</v>
      </c>
      <c r="B248" s="4">
        <f t="shared" si="17"/>
        <v>32227.347826086956</v>
      </c>
      <c r="C248" s="15">
        <v>80.347826086956502</v>
      </c>
      <c r="T248" s="17"/>
      <c r="U248" s="17"/>
      <c r="Z248" s="17">
        <v>115.988041342786</v>
      </c>
      <c r="AA248" s="17"/>
      <c r="AB248" s="17">
        <v>507.33954044588597</v>
      </c>
      <c r="AC248" s="17"/>
      <c r="AR248" s="23">
        <v>8.8398586456278707</v>
      </c>
      <c r="AS248" s="17"/>
      <c r="AT248" s="17"/>
    </row>
    <row r="249" spans="1:46">
      <c r="A249" s="8" t="s">
        <v>299</v>
      </c>
      <c r="B249" s="4">
        <f t="shared" si="17"/>
        <v>32231.17391304348</v>
      </c>
      <c r="C249" s="15">
        <v>84.173913043478194</v>
      </c>
      <c r="D249" s="4" t="s">
        <v>60</v>
      </c>
      <c r="T249" s="17"/>
      <c r="U249" s="17"/>
      <c r="Z249" s="17">
        <v>111.174510976338</v>
      </c>
      <c r="AA249" s="17"/>
      <c r="AB249" s="17">
        <v>438.87998633296297</v>
      </c>
      <c r="AC249">
        <f>Z249/AB249</f>
        <v>0.25331415065255164</v>
      </c>
    </row>
    <row r="250" spans="1:46">
      <c r="A250" s="8" t="s">
        <v>300</v>
      </c>
      <c r="B250" s="4"/>
      <c r="C250" s="15"/>
      <c r="D250" s="4" t="s">
        <v>60</v>
      </c>
      <c r="T250" s="17"/>
      <c r="U250" s="17"/>
      <c r="Z250" s="19">
        <v>309.87744905589255</v>
      </c>
      <c r="AA250" s="19"/>
      <c r="AB250" s="19">
        <v>556.15939553762939</v>
      </c>
      <c r="AC250" s="19"/>
    </row>
    <row r="251" spans="1:46">
      <c r="A251" s="8" t="s">
        <v>301</v>
      </c>
      <c r="B251" s="4"/>
      <c r="C251" s="15"/>
      <c r="D251" s="4" t="s">
        <v>60</v>
      </c>
      <c r="T251" s="17"/>
      <c r="U251" s="17"/>
      <c r="Z251" s="19">
        <v>326.21240395819899</v>
      </c>
      <c r="AA251" s="19"/>
      <c r="AB251" s="19">
        <v>655.85501195381346</v>
      </c>
      <c r="AC251" s="19"/>
    </row>
    <row r="252" spans="1:46" s="9" customFormat="1">
      <c r="A252" s="13" t="s">
        <v>308</v>
      </c>
      <c r="B252" s="10">
        <f>DATE(2003,12,9)+C252</f>
        <v>37995</v>
      </c>
      <c r="C252" s="22">
        <v>31</v>
      </c>
      <c r="G252" s="23"/>
      <c r="H252" s="22"/>
      <c r="T252">
        <v>20.487820204008901</v>
      </c>
      <c r="U252">
        <v>10.4591248978906</v>
      </c>
      <c r="Z252" s="23"/>
      <c r="AA252" s="23"/>
      <c r="AB252" s="9">
        <v>42.530842217707303</v>
      </c>
    </row>
    <row r="253" spans="1:46" s="9" customFormat="1">
      <c r="A253" s="13" t="s">
        <v>308</v>
      </c>
      <c r="B253" s="10">
        <f t="shared" ref="B253:B255" si="18">DATE(2003,12,9)+C253</f>
        <v>38021</v>
      </c>
      <c r="C253" s="22">
        <v>57</v>
      </c>
      <c r="G253" s="23"/>
      <c r="H253" s="22"/>
      <c r="T253">
        <v>115.0755084515</v>
      </c>
      <c r="U253">
        <v>123.07772867226601</v>
      </c>
      <c r="Z253" s="23"/>
      <c r="AA253" s="23"/>
      <c r="AB253" s="9">
        <v>239.33770395660099</v>
      </c>
    </row>
    <row r="254" spans="1:46" s="9" customFormat="1">
      <c r="A254" s="13" t="s">
        <v>308</v>
      </c>
      <c r="B254" s="10">
        <f t="shared" si="18"/>
        <v>38035</v>
      </c>
      <c r="C254" s="22">
        <v>71</v>
      </c>
      <c r="G254" s="23"/>
      <c r="H254" s="22"/>
      <c r="T254">
        <v>183.419558888213</v>
      </c>
      <c r="U254">
        <v>259.58988752277799</v>
      </c>
      <c r="Z254" s="23"/>
      <c r="AA254" s="23"/>
      <c r="AB254" s="9">
        <v>441.99777977923401</v>
      </c>
    </row>
    <row r="255" spans="1:46" s="9" customFormat="1">
      <c r="A255" s="13" t="s">
        <v>308</v>
      </c>
      <c r="B255" s="10">
        <f t="shared" si="18"/>
        <v>38092</v>
      </c>
      <c r="C255" s="22">
        <v>128</v>
      </c>
      <c r="D255" s="10" t="s">
        <v>60</v>
      </c>
      <c r="G255" s="23">
        <v>44</v>
      </c>
      <c r="H255" s="22">
        <v>127</v>
      </c>
      <c r="T255" s="22"/>
      <c r="U255">
        <v>130.10912594516401</v>
      </c>
      <c r="Z255" s="23">
        <v>368</v>
      </c>
      <c r="AA255" s="23"/>
      <c r="AB255" s="9">
        <v>693.36866137444201</v>
      </c>
      <c r="AC255">
        <f t="shared" ref="AC255:AC261" si="19">Z255/AB255</f>
        <v>0.53074218738199908</v>
      </c>
    </row>
    <row r="256" spans="1:46">
      <c r="A256" s="8" t="s">
        <v>302</v>
      </c>
      <c r="B256" s="4">
        <f>DATE(1980,4,1)+C256</f>
        <v>29393</v>
      </c>
      <c r="C256" s="15">
        <v>81</v>
      </c>
      <c r="D256" s="4" t="s">
        <v>60</v>
      </c>
      <c r="G256" s="17">
        <v>25</v>
      </c>
      <c r="H256" s="15">
        <v>81</v>
      </c>
      <c r="Z256" s="19">
        <v>280</v>
      </c>
      <c r="AA256" s="19"/>
      <c r="AB256" s="20">
        <v>554</v>
      </c>
      <c r="AC256">
        <f t="shared" si="19"/>
        <v>0.50541516245487361</v>
      </c>
    </row>
    <row r="257" spans="1:46">
      <c r="A257" s="8" t="s">
        <v>304</v>
      </c>
      <c r="B257" s="4">
        <f t="shared" ref="B257:B258" si="20">DATE(1980,4,1)+C257</f>
        <v>29393</v>
      </c>
      <c r="C257" s="15">
        <v>81</v>
      </c>
      <c r="D257" s="4" t="s">
        <v>60</v>
      </c>
      <c r="G257" s="17"/>
      <c r="H257" s="15"/>
      <c r="Z257" s="19">
        <v>64</v>
      </c>
      <c r="AA257" s="19"/>
      <c r="AB257" s="19">
        <v>163</v>
      </c>
      <c r="AC257">
        <f t="shared" si="19"/>
        <v>0.39263803680981596</v>
      </c>
    </row>
    <row r="258" spans="1:46">
      <c r="A258" s="8" t="s">
        <v>303</v>
      </c>
      <c r="B258" s="4">
        <f t="shared" si="20"/>
        <v>29393</v>
      </c>
      <c r="C258" s="15">
        <v>81</v>
      </c>
      <c r="D258" s="4" t="s">
        <v>60</v>
      </c>
      <c r="G258" s="17"/>
      <c r="H258" s="15"/>
      <c r="Z258" s="19">
        <v>120</v>
      </c>
      <c r="AA258" s="19"/>
      <c r="AB258" s="20">
        <v>329</v>
      </c>
      <c r="AC258">
        <f t="shared" si="19"/>
        <v>0.36474164133738601</v>
      </c>
    </row>
    <row r="259" spans="1:46">
      <c r="A259" s="8" t="s">
        <v>305</v>
      </c>
      <c r="B259" s="4">
        <f>DATE(1979,4,10)+C259</f>
        <v>29042</v>
      </c>
      <c r="C259" s="15">
        <v>87</v>
      </c>
      <c r="D259" s="4" t="s">
        <v>60</v>
      </c>
      <c r="H259" s="15">
        <v>87</v>
      </c>
      <c r="Z259" s="19">
        <v>111</v>
      </c>
      <c r="AA259" s="19"/>
      <c r="AB259" s="19">
        <v>190</v>
      </c>
      <c r="AC259">
        <f t="shared" si="19"/>
        <v>0.58421052631578951</v>
      </c>
    </row>
    <row r="260" spans="1:46">
      <c r="A260" s="8" t="s">
        <v>306</v>
      </c>
      <c r="B260" s="4">
        <f t="shared" ref="B260:B261" si="21">DATE(1979,4,10)+C260</f>
        <v>29042</v>
      </c>
      <c r="C260" s="15">
        <v>87</v>
      </c>
      <c r="D260" s="4" t="s">
        <v>60</v>
      </c>
      <c r="Z260" s="19">
        <v>33</v>
      </c>
      <c r="AA260" s="19"/>
      <c r="AB260" s="19">
        <v>61</v>
      </c>
      <c r="AC260">
        <f t="shared" si="19"/>
        <v>0.54098360655737709</v>
      </c>
      <c r="AD260" s="21"/>
    </row>
    <row r="261" spans="1:46">
      <c r="A261" s="8" t="s">
        <v>307</v>
      </c>
      <c r="B261" s="4">
        <f t="shared" si="21"/>
        <v>29042</v>
      </c>
      <c r="C261" s="15">
        <v>87</v>
      </c>
      <c r="D261" s="4" t="s">
        <v>60</v>
      </c>
      <c r="Z261" s="19">
        <v>77</v>
      </c>
      <c r="AA261" s="19"/>
      <c r="AB261" s="19">
        <v>136</v>
      </c>
      <c r="AC261">
        <f t="shared" si="19"/>
        <v>0.56617647058823528</v>
      </c>
    </row>
    <row r="262" spans="1:46">
      <c r="A262" t="s">
        <v>310</v>
      </c>
      <c r="B262" s="30">
        <v>39247</v>
      </c>
      <c r="C262">
        <v>47</v>
      </c>
      <c r="T262">
        <v>59</v>
      </c>
      <c r="U262">
        <v>46</v>
      </c>
      <c r="AB262">
        <v>104.8</v>
      </c>
      <c r="AF262">
        <f>AM262/T262</f>
        <v>5.5932203389830508E-2</v>
      </c>
      <c r="AG262">
        <f>AN262/U262</f>
        <v>2.391304347826087E-2</v>
      </c>
      <c r="AM262">
        <v>3.3</v>
      </c>
      <c r="AN262">
        <v>1.1000000000000001</v>
      </c>
      <c r="AR262" s="9">
        <v>4.4000000000000004</v>
      </c>
      <c r="AS262">
        <v>0.5</v>
      </c>
      <c r="AT262">
        <v>0.52</v>
      </c>
    </row>
    <row r="263" spans="1:46">
      <c r="A263" t="s">
        <v>310</v>
      </c>
      <c r="B263" s="30">
        <v>39259</v>
      </c>
      <c r="C263">
        <v>59</v>
      </c>
      <c r="T263">
        <v>98</v>
      </c>
      <c r="U263">
        <v>125</v>
      </c>
      <c r="AB263">
        <v>223.9</v>
      </c>
      <c r="AF263">
        <f t="shared" ref="AF263:AF317" si="22">AM263/T263</f>
        <v>5.918367346938775E-2</v>
      </c>
      <c r="AG263">
        <f t="shared" ref="AG263:AG317" si="23">AN263/U263</f>
        <v>1.84E-2</v>
      </c>
      <c r="AM263">
        <v>5.8</v>
      </c>
      <c r="AN263">
        <v>2.2999999999999998</v>
      </c>
      <c r="AR263" s="9">
        <v>8.1</v>
      </c>
      <c r="AS263">
        <v>2.4</v>
      </c>
      <c r="AT263">
        <v>4</v>
      </c>
    </row>
    <row r="264" spans="1:46">
      <c r="A264" t="s">
        <v>310</v>
      </c>
      <c r="B264" s="30">
        <v>39273</v>
      </c>
      <c r="C264">
        <v>73</v>
      </c>
      <c r="T264">
        <v>169</v>
      </c>
      <c r="U264">
        <v>289</v>
      </c>
      <c r="V264">
        <v>15</v>
      </c>
      <c r="AB264">
        <v>458.3</v>
      </c>
      <c r="AF264">
        <f t="shared" si="22"/>
        <v>5.6804733727810648E-2</v>
      </c>
      <c r="AG264">
        <f t="shared" si="23"/>
        <v>1.453287197231834E-2</v>
      </c>
      <c r="AH264">
        <f t="shared" ref="AH264:AH317" si="24">AO264/V264</f>
        <v>0.04</v>
      </c>
      <c r="AM264">
        <v>9.6</v>
      </c>
      <c r="AN264">
        <v>4.2</v>
      </c>
      <c r="AO264">
        <v>0.6</v>
      </c>
      <c r="AR264" s="9">
        <v>14.4</v>
      </c>
      <c r="AS264">
        <v>6.5</v>
      </c>
      <c r="AT264">
        <v>9.3699999999999992</v>
      </c>
    </row>
    <row r="265" spans="1:46">
      <c r="A265" t="s">
        <v>310</v>
      </c>
      <c r="B265" s="30">
        <v>39288</v>
      </c>
      <c r="C265">
        <v>88</v>
      </c>
      <c r="T265">
        <v>234</v>
      </c>
      <c r="U265">
        <v>449</v>
      </c>
      <c r="V265">
        <v>103</v>
      </c>
      <c r="AB265">
        <v>785.8</v>
      </c>
      <c r="AF265">
        <f t="shared" si="22"/>
        <v>6.0256410256410257E-2</v>
      </c>
      <c r="AG265">
        <f t="shared" si="23"/>
        <v>1.7371937639198219E-2</v>
      </c>
      <c r="AH265">
        <f t="shared" si="24"/>
        <v>3.4951456310679613E-2</v>
      </c>
      <c r="AM265">
        <v>14.1</v>
      </c>
      <c r="AN265">
        <v>7.8</v>
      </c>
      <c r="AO265">
        <v>3.6</v>
      </c>
      <c r="AR265" s="9">
        <v>25.5</v>
      </c>
      <c r="AS265">
        <v>13.1</v>
      </c>
      <c r="AT265">
        <v>15.02</v>
      </c>
    </row>
    <row r="266" spans="1:46">
      <c r="A266" t="s">
        <v>310</v>
      </c>
      <c r="B266" s="30">
        <v>39302</v>
      </c>
      <c r="C266">
        <v>102</v>
      </c>
      <c r="T266">
        <v>233</v>
      </c>
      <c r="U266">
        <v>485</v>
      </c>
      <c r="V266">
        <v>290</v>
      </c>
      <c r="AB266">
        <v>1008.2</v>
      </c>
      <c r="AF266">
        <f t="shared" si="22"/>
        <v>5.3218884120171672E-2</v>
      </c>
      <c r="AG266">
        <f t="shared" si="23"/>
        <v>2.0206185567010312E-2</v>
      </c>
      <c r="AH266">
        <f t="shared" si="24"/>
        <v>3.03448275862069E-2</v>
      </c>
      <c r="AM266">
        <v>12.4</v>
      </c>
      <c r="AN266">
        <v>9.8000000000000007</v>
      </c>
      <c r="AO266">
        <v>8.8000000000000007</v>
      </c>
      <c r="AR266" s="9">
        <v>31</v>
      </c>
      <c r="AS266">
        <v>15.2</v>
      </c>
      <c r="AT266">
        <v>11.14</v>
      </c>
    </row>
    <row r="267" spans="1:46">
      <c r="A267" t="s">
        <v>310</v>
      </c>
      <c r="B267" s="30">
        <v>39316</v>
      </c>
      <c r="C267">
        <v>116</v>
      </c>
      <c r="T267">
        <v>206</v>
      </c>
      <c r="U267">
        <v>454</v>
      </c>
      <c r="V267">
        <v>469</v>
      </c>
      <c r="AB267">
        <v>1129</v>
      </c>
      <c r="AF267">
        <f t="shared" si="22"/>
        <v>4.6116504854368932E-2</v>
      </c>
      <c r="AG267">
        <f t="shared" si="23"/>
        <v>1.5638766519823787E-2</v>
      </c>
      <c r="AH267">
        <f t="shared" si="24"/>
        <v>4.6055437100213224E-2</v>
      </c>
      <c r="AM267">
        <v>9.5</v>
      </c>
      <c r="AN267">
        <v>7.1</v>
      </c>
      <c r="AO267">
        <v>21.6</v>
      </c>
      <c r="AR267" s="9">
        <v>38.200000000000003</v>
      </c>
      <c r="AS267">
        <v>17.399999999999999</v>
      </c>
      <c r="AT267">
        <v>13.14</v>
      </c>
    </row>
    <row r="268" spans="1:46">
      <c r="A268" t="s">
        <v>310</v>
      </c>
      <c r="B268" s="30">
        <v>39328</v>
      </c>
      <c r="C268">
        <v>128</v>
      </c>
      <c r="D268" s="4" t="s">
        <v>60</v>
      </c>
      <c r="F268">
        <v>9</v>
      </c>
      <c r="G268">
        <v>56</v>
      </c>
      <c r="H268">
        <v>128</v>
      </c>
      <c r="T268">
        <v>92</v>
      </c>
      <c r="U268">
        <v>390</v>
      </c>
      <c r="V268">
        <v>663</v>
      </c>
      <c r="W268">
        <v>235</v>
      </c>
      <c r="X268">
        <f>W268/AB268</f>
        <v>0.20529396348388224</v>
      </c>
      <c r="Z268">
        <v>428</v>
      </c>
      <c r="AB268">
        <v>1144.7</v>
      </c>
      <c r="AF268">
        <f t="shared" si="22"/>
        <v>3.043478260869565E-2</v>
      </c>
      <c r="AG268">
        <f t="shared" si="23"/>
        <v>1.1282051282051283E-2</v>
      </c>
      <c r="AH268">
        <f t="shared" si="24"/>
        <v>4.9170437405731522E-2</v>
      </c>
      <c r="AI268">
        <f t="shared" ref="AI268:AI317" si="25">AP268/W268</f>
        <v>2.1702127659574466E-2</v>
      </c>
      <c r="AJ268">
        <f t="shared" ref="AJ268:AJ317" si="26">AQ268/Z268</f>
        <v>6.4252336448598124E-2</v>
      </c>
      <c r="AM268">
        <v>2.8</v>
      </c>
      <c r="AN268">
        <v>4.4000000000000004</v>
      </c>
      <c r="AO268">
        <v>32.6</v>
      </c>
      <c r="AP268">
        <v>5.0999999999999996</v>
      </c>
      <c r="AQ268">
        <v>27.5</v>
      </c>
      <c r="AR268" s="9">
        <v>39.799999999999997</v>
      </c>
      <c r="AS268">
        <v>18.100000000000001</v>
      </c>
      <c r="AT268">
        <v>12.2</v>
      </c>
    </row>
    <row r="269" spans="1:46">
      <c r="A269" t="s">
        <v>311</v>
      </c>
      <c r="B269" s="30">
        <v>38886</v>
      </c>
      <c r="C269">
        <v>39</v>
      </c>
      <c r="T269">
        <v>68</v>
      </c>
      <c r="U269">
        <v>59</v>
      </c>
      <c r="AB269">
        <v>127</v>
      </c>
      <c r="AF269">
        <f t="shared" si="22"/>
        <v>6.0294117647058817E-2</v>
      </c>
      <c r="AG269">
        <f t="shared" si="23"/>
        <v>2.3728813559322031E-2</v>
      </c>
      <c r="AM269">
        <v>4.0999999999999996</v>
      </c>
      <c r="AN269">
        <v>1.4</v>
      </c>
      <c r="AR269" s="9">
        <v>5.5</v>
      </c>
      <c r="AS269">
        <v>0.9</v>
      </c>
      <c r="AT269">
        <v>0.9</v>
      </c>
    </row>
    <row r="270" spans="1:46">
      <c r="A270" t="s">
        <v>311</v>
      </c>
      <c r="B270" s="30">
        <v>38901</v>
      </c>
      <c r="C270">
        <v>54</v>
      </c>
      <c r="T270">
        <v>128</v>
      </c>
      <c r="U270">
        <v>174</v>
      </c>
      <c r="AB270">
        <v>302</v>
      </c>
      <c r="AF270">
        <f t="shared" si="22"/>
        <v>6.0156250000000001E-2</v>
      </c>
      <c r="AG270">
        <f t="shared" si="23"/>
        <v>1.9540229885057471E-2</v>
      </c>
      <c r="AM270">
        <v>7.7</v>
      </c>
      <c r="AN270">
        <v>3.4</v>
      </c>
      <c r="AR270" s="9">
        <v>11.1</v>
      </c>
      <c r="AS270">
        <v>3.7</v>
      </c>
      <c r="AT270">
        <v>5.45</v>
      </c>
    </row>
    <row r="271" spans="1:46">
      <c r="A271" t="s">
        <v>311</v>
      </c>
      <c r="B271" s="30">
        <v>38915</v>
      </c>
      <c r="C271">
        <v>68</v>
      </c>
      <c r="T271">
        <v>212</v>
      </c>
      <c r="U271">
        <v>362</v>
      </c>
      <c r="V271">
        <v>25</v>
      </c>
      <c r="AB271">
        <v>574</v>
      </c>
      <c r="AF271">
        <f t="shared" si="22"/>
        <v>5.9905660377358484E-2</v>
      </c>
      <c r="AG271">
        <f t="shared" si="23"/>
        <v>1.8232044198895028E-2</v>
      </c>
      <c r="AH271">
        <f t="shared" si="24"/>
        <v>3.6000000000000004E-2</v>
      </c>
      <c r="AM271">
        <v>12.7</v>
      </c>
      <c r="AN271">
        <v>6.6</v>
      </c>
      <c r="AO271">
        <v>0.9</v>
      </c>
      <c r="AR271" s="9">
        <v>20.2</v>
      </c>
      <c r="AS271">
        <v>7.8</v>
      </c>
      <c r="AT271">
        <v>9.44</v>
      </c>
    </row>
    <row r="272" spans="1:46">
      <c r="A272" t="s">
        <v>311</v>
      </c>
      <c r="B272" s="30">
        <v>38929</v>
      </c>
      <c r="C272">
        <v>82</v>
      </c>
      <c r="T272">
        <v>277</v>
      </c>
      <c r="U272">
        <v>522</v>
      </c>
      <c r="V272">
        <v>164</v>
      </c>
      <c r="AB272">
        <v>962.7</v>
      </c>
      <c r="AF272">
        <f t="shared" si="22"/>
        <v>5.7039711191335746E-2</v>
      </c>
      <c r="AG272">
        <f t="shared" si="23"/>
        <v>1.7624521072796932E-2</v>
      </c>
      <c r="AH272">
        <f t="shared" si="24"/>
        <v>3.414634146341463E-2</v>
      </c>
      <c r="AM272">
        <v>15.8</v>
      </c>
      <c r="AN272">
        <v>9.1999999999999993</v>
      </c>
      <c r="AO272">
        <v>5.6</v>
      </c>
      <c r="AR272" s="9">
        <v>30.6</v>
      </c>
      <c r="AS272">
        <v>11.8</v>
      </c>
      <c r="AT272">
        <v>12</v>
      </c>
    </row>
    <row r="273" spans="1:46">
      <c r="A273" t="s">
        <v>311</v>
      </c>
      <c r="B273" s="30">
        <v>38943</v>
      </c>
      <c r="C273">
        <v>96</v>
      </c>
      <c r="T273">
        <v>291</v>
      </c>
      <c r="U273">
        <v>583</v>
      </c>
      <c r="V273">
        <v>413</v>
      </c>
      <c r="AB273">
        <v>1286.5999999999999</v>
      </c>
      <c r="AF273">
        <f t="shared" si="22"/>
        <v>5.3608247422680409E-2</v>
      </c>
      <c r="AG273">
        <f t="shared" si="23"/>
        <v>1.7152658662092625E-2</v>
      </c>
      <c r="AH273">
        <f t="shared" si="24"/>
        <v>2.8571428571428574E-2</v>
      </c>
      <c r="AM273">
        <v>15.6</v>
      </c>
      <c r="AN273">
        <v>10</v>
      </c>
      <c r="AO273">
        <v>11.8</v>
      </c>
      <c r="AR273" s="9">
        <v>37.299999999999997</v>
      </c>
      <c r="AS273">
        <v>14.2</v>
      </c>
      <c r="AT273">
        <v>12.88</v>
      </c>
    </row>
    <row r="274" spans="1:46">
      <c r="A274" t="s">
        <v>311</v>
      </c>
      <c r="B274" s="30">
        <v>38958</v>
      </c>
      <c r="C274">
        <v>111</v>
      </c>
      <c r="T274">
        <v>240</v>
      </c>
      <c r="U274">
        <v>545</v>
      </c>
      <c r="V274">
        <v>696</v>
      </c>
      <c r="AB274">
        <v>1480.5</v>
      </c>
      <c r="AF274">
        <f t="shared" si="22"/>
        <v>4.4583333333333329E-2</v>
      </c>
      <c r="AG274">
        <f t="shared" si="23"/>
        <v>1.3027522935779816E-2</v>
      </c>
      <c r="AH274">
        <f t="shared" si="24"/>
        <v>3.793103448275862E-2</v>
      </c>
      <c r="AM274">
        <v>10.7</v>
      </c>
      <c r="AN274">
        <v>7.1</v>
      </c>
      <c r="AO274">
        <v>26.4</v>
      </c>
      <c r="AR274" s="9">
        <v>44.2</v>
      </c>
      <c r="AS274">
        <v>16.399999999999999</v>
      </c>
      <c r="AT274">
        <v>15.11</v>
      </c>
    </row>
    <row r="275" spans="1:46">
      <c r="A275" t="s">
        <v>311</v>
      </c>
      <c r="B275" s="30">
        <v>38967</v>
      </c>
      <c r="C275">
        <v>120</v>
      </c>
      <c r="D275" s="4" t="s">
        <v>60</v>
      </c>
      <c r="F275">
        <v>9</v>
      </c>
      <c r="G275">
        <v>51</v>
      </c>
      <c r="H275">
        <v>120</v>
      </c>
      <c r="T275">
        <v>182</v>
      </c>
      <c r="U275">
        <v>524</v>
      </c>
      <c r="V275">
        <v>807</v>
      </c>
      <c r="W275">
        <v>354</v>
      </c>
      <c r="X275">
        <f>W275/AB275</f>
        <v>0.23400317292437864</v>
      </c>
      <c r="Z275">
        <v>453</v>
      </c>
      <c r="AB275">
        <v>1512.8</v>
      </c>
      <c r="AF275">
        <f t="shared" si="22"/>
        <v>3.1318681318681318E-2</v>
      </c>
      <c r="AG275">
        <f t="shared" si="23"/>
        <v>1.1259541984732824E-2</v>
      </c>
      <c r="AH275">
        <f t="shared" si="24"/>
        <v>4.5105328376703842E-2</v>
      </c>
      <c r="AI275">
        <f t="shared" si="25"/>
        <v>1.8361581920903956E-2</v>
      </c>
      <c r="AJ275">
        <f t="shared" si="26"/>
        <v>6.4238410596026488E-2</v>
      </c>
      <c r="AM275">
        <v>5.7</v>
      </c>
      <c r="AN275">
        <v>5.9</v>
      </c>
      <c r="AO275">
        <v>36.4</v>
      </c>
      <c r="AP275">
        <v>6.5</v>
      </c>
      <c r="AQ275">
        <v>29.1</v>
      </c>
      <c r="AR275" s="9">
        <v>47.3</v>
      </c>
      <c r="AS275">
        <v>17.3</v>
      </c>
      <c r="AT275">
        <v>12.37</v>
      </c>
    </row>
    <row r="276" spans="1:46">
      <c r="A276" t="s">
        <v>312</v>
      </c>
      <c r="B276" s="30">
        <v>39247</v>
      </c>
      <c r="C276">
        <v>47</v>
      </c>
      <c r="T276">
        <v>72</v>
      </c>
      <c r="U276">
        <v>65</v>
      </c>
      <c r="AB276">
        <v>136.69999999999999</v>
      </c>
      <c r="AF276">
        <f t="shared" si="22"/>
        <v>5.6944444444444436E-2</v>
      </c>
      <c r="AG276">
        <f t="shared" si="23"/>
        <v>2.4615384615384615E-2</v>
      </c>
      <c r="AM276">
        <v>4.0999999999999996</v>
      </c>
      <c r="AN276">
        <v>1.6</v>
      </c>
      <c r="AR276" s="9">
        <v>5.6</v>
      </c>
      <c r="AS276">
        <v>0.6</v>
      </c>
      <c r="AT276">
        <v>0.6</v>
      </c>
    </row>
    <row r="277" spans="1:46">
      <c r="A277" t="s">
        <v>312</v>
      </c>
      <c r="B277" s="30">
        <v>39259</v>
      </c>
      <c r="C277">
        <v>59</v>
      </c>
      <c r="T277">
        <v>121</v>
      </c>
      <c r="U277">
        <v>154</v>
      </c>
      <c r="AB277">
        <v>275</v>
      </c>
      <c r="AF277">
        <f t="shared" si="22"/>
        <v>5.9504132231404959E-2</v>
      </c>
      <c r="AG277">
        <f t="shared" si="23"/>
        <v>1.8181818181818181E-2</v>
      </c>
      <c r="AM277">
        <v>7.2</v>
      </c>
      <c r="AN277">
        <v>2.8</v>
      </c>
      <c r="AR277" s="9">
        <v>10</v>
      </c>
      <c r="AS277">
        <v>2.1</v>
      </c>
      <c r="AT277">
        <v>3.25</v>
      </c>
    </row>
    <row r="278" spans="1:46">
      <c r="A278" t="s">
        <v>312</v>
      </c>
      <c r="B278" s="30">
        <v>39273</v>
      </c>
      <c r="C278">
        <v>73</v>
      </c>
      <c r="T278">
        <v>189</v>
      </c>
      <c r="U278">
        <v>335</v>
      </c>
      <c r="V278">
        <v>15</v>
      </c>
      <c r="AB278">
        <v>524</v>
      </c>
      <c r="AF278">
        <f t="shared" si="22"/>
        <v>5.7671957671957673E-2</v>
      </c>
      <c r="AG278">
        <f t="shared" si="23"/>
        <v>1.5820895522388058E-2</v>
      </c>
      <c r="AH278">
        <f t="shared" si="24"/>
        <v>0.04</v>
      </c>
      <c r="AM278">
        <v>10.9</v>
      </c>
      <c r="AN278">
        <v>5.3</v>
      </c>
      <c r="AO278">
        <v>0.6</v>
      </c>
      <c r="AR278" s="9">
        <v>16.8</v>
      </c>
      <c r="AS278">
        <v>5.2</v>
      </c>
      <c r="AT278">
        <v>7.83</v>
      </c>
    </row>
    <row r="279" spans="1:46">
      <c r="A279" t="s">
        <v>312</v>
      </c>
      <c r="B279" s="30">
        <v>39288</v>
      </c>
      <c r="C279">
        <v>88</v>
      </c>
      <c r="T279">
        <v>249</v>
      </c>
      <c r="U279">
        <v>484</v>
      </c>
      <c r="V279">
        <v>117</v>
      </c>
      <c r="AB279">
        <v>848.9</v>
      </c>
      <c r="AF279">
        <f t="shared" si="22"/>
        <v>5.903614457831325E-2</v>
      </c>
      <c r="AG279">
        <f t="shared" si="23"/>
        <v>1.9008264462809916E-2</v>
      </c>
      <c r="AH279">
        <f t="shared" si="24"/>
        <v>3.5897435897435902E-2</v>
      </c>
      <c r="AM279">
        <v>14.7</v>
      </c>
      <c r="AN279">
        <v>9.1999999999999993</v>
      </c>
      <c r="AO279">
        <v>4.2</v>
      </c>
      <c r="AR279" s="9">
        <v>28.1</v>
      </c>
      <c r="AS279">
        <v>9.5</v>
      </c>
      <c r="AT279">
        <v>11.07</v>
      </c>
    </row>
    <row r="280" spans="1:46">
      <c r="A280" t="s">
        <v>312</v>
      </c>
      <c r="B280" s="30">
        <v>39302</v>
      </c>
      <c r="C280">
        <v>102</v>
      </c>
      <c r="T280">
        <v>224</v>
      </c>
      <c r="U280">
        <v>511</v>
      </c>
      <c r="V280">
        <v>331</v>
      </c>
      <c r="AB280">
        <v>1065.5</v>
      </c>
      <c r="AF280">
        <f t="shared" si="22"/>
        <v>5.0446428571428573E-2</v>
      </c>
      <c r="AG280">
        <f t="shared" si="23"/>
        <v>2.0743639921722113E-2</v>
      </c>
      <c r="AH280">
        <f t="shared" si="24"/>
        <v>2.9607250755287012E-2</v>
      </c>
      <c r="AM280">
        <v>11.3</v>
      </c>
      <c r="AN280">
        <v>10.6</v>
      </c>
      <c r="AO280">
        <v>9.8000000000000007</v>
      </c>
      <c r="AR280" s="9">
        <v>31.7</v>
      </c>
      <c r="AS280">
        <v>10.8</v>
      </c>
      <c r="AT280">
        <v>11.52</v>
      </c>
    </row>
    <row r="281" spans="1:46">
      <c r="A281" t="s">
        <v>312</v>
      </c>
      <c r="B281" s="30">
        <v>39316</v>
      </c>
      <c r="C281">
        <v>116</v>
      </c>
      <c r="T281">
        <v>189</v>
      </c>
      <c r="U281">
        <v>464</v>
      </c>
      <c r="V281">
        <v>514</v>
      </c>
      <c r="AB281">
        <v>1167.5</v>
      </c>
      <c r="AF281">
        <f t="shared" si="22"/>
        <v>4.4973544973544971E-2</v>
      </c>
      <c r="AG281">
        <f t="shared" si="23"/>
        <v>1.7672413793103445E-2</v>
      </c>
      <c r="AH281">
        <f t="shared" si="24"/>
        <v>4.2023346303501949E-2</v>
      </c>
      <c r="AM281">
        <v>8.5</v>
      </c>
      <c r="AN281">
        <v>8.1999999999999993</v>
      </c>
      <c r="AO281">
        <v>21.6</v>
      </c>
      <c r="AR281" s="9">
        <v>38.299999999999997</v>
      </c>
      <c r="AS281">
        <v>14</v>
      </c>
      <c r="AT281">
        <v>17.07</v>
      </c>
    </row>
    <row r="282" spans="1:46">
      <c r="A282" t="s">
        <v>312</v>
      </c>
      <c r="B282" s="30">
        <v>39328</v>
      </c>
      <c r="C282">
        <v>128</v>
      </c>
      <c r="D282" s="4" t="s">
        <v>60</v>
      </c>
      <c r="F282">
        <v>9</v>
      </c>
      <c r="G282">
        <v>56</v>
      </c>
      <c r="H282">
        <v>128</v>
      </c>
      <c r="T282">
        <v>71</v>
      </c>
      <c r="U282">
        <v>395</v>
      </c>
      <c r="V282">
        <v>700</v>
      </c>
      <c r="W282">
        <v>258</v>
      </c>
      <c r="X282">
        <f>W282/AB282</f>
        <v>0.22128827515224289</v>
      </c>
      <c r="Z282">
        <v>442</v>
      </c>
      <c r="AB282">
        <v>1165.9000000000001</v>
      </c>
      <c r="AF282">
        <f t="shared" si="22"/>
        <v>2.6760563380281689E-2</v>
      </c>
      <c r="AG282">
        <f t="shared" si="23"/>
        <v>1.0126582278481013E-2</v>
      </c>
      <c r="AH282">
        <f t="shared" si="24"/>
        <v>4.7285714285714285E-2</v>
      </c>
      <c r="AI282">
        <f t="shared" si="25"/>
        <v>2.0542635658914728E-2</v>
      </c>
      <c r="AJ282">
        <f t="shared" si="26"/>
        <v>6.2669683257918551E-2</v>
      </c>
      <c r="AM282">
        <v>1.9</v>
      </c>
      <c r="AN282">
        <v>4</v>
      </c>
      <c r="AO282">
        <v>33.1</v>
      </c>
      <c r="AP282">
        <v>5.3</v>
      </c>
      <c r="AQ282">
        <v>27.7</v>
      </c>
      <c r="AR282" s="9">
        <v>38.9</v>
      </c>
      <c r="AS282">
        <v>14.3</v>
      </c>
      <c r="AT282">
        <v>10.8</v>
      </c>
    </row>
    <row r="283" spans="1:46">
      <c r="A283" t="s">
        <v>313</v>
      </c>
      <c r="B283" s="30">
        <v>38886</v>
      </c>
      <c r="C283">
        <v>39</v>
      </c>
      <c r="T283">
        <v>66</v>
      </c>
      <c r="U283">
        <v>59</v>
      </c>
      <c r="AB283">
        <v>124.9</v>
      </c>
      <c r="AF283">
        <f t="shared" si="22"/>
        <v>6.0606060606060608E-2</v>
      </c>
      <c r="AG283">
        <f t="shared" si="23"/>
        <v>2.2033898305084745E-2</v>
      </c>
      <c r="AM283">
        <v>4</v>
      </c>
      <c r="AN283">
        <v>1.3</v>
      </c>
      <c r="AR283" s="9">
        <v>5.4</v>
      </c>
      <c r="AS283">
        <v>0.7</v>
      </c>
      <c r="AT283">
        <v>0.71</v>
      </c>
    </row>
    <row r="284" spans="1:46">
      <c r="A284" t="s">
        <v>313</v>
      </c>
      <c r="B284" s="30">
        <v>38901</v>
      </c>
      <c r="C284">
        <v>54</v>
      </c>
      <c r="T284">
        <v>141</v>
      </c>
      <c r="U284">
        <v>188</v>
      </c>
      <c r="AB284">
        <v>329.1</v>
      </c>
      <c r="AF284">
        <f t="shared" si="22"/>
        <v>5.9574468085106386E-2</v>
      </c>
      <c r="AG284">
        <f t="shared" si="23"/>
        <v>1.8085106382978722E-2</v>
      </c>
      <c r="AM284">
        <v>8.4</v>
      </c>
      <c r="AN284">
        <v>3.4</v>
      </c>
      <c r="AR284" s="9">
        <v>11.9</v>
      </c>
      <c r="AS284">
        <v>2.6</v>
      </c>
      <c r="AT284">
        <v>3.66</v>
      </c>
    </row>
    <row r="285" spans="1:46">
      <c r="A285" t="s">
        <v>313</v>
      </c>
      <c r="B285" s="30">
        <v>38915</v>
      </c>
      <c r="C285">
        <v>68</v>
      </c>
      <c r="T285">
        <v>236</v>
      </c>
      <c r="U285">
        <v>412</v>
      </c>
      <c r="V285">
        <v>33</v>
      </c>
      <c r="AB285">
        <v>647.6</v>
      </c>
      <c r="AF285">
        <f t="shared" si="22"/>
        <v>5.8050847457627112E-2</v>
      </c>
      <c r="AG285">
        <f t="shared" si="23"/>
        <v>1.7233009708737864E-2</v>
      </c>
      <c r="AH285">
        <f t="shared" si="24"/>
        <v>3.6363636363636362E-2</v>
      </c>
      <c r="AM285">
        <v>13.7</v>
      </c>
      <c r="AN285">
        <v>7.1</v>
      </c>
      <c r="AO285">
        <v>1.2</v>
      </c>
      <c r="AR285" s="9">
        <v>22</v>
      </c>
      <c r="AS285">
        <v>5.6</v>
      </c>
      <c r="AT285">
        <v>6.51</v>
      </c>
    </row>
    <row r="286" spans="1:46">
      <c r="A286" t="s">
        <v>313</v>
      </c>
      <c r="B286" s="30">
        <v>38929</v>
      </c>
      <c r="C286">
        <v>82</v>
      </c>
      <c r="T286">
        <v>306</v>
      </c>
      <c r="U286">
        <v>602</v>
      </c>
      <c r="V286">
        <v>163</v>
      </c>
      <c r="AB286">
        <v>1071.5</v>
      </c>
      <c r="AF286">
        <f t="shared" si="22"/>
        <v>6.0130718954248361E-2</v>
      </c>
      <c r="AG286">
        <f t="shared" si="23"/>
        <v>1.7109634551495018E-2</v>
      </c>
      <c r="AH286">
        <f t="shared" si="24"/>
        <v>3.4969325153374232E-2</v>
      </c>
      <c r="AM286">
        <v>18.399999999999999</v>
      </c>
      <c r="AN286">
        <v>10.3</v>
      </c>
      <c r="AO286">
        <v>5.7</v>
      </c>
      <c r="AR286" s="9">
        <v>34.5</v>
      </c>
      <c r="AS286">
        <v>9.8000000000000007</v>
      </c>
      <c r="AT286">
        <v>11.25</v>
      </c>
    </row>
    <row r="287" spans="1:46">
      <c r="A287" t="s">
        <v>313</v>
      </c>
      <c r="B287" s="30">
        <v>38943</v>
      </c>
      <c r="C287">
        <v>96</v>
      </c>
      <c r="T287">
        <v>290</v>
      </c>
      <c r="U287">
        <v>611</v>
      </c>
      <c r="V287">
        <v>462</v>
      </c>
      <c r="AB287">
        <v>1362.6</v>
      </c>
      <c r="AF287">
        <f t="shared" si="22"/>
        <v>5.2758620689655172E-2</v>
      </c>
      <c r="AG287">
        <f t="shared" si="23"/>
        <v>1.6693944353518821E-2</v>
      </c>
      <c r="AH287">
        <f t="shared" si="24"/>
        <v>2.7922077922077924E-2</v>
      </c>
      <c r="AM287">
        <v>15.3</v>
      </c>
      <c r="AN287">
        <v>10.199999999999999</v>
      </c>
      <c r="AO287">
        <v>12.9</v>
      </c>
      <c r="AR287" s="9">
        <v>38.4</v>
      </c>
      <c r="AS287">
        <v>11.4</v>
      </c>
      <c r="AT287">
        <v>14.47</v>
      </c>
    </row>
    <row r="288" spans="1:46">
      <c r="A288" t="s">
        <v>313</v>
      </c>
      <c r="B288" s="30">
        <v>38958</v>
      </c>
      <c r="C288">
        <v>111</v>
      </c>
      <c r="T288">
        <v>244</v>
      </c>
      <c r="U288">
        <v>549</v>
      </c>
      <c r="V288">
        <v>695</v>
      </c>
      <c r="AB288">
        <v>1487.7</v>
      </c>
      <c r="AF288">
        <f t="shared" si="22"/>
        <v>4.1393442622950818E-2</v>
      </c>
      <c r="AG288">
        <f t="shared" si="23"/>
        <v>1.3114754098360656E-2</v>
      </c>
      <c r="AH288">
        <f t="shared" si="24"/>
        <v>3.7697841726618705E-2</v>
      </c>
      <c r="AM288">
        <v>10.1</v>
      </c>
      <c r="AN288">
        <v>7.2</v>
      </c>
      <c r="AO288">
        <v>26.2</v>
      </c>
      <c r="AR288" s="9">
        <v>43.5</v>
      </c>
      <c r="AS288">
        <v>13.9</v>
      </c>
      <c r="AT288">
        <v>18.34</v>
      </c>
    </row>
    <row r="289" spans="1:46">
      <c r="A289" t="s">
        <v>313</v>
      </c>
      <c r="B289" s="30">
        <v>38967</v>
      </c>
      <c r="C289">
        <v>120</v>
      </c>
      <c r="D289" s="4" t="s">
        <v>60</v>
      </c>
      <c r="F289">
        <v>9</v>
      </c>
      <c r="G289">
        <v>51</v>
      </c>
      <c r="H289">
        <v>120</v>
      </c>
      <c r="T289">
        <v>185</v>
      </c>
      <c r="U289">
        <v>524</v>
      </c>
      <c r="V289">
        <v>789</v>
      </c>
      <c r="W289">
        <v>342</v>
      </c>
      <c r="X289">
        <f>W289/AB289</f>
        <v>0.22845691382765532</v>
      </c>
      <c r="Z289">
        <v>446</v>
      </c>
      <c r="AB289">
        <v>1497</v>
      </c>
      <c r="AF289">
        <f t="shared" si="22"/>
        <v>2.7567567567567567E-2</v>
      </c>
      <c r="AG289">
        <f t="shared" si="23"/>
        <v>1.1068702290076336E-2</v>
      </c>
      <c r="AH289">
        <f t="shared" si="24"/>
        <v>4.4359949302915085E-2</v>
      </c>
      <c r="AI289">
        <f t="shared" si="25"/>
        <v>1.6374269005847951E-2</v>
      </c>
      <c r="AJ289">
        <f t="shared" si="26"/>
        <v>6.4349775784753357E-2</v>
      </c>
      <c r="AM289">
        <v>5.0999999999999996</v>
      </c>
      <c r="AN289">
        <v>5.8</v>
      </c>
      <c r="AO289">
        <v>35</v>
      </c>
      <c r="AP289">
        <v>5.6</v>
      </c>
      <c r="AQ289">
        <v>28.7</v>
      </c>
      <c r="AR289" s="9">
        <v>45.3</v>
      </c>
      <c r="AS289">
        <v>14.7</v>
      </c>
      <c r="AT289">
        <v>16.66</v>
      </c>
    </row>
    <row r="290" spans="1:46">
      <c r="A290" t="s">
        <v>314</v>
      </c>
      <c r="B290" s="30">
        <v>39247</v>
      </c>
      <c r="C290">
        <v>47</v>
      </c>
      <c r="T290">
        <v>80</v>
      </c>
      <c r="U290">
        <v>67</v>
      </c>
      <c r="AB290">
        <v>147.19999999999999</v>
      </c>
      <c r="AF290">
        <f t="shared" si="22"/>
        <v>5.6250000000000001E-2</v>
      </c>
      <c r="AG290">
        <f t="shared" si="23"/>
        <v>2.6865671641791045E-2</v>
      </c>
      <c r="AM290">
        <v>4.5</v>
      </c>
      <c r="AN290">
        <v>1.8</v>
      </c>
      <c r="AR290" s="9">
        <v>6.3</v>
      </c>
      <c r="AS290">
        <v>0.7</v>
      </c>
      <c r="AT290">
        <v>0.71</v>
      </c>
    </row>
    <row r="291" spans="1:46">
      <c r="A291" t="s">
        <v>314</v>
      </c>
      <c r="B291" s="30">
        <v>39259</v>
      </c>
      <c r="C291">
        <v>59</v>
      </c>
      <c r="T291">
        <v>125</v>
      </c>
      <c r="U291">
        <v>161</v>
      </c>
      <c r="AB291">
        <v>285.8</v>
      </c>
      <c r="AF291">
        <f t="shared" si="22"/>
        <v>5.9200000000000003E-2</v>
      </c>
      <c r="AG291">
        <f t="shared" si="23"/>
        <v>2.0496894409937887E-2</v>
      </c>
      <c r="AM291">
        <v>7.4</v>
      </c>
      <c r="AN291">
        <v>3.3</v>
      </c>
      <c r="AR291" s="9">
        <v>10.8</v>
      </c>
      <c r="AS291">
        <v>2.5</v>
      </c>
      <c r="AT291">
        <v>4.29</v>
      </c>
    </row>
    <row r="292" spans="1:46">
      <c r="A292" t="s">
        <v>314</v>
      </c>
      <c r="B292" s="30">
        <v>39273</v>
      </c>
      <c r="C292">
        <v>73</v>
      </c>
      <c r="T292">
        <v>185</v>
      </c>
      <c r="U292">
        <v>335</v>
      </c>
      <c r="V292">
        <v>21</v>
      </c>
      <c r="AB292">
        <v>519.4</v>
      </c>
      <c r="AF292">
        <f t="shared" si="22"/>
        <v>5.5675675675675683E-2</v>
      </c>
      <c r="AG292">
        <f t="shared" si="23"/>
        <v>1.4925373134328358E-2</v>
      </c>
      <c r="AH292">
        <f t="shared" si="24"/>
        <v>3.8095238095238099E-2</v>
      </c>
      <c r="AM292">
        <v>10.3</v>
      </c>
      <c r="AN292">
        <v>5</v>
      </c>
      <c r="AO292">
        <v>0.8</v>
      </c>
      <c r="AR292" s="9">
        <v>16.100000000000001</v>
      </c>
      <c r="AS292">
        <v>5.9</v>
      </c>
      <c r="AT292">
        <v>10.17</v>
      </c>
    </row>
    <row r="293" spans="1:46">
      <c r="A293" t="s">
        <v>314</v>
      </c>
      <c r="B293" s="30">
        <v>39288</v>
      </c>
      <c r="C293">
        <v>88</v>
      </c>
      <c r="T293">
        <v>242</v>
      </c>
      <c r="U293">
        <v>487</v>
      </c>
      <c r="V293">
        <v>115</v>
      </c>
      <c r="AB293">
        <v>843.8</v>
      </c>
      <c r="AF293">
        <f t="shared" si="22"/>
        <v>5.7851239669421489E-2</v>
      </c>
      <c r="AG293">
        <f t="shared" si="23"/>
        <v>1.4784394250513347E-2</v>
      </c>
      <c r="AH293">
        <f t="shared" si="24"/>
        <v>3.3913043478260872E-2</v>
      </c>
      <c r="AM293">
        <v>14</v>
      </c>
      <c r="AN293">
        <v>7.2</v>
      </c>
      <c r="AO293">
        <v>3.9</v>
      </c>
      <c r="AR293" s="9">
        <v>25.1</v>
      </c>
      <c r="AS293">
        <v>12</v>
      </c>
      <c r="AT293">
        <v>16.53</v>
      </c>
    </row>
    <row r="294" spans="1:46">
      <c r="A294" t="s">
        <v>314</v>
      </c>
      <c r="B294" s="30">
        <v>39302</v>
      </c>
      <c r="C294">
        <v>102</v>
      </c>
      <c r="T294">
        <v>230</v>
      </c>
      <c r="U294">
        <v>521</v>
      </c>
      <c r="V294">
        <v>314</v>
      </c>
      <c r="AB294">
        <v>1065</v>
      </c>
      <c r="AF294">
        <f t="shared" si="22"/>
        <v>5.1739130434782607E-2</v>
      </c>
      <c r="AG294">
        <f t="shared" si="23"/>
        <v>2.1305182341650672E-2</v>
      </c>
      <c r="AH294">
        <f t="shared" si="24"/>
        <v>2.8662420382165606E-2</v>
      </c>
      <c r="AM294">
        <v>11.9</v>
      </c>
      <c r="AN294">
        <v>11.1</v>
      </c>
      <c r="AO294">
        <v>9</v>
      </c>
      <c r="AR294" s="9">
        <v>32.1</v>
      </c>
      <c r="AS294">
        <v>16.3</v>
      </c>
      <c r="AT294">
        <v>19.29</v>
      </c>
    </row>
    <row r="295" spans="1:46">
      <c r="A295" t="s">
        <v>314</v>
      </c>
      <c r="B295" s="30">
        <v>39316</v>
      </c>
      <c r="C295">
        <v>116</v>
      </c>
      <c r="T295">
        <v>201</v>
      </c>
      <c r="U295">
        <v>494</v>
      </c>
      <c r="V295">
        <v>491</v>
      </c>
      <c r="AB295">
        <v>1186.5</v>
      </c>
      <c r="AF295">
        <f t="shared" si="22"/>
        <v>4.228855721393035E-2</v>
      </c>
      <c r="AG295">
        <f t="shared" si="23"/>
        <v>1.5789473684210527E-2</v>
      </c>
      <c r="AH295">
        <f t="shared" si="24"/>
        <v>4.2973523421588597E-2</v>
      </c>
      <c r="AM295">
        <v>8.5</v>
      </c>
      <c r="AN295">
        <v>7.8</v>
      </c>
      <c r="AO295">
        <v>21.1</v>
      </c>
      <c r="AR295" s="9">
        <v>37.299999999999997</v>
      </c>
      <c r="AS295">
        <v>19.399999999999999</v>
      </c>
      <c r="AT295">
        <v>22.98</v>
      </c>
    </row>
    <row r="296" spans="1:46">
      <c r="A296" t="s">
        <v>314</v>
      </c>
      <c r="B296" s="30">
        <v>39328</v>
      </c>
      <c r="C296">
        <v>128</v>
      </c>
      <c r="D296" s="4" t="s">
        <v>60</v>
      </c>
      <c r="F296">
        <v>9</v>
      </c>
      <c r="G296">
        <v>56</v>
      </c>
      <c r="H296">
        <v>128</v>
      </c>
      <c r="T296">
        <v>117</v>
      </c>
      <c r="U296">
        <v>438</v>
      </c>
      <c r="V296">
        <v>654</v>
      </c>
      <c r="W296">
        <v>225</v>
      </c>
      <c r="X296">
        <f>W296/AB296</f>
        <v>0.18618121638394705</v>
      </c>
      <c r="Z296">
        <v>429</v>
      </c>
      <c r="AB296">
        <v>1208.5</v>
      </c>
      <c r="AF296">
        <f t="shared" si="22"/>
        <v>2.9914529914529916E-2</v>
      </c>
      <c r="AG296">
        <f t="shared" si="23"/>
        <v>1.0730593607305937E-2</v>
      </c>
      <c r="AH296">
        <f t="shared" si="24"/>
        <v>4.8929663608562692E-2</v>
      </c>
      <c r="AI296">
        <f t="shared" si="25"/>
        <v>2.1333333333333333E-2</v>
      </c>
      <c r="AJ296">
        <f t="shared" si="26"/>
        <v>6.3403263403263396E-2</v>
      </c>
      <c r="AM296">
        <v>3.5</v>
      </c>
      <c r="AN296">
        <v>4.7</v>
      </c>
      <c r="AO296">
        <v>32</v>
      </c>
      <c r="AP296">
        <v>4.8</v>
      </c>
      <c r="AQ296">
        <v>27.2</v>
      </c>
      <c r="AR296" s="9">
        <v>40.200000000000003</v>
      </c>
      <c r="AS296">
        <v>20.5</v>
      </c>
      <c r="AT296">
        <v>14.97</v>
      </c>
    </row>
    <row r="297" spans="1:46">
      <c r="A297" t="s">
        <v>315</v>
      </c>
      <c r="B297" s="30">
        <v>38886</v>
      </c>
      <c r="C297">
        <v>39</v>
      </c>
      <c r="T297">
        <v>75</v>
      </c>
      <c r="U297">
        <v>67</v>
      </c>
      <c r="AB297">
        <v>142.30000000000001</v>
      </c>
      <c r="AF297">
        <f t="shared" si="22"/>
        <v>6.133333333333333E-2</v>
      </c>
      <c r="AG297">
        <f t="shared" si="23"/>
        <v>2.5373134328358207E-2</v>
      </c>
      <c r="AM297">
        <v>4.5999999999999996</v>
      </c>
      <c r="AN297">
        <v>1.7</v>
      </c>
      <c r="AR297" s="9">
        <v>6.3</v>
      </c>
      <c r="AS297">
        <v>1</v>
      </c>
      <c r="AT297">
        <v>1.06</v>
      </c>
    </row>
    <row r="298" spans="1:46">
      <c r="A298" t="s">
        <v>315</v>
      </c>
      <c r="B298" s="30">
        <v>38901</v>
      </c>
      <c r="C298">
        <v>54</v>
      </c>
      <c r="T298">
        <v>140</v>
      </c>
      <c r="U298">
        <v>196</v>
      </c>
      <c r="AB298">
        <v>335.8</v>
      </c>
      <c r="AF298">
        <f t="shared" si="22"/>
        <v>6.0000000000000005E-2</v>
      </c>
      <c r="AG298">
        <f t="shared" si="23"/>
        <v>1.9387755102040816E-2</v>
      </c>
      <c r="AM298">
        <v>8.4</v>
      </c>
      <c r="AN298">
        <v>3.8</v>
      </c>
      <c r="AR298" s="9">
        <v>12.2</v>
      </c>
      <c r="AS298">
        <v>3</v>
      </c>
      <c r="AT298">
        <v>4.28</v>
      </c>
    </row>
    <row r="299" spans="1:46">
      <c r="A299" t="s">
        <v>315</v>
      </c>
      <c r="B299" s="30">
        <v>38915</v>
      </c>
      <c r="C299">
        <v>68</v>
      </c>
      <c r="T299">
        <v>227</v>
      </c>
      <c r="U299">
        <v>402</v>
      </c>
      <c r="V299">
        <v>27</v>
      </c>
      <c r="AB299">
        <v>628.6</v>
      </c>
      <c r="AF299">
        <f t="shared" si="22"/>
        <v>5.7268722466960353E-2</v>
      </c>
      <c r="AG299">
        <f t="shared" si="23"/>
        <v>1.6666666666666666E-2</v>
      </c>
      <c r="AH299">
        <f t="shared" si="24"/>
        <v>3.7037037037037035E-2</v>
      </c>
      <c r="AM299">
        <v>13</v>
      </c>
      <c r="AN299">
        <v>6.7</v>
      </c>
      <c r="AO299">
        <v>1</v>
      </c>
      <c r="AR299" s="9">
        <v>20.7</v>
      </c>
      <c r="AS299">
        <v>7</v>
      </c>
      <c r="AT299">
        <v>9.74</v>
      </c>
    </row>
    <row r="300" spans="1:46">
      <c r="A300" t="s">
        <v>315</v>
      </c>
      <c r="B300" s="30">
        <v>38929</v>
      </c>
      <c r="C300">
        <v>82</v>
      </c>
      <c r="T300">
        <v>285</v>
      </c>
      <c r="U300">
        <v>564</v>
      </c>
      <c r="V300">
        <v>176</v>
      </c>
      <c r="AB300">
        <v>1024.7</v>
      </c>
      <c r="AF300">
        <f t="shared" si="22"/>
        <v>5.7192982456140351E-2</v>
      </c>
      <c r="AG300">
        <f t="shared" si="23"/>
        <v>1.7730496453900711E-2</v>
      </c>
      <c r="AH300">
        <f t="shared" si="24"/>
        <v>3.4090909090909088E-2</v>
      </c>
      <c r="AM300">
        <v>16.3</v>
      </c>
      <c r="AN300">
        <v>10</v>
      </c>
      <c r="AO300">
        <v>6</v>
      </c>
      <c r="AR300" s="9">
        <v>32.299999999999997</v>
      </c>
      <c r="AS300">
        <v>12.7</v>
      </c>
      <c r="AT300">
        <v>15.07</v>
      </c>
    </row>
    <row r="301" spans="1:46">
      <c r="A301" t="s">
        <v>315</v>
      </c>
      <c r="B301" s="30">
        <v>38943</v>
      </c>
      <c r="C301">
        <v>96</v>
      </c>
      <c r="T301">
        <v>283</v>
      </c>
      <c r="U301">
        <v>639</v>
      </c>
      <c r="V301">
        <v>412</v>
      </c>
      <c r="AB301">
        <v>1333.8</v>
      </c>
      <c r="AF301">
        <f t="shared" si="22"/>
        <v>5.4063604240282691E-2</v>
      </c>
      <c r="AG301">
        <f t="shared" si="23"/>
        <v>1.7214397496087636E-2</v>
      </c>
      <c r="AH301">
        <f t="shared" si="24"/>
        <v>2.8883495145631068E-2</v>
      </c>
      <c r="AM301">
        <v>15.3</v>
      </c>
      <c r="AN301">
        <v>11</v>
      </c>
      <c r="AO301">
        <v>11.9</v>
      </c>
      <c r="AR301" s="9">
        <v>38.1</v>
      </c>
      <c r="AS301">
        <v>16.3</v>
      </c>
      <c r="AT301">
        <v>23.98</v>
      </c>
    </row>
    <row r="302" spans="1:46">
      <c r="A302" t="s">
        <v>315</v>
      </c>
      <c r="B302" s="30">
        <v>38958</v>
      </c>
      <c r="C302">
        <v>111</v>
      </c>
      <c r="T302">
        <v>242</v>
      </c>
      <c r="U302">
        <v>586</v>
      </c>
      <c r="V302">
        <v>672</v>
      </c>
      <c r="AB302">
        <v>1499.8</v>
      </c>
      <c r="AF302">
        <f t="shared" si="22"/>
        <v>4.2975206611570248E-2</v>
      </c>
      <c r="AG302">
        <f t="shared" si="23"/>
        <v>1.348122866894198E-2</v>
      </c>
      <c r="AH302">
        <f t="shared" si="24"/>
        <v>3.8690476190476192E-2</v>
      </c>
      <c r="AM302">
        <v>10.4</v>
      </c>
      <c r="AN302">
        <v>7.9</v>
      </c>
      <c r="AO302">
        <v>26</v>
      </c>
      <c r="AR302" s="9">
        <v>44.2</v>
      </c>
      <c r="AS302">
        <v>19.7</v>
      </c>
      <c r="AT302">
        <v>22.95</v>
      </c>
    </row>
    <row r="303" spans="1:46">
      <c r="A303" t="s">
        <v>315</v>
      </c>
      <c r="B303" s="30">
        <v>38967</v>
      </c>
      <c r="C303">
        <v>120</v>
      </c>
      <c r="D303" s="4" t="s">
        <v>60</v>
      </c>
      <c r="F303">
        <v>9</v>
      </c>
      <c r="G303">
        <v>51</v>
      </c>
      <c r="H303">
        <v>120</v>
      </c>
      <c r="T303">
        <v>166</v>
      </c>
      <c r="U303">
        <v>547</v>
      </c>
      <c r="V303">
        <v>790</v>
      </c>
      <c r="W303">
        <v>340</v>
      </c>
      <c r="X303">
        <f>W303/AB303</f>
        <v>0.22622929003925743</v>
      </c>
      <c r="Z303">
        <v>450</v>
      </c>
      <c r="AB303">
        <v>1502.9</v>
      </c>
      <c r="AF303">
        <f t="shared" si="22"/>
        <v>2.8313253012048192E-2</v>
      </c>
      <c r="AG303">
        <f t="shared" si="23"/>
        <v>1.1517367458866544E-2</v>
      </c>
      <c r="AH303">
        <f t="shared" si="24"/>
        <v>4.5569620253164557E-2</v>
      </c>
      <c r="AI303">
        <f t="shared" si="25"/>
        <v>1.9705882352941177E-2</v>
      </c>
      <c r="AJ303">
        <f t="shared" si="26"/>
        <v>6.4000000000000001E-2</v>
      </c>
      <c r="AM303">
        <v>4.7</v>
      </c>
      <c r="AN303">
        <v>6.3</v>
      </c>
      <c r="AO303">
        <v>36</v>
      </c>
      <c r="AP303">
        <v>6.7</v>
      </c>
      <c r="AQ303">
        <v>28.8</v>
      </c>
      <c r="AR303" s="9">
        <v>46.5</v>
      </c>
      <c r="AS303">
        <v>21.4</v>
      </c>
      <c r="AT303">
        <v>22.81</v>
      </c>
    </row>
    <row r="304" spans="1:46">
      <c r="A304" t="s">
        <v>316</v>
      </c>
      <c r="B304" s="30">
        <v>39247</v>
      </c>
      <c r="C304">
        <v>47</v>
      </c>
      <c r="T304">
        <v>56</v>
      </c>
      <c r="U304">
        <v>48</v>
      </c>
      <c r="AB304">
        <v>104</v>
      </c>
      <c r="AF304">
        <f t="shared" si="22"/>
        <v>5.3571428571428568E-2</v>
      </c>
      <c r="AG304">
        <f t="shared" si="23"/>
        <v>2.2916666666666669E-2</v>
      </c>
      <c r="AM304">
        <v>3</v>
      </c>
      <c r="AN304">
        <v>1.1000000000000001</v>
      </c>
      <c r="AR304" s="9">
        <v>4.2</v>
      </c>
      <c r="AS304">
        <v>0.5</v>
      </c>
      <c r="AT304">
        <v>0.46</v>
      </c>
    </row>
    <row r="305" spans="1:94">
      <c r="A305" t="s">
        <v>316</v>
      </c>
      <c r="B305" s="30">
        <v>39259</v>
      </c>
      <c r="C305">
        <v>59</v>
      </c>
      <c r="T305">
        <v>98</v>
      </c>
      <c r="U305">
        <v>124</v>
      </c>
      <c r="AB305">
        <v>221.2</v>
      </c>
      <c r="AF305">
        <f t="shared" si="22"/>
        <v>6.0204081632653061E-2</v>
      </c>
      <c r="AG305">
        <f t="shared" si="23"/>
        <v>1.935483870967742E-2</v>
      </c>
      <c r="AM305">
        <v>5.9</v>
      </c>
      <c r="AN305">
        <v>2.4</v>
      </c>
      <c r="AR305" s="9">
        <v>8.3000000000000007</v>
      </c>
      <c r="AS305">
        <v>2.5</v>
      </c>
      <c r="AT305">
        <v>4.0199999999999996</v>
      </c>
    </row>
    <row r="306" spans="1:94">
      <c r="A306" t="s">
        <v>316</v>
      </c>
      <c r="B306" s="30">
        <v>39273</v>
      </c>
      <c r="C306">
        <v>73</v>
      </c>
      <c r="T306">
        <v>166</v>
      </c>
      <c r="U306">
        <v>282</v>
      </c>
      <c r="V306">
        <v>18</v>
      </c>
      <c r="AB306">
        <v>447.7</v>
      </c>
      <c r="AF306">
        <f t="shared" si="22"/>
        <v>5.4819277108433734E-2</v>
      </c>
      <c r="AG306">
        <f t="shared" si="23"/>
        <v>1.5602836879432626E-2</v>
      </c>
      <c r="AH306">
        <f t="shared" si="24"/>
        <v>3.3333333333333333E-2</v>
      </c>
      <c r="AM306">
        <v>9.1</v>
      </c>
      <c r="AN306">
        <v>4.4000000000000004</v>
      </c>
      <c r="AO306">
        <v>0.6</v>
      </c>
      <c r="AR306" s="9">
        <v>14.1</v>
      </c>
      <c r="AS306">
        <v>6.6</v>
      </c>
      <c r="AT306">
        <v>9.7799999999999994</v>
      </c>
    </row>
    <row r="307" spans="1:94">
      <c r="A307" t="s">
        <v>316</v>
      </c>
      <c r="B307" s="30">
        <v>39288</v>
      </c>
      <c r="C307">
        <v>88</v>
      </c>
      <c r="T307">
        <v>223</v>
      </c>
      <c r="U307">
        <v>456</v>
      </c>
      <c r="V307">
        <v>106</v>
      </c>
      <c r="AB307">
        <v>784.6</v>
      </c>
      <c r="AF307">
        <f t="shared" si="22"/>
        <v>5.6502242152466367E-2</v>
      </c>
      <c r="AG307">
        <f t="shared" si="23"/>
        <v>1.6008771929824563E-2</v>
      </c>
      <c r="AH307">
        <f t="shared" si="24"/>
        <v>3.5849056603773584E-2</v>
      </c>
      <c r="AM307">
        <v>12.6</v>
      </c>
      <c r="AN307">
        <v>7.3</v>
      </c>
      <c r="AO307">
        <v>3.8</v>
      </c>
      <c r="AR307" s="9">
        <v>23.7</v>
      </c>
      <c r="AS307">
        <v>13.1</v>
      </c>
      <c r="AT307">
        <v>16.23</v>
      </c>
    </row>
    <row r="308" spans="1:94">
      <c r="A308" t="s">
        <v>316</v>
      </c>
      <c r="B308" s="30">
        <v>39302</v>
      </c>
      <c r="C308">
        <v>102</v>
      </c>
      <c r="T308">
        <v>206</v>
      </c>
      <c r="U308">
        <v>451</v>
      </c>
      <c r="V308">
        <v>322</v>
      </c>
      <c r="AB308">
        <v>979</v>
      </c>
      <c r="AF308">
        <f t="shared" si="22"/>
        <v>5.0970873786407765E-2</v>
      </c>
      <c r="AG308">
        <f t="shared" si="23"/>
        <v>1.7073170731707318E-2</v>
      </c>
      <c r="AH308">
        <f t="shared" si="24"/>
        <v>2.8260869565217391E-2</v>
      </c>
      <c r="AM308">
        <v>10.5</v>
      </c>
      <c r="AN308">
        <v>7.7</v>
      </c>
      <c r="AO308">
        <v>9.1</v>
      </c>
      <c r="AR308" s="9">
        <v>27.3</v>
      </c>
      <c r="AS308">
        <v>15.4</v>
      </c>
      <c r="AT308">
        <v>17.23</v>
      </c>
    </row>
    <row r="309" spans="1:94">
      <c r="A309" t="s">
        <v>316</v>
      </c>
      <c r="B309" s="30">
        <v>39316</v>
      </c>
      <c r="C309">
        <v>116</v>
      </c>
      <c r="T309">
        <v>187</v>
      </c>
      <c r="U309">
        <v>415</v>
      </c>
      <c r="V309">
        <v>471</v>
      </c>
      <c r="AB309">
        <v>1072.5999999999999</v>
      </c>
      <c r="AF309">
        <f t="shared" si="22"/>
        <v>4.2245989304812839E-2</v>
      </c>
      <c r="AG309">
        <f t="shared" si="23"/>
        <v>1.4939759036144579E-2</v>
      </c>
      <c r="AH309">
        <f t="shared" si="24"/>
        <v>4.5647558386411886E-2</v>
      </c>
      <c r="AM309">
        <v>7.9</v>
      </c>
      <c r="AN309">
        <v>6.2</v>
      </c>
      <c r="AO309">
        <v>21.5</v>
      </c>
      <c r="AR309" s="9">
        <v>35.6</v>
      </c>
      <c r="AS309">
        <v>21.2</v>
      </c>
      <c r="AT309">
        <v>24.69</v>
      </c>
    </row>
    <row r="310" spans="1:94">
      <c r="A310" t="s">
        <v>316</v>
      </c>
      <c r="B310" s="30">
        <v>39328</v>
      </c>
      <c r="C310">
        <v>128</v>
      </c>
      <c r="D310" s="4" t="s">
        <v>60</v>
      </c>
      <c r="F310">
        <v>9</v>
      </c>
      <c r="G310">
        <v>56</v>
      </c>
      <c r="H310">
        <v>128</v>
      </c>
      <c r="T310">
        <v>80</v>
      </c>
      <c r="U310">
        <v>368</v>
      </c>
      <c r="V310">
        <v>630</v>
      </c>
      <c r="W310">
        <v>222</v>
      </c>
      <c r="X310">
        <f>W310/AB310</f>
        <v>0.20591781838419443</v>
      </c>
      <c r="Z310">
        <v>408</v>
      </c>
      <c r="AB310">
        <v>1078.0999999999999</v>
      </c>
      <c r="AF310">
        <f t="shared" si="22"/>
        <v>2.8749999999999998E-2</v>
      </c>
      <c r="AG310">
        <f t="shared" si="23"/>
        <v>9.7826086956521747E-3</v>
      </c>
      <c r="AH310">
        <f t="shared" si="24"/>
        <v>4.9047619047619048E-2</v>
      </c>
      <c r="AI310">
        <f t="shared" si="25"/>
        <v>2.4774774774774775E-2</v>
      </c>
      <c r="AJ310">
        <f t="shared" si="26"/>
        <v>6.2254901960784308E-2</v>
      </c>
      <c r="AM310">
        <v>2.2999999999999998</v>
      </c>
      <c r="AN310">
        <v>3.6</v>
      </c>
      <c r="AO310">
        <v>30.9</v>
      </c>
      <c r="AP310">
        <v>5.5</v>
      </c>
      <c r="AQ310">
        <v>25.4</v>
      </c>
      <c r="AR310" s="9">
        <v>36.799999999999997</v>
      </c>
      <c r="AS310">
        <v>21.8</v>
      </c>
      <c r="AT310">
        <v>13.42</v>
      </c>
    </row>
    <row r="311" spans="1:94">
      <c r="A311" t="s">
        <v>317</v>
      </c>
      <c r="B311" s="30">
        <v>38886</v>
      </c>
      <c r="C311">
        <v>39</v>
      </c>
      <c r="T311">
        <v>79</v>
      </c>
      <c r="U311">
        <v>70</v>
      </c>
      <c r="AB311">
        <v>148.5</v>
      </c>
      <c r="AF311">
        <f t="shared" si="22"/>
        <v>6.2025316455696207E-2</v>
      </c>
      <c r="AG311">
        <f t="shared" si="23"/>
        <v>2.4285714285714285E-2</v>
      </c>
      <c r="AM311">
        <v>4.9000000000000004</v>
      </c>
      <c r="AN311">
        <v>1.7</v>
      </c>
      <c r="AR311" s="9">
        <v>6.6</v>
      </c>
      <c r="AS311">
        <v>1.4</v>
      </c>
      <c r="AT311">
        <v>1.43</v>
      </c>
    </row>
    <row r="312" spans="1:94">
      <c r="A312" t="s">
        <v>317</v>
      </c>
      <c r="B312" s="30">
        <v>38901</v>
      </c>
      <c r="C312">
        <v>54</v>
      </c>
      <c r="T312">
        <v>141</v>
      </c>
      <c r="U312">
        <v>197</v>
      </c>
      <c r="AB312">
        <v>338</v>
      </c>
      <c r="AF312">
        <f t="shared" si="22"/>
        <v>5.9574468085106386E-2</v>
      </c>
      <c r="AG312">
        <f t="shared" si="23"/>
        <v>1.979695431472081E-2</v>
      </c>
      <c r="AM312">
        <v>8.4</v>
      </c>
      <c r="AN312">
        <v>3.9</v>
      </c>
      <c r="AR312" s="9">
        <v>12.3</v>
      </c>
      <c r="AS312">
        <v>4.2</v>
      </c>
      <c r="AT312">
        <v>6.07</v>
      </c>
    </row>
    <row r="313" spans="1:94">
      <c r="A313" t="s">
        <v>317</v>
      </c>
      <c r="B313" s="30">
        <v>38915</v>
      </c>
      <c r="C313">
        <v>68</v>
      </c>
      <c r="T313">
        <v>222</v>
      </c>
      <c r="U313">
        <v>385</v>
      </c>
      <c r="V313">
        <v>23</v>
      </c>
      <c r="AB313">
        <v>630.1</v>
      </c>
      <c r="AF313">
        <f t="shared" si="22"/>
        <v>5.9909909909909916E-2</v>
      </c>
      <c r="AG313">
        <f t="shared" si="23"/>
        <v>1.7662337662337661E-2</v>
      </c>
      <c r="AH313">
        <f t="shared" si="24"/>
        <v>3.4782608695652174E-2</v>
      </c>
      <c r="AM313">
        <v>13.3</v>
      </c>
      <c r="AN313">
        <v>6.8</v>
      </c>
      <c r="AO313">
        <v>0.8</v>
      </c>
      <c r="AR313" s="9">
        <v>20.9</v>
      </c>
      <c r="AS313">
        <v>8.4</v>
      </c>
      <c r="AT313">
        <v>10.57</v>
      </c>
    </row>
    <row r="314" spans="1:94">
      <c r="A314" t="s">
        <v>317</v>
      </c>
      <c r="B314" s="30">
        <v>38929</v>
      </c>
      <c r="C314">
        <v>82</v>
      </c>
      <c r="T314">
        <v>261</v>
      </c>
      <c r="U314">
        <v>506</v>
      </c>
      <c r="V314">
        <v>179</v>
      </c>
      <c r="AB314">
        <v>945.5</v>
      </c>
      <c r="AF314">
        <f t="shared" si="22"/>
        <v>5.9003831417624525E-2</v>
      </c>
      <c r="AG314">
        <f t="shared" si="23"/>
        <v>1.7391304347826087E-2</v>
      </c>
      <c r="AH314">
        <f t="shared" si="24"/>
        <v>3.5195530726256981E-2</v>
      </c>
      <c r="AM314">
        <v>15.4</v>
      </c>
      <c r="AN314">
        <v>8.8000000000000007</v>
      </c>
      <c r="AO314">
        <v>6.3</v>
      </c>
      <c r="AR314" s="9">
        <v>30.4</v>
      </c>
      <c r="AS314">
        <v>13.6</v>
      </c>
      <c r="AT314">
        <v>16</v>
      </c>
    </row>
    <row r="315" spans="1:94">
      <c r="A315" t="s">
        <v>317</v>
      </c>
      <c r="B315" s="30">
        <v>38943</v>
      </c>
      <c r="C315">
        <v>96</v>
      </c>
      <c r="T315">
        <v>250</v>
      </c>
      <c r="U315">
        <v>541</v>
      </c>
      <c r="V315">
        <v>406</v>
      </c>
      <c r="AB315">
        <v>1196.5999999999999</v>
      </c>
      <c r="AF315">
        <f t="shared" si="22"/>
        <v>5.3600000000000002E-2</v>
      </c>
      <c r="AG315">
        <f t="shared" si="23"/>
        <v>1.645101663585952E-2</v>
      </c>
      <c r="AH315">
        <f t="shared" si="24"/>
        <v>2.8817733990147781E-2</v>
      </c>
      <c r="AM315">
        <v>13.4</v>
      </c>
      <c r="AN315">
        <v>8.9</v>
      </c>
      <c r="AO315">
        <v>11.7</v>
      </c>
      <c r="AR315" s="9">
        <v>34</v>
      </c>
      <c r="AS315">
        <v>16.100000000000001</v>
      </c>
      <c r="AT315">
        <v>23.94</v>
      </c>
    </row>
    <row r="316" spans="1:94">
      <c r="A316" t="s">
        <v>317</v>
      </c>
      <c r="B316" s="30">
        <v>38958</v>
      </c>
      <c r="C316">
        <v>111</v>
      </c>
      <c r="T316">
        <v>206</v>
      </c>
      <c r="U316">
        <v>511</v>
      </c>
      <c r="V316">
        <v>626</v>
      </c>
      <c r="AB316">
        <v>1342.6</v>
      </c>
      <c r="AF316">
        <f t="shared" si="22"/>
        <v>4.3203883495145631E-2</v>
      </c>
      <c r="AG316">
        <f t="shared" si="23"/>
        <v>1.1350293542074364E-2</v>
      </c>
      <c r="AH316">
        <f t="shared" si="24"/>
        <v>3.7220447284345051E-2</v>
      </c>
      <c r="AM316">
        <v>8.9</v>
      </c>
      <c r="AN316">
        <v>5.8</v>
      </c>
      <c r="AO316">
        <v>23.3</v>
      </c>
      <c r="AR316" s="9">
        <v>38</v>
      </c>
      <c r="AS316">
        <v>18.399999999999999</v>
      </c>
      <c r="AT316">
        <v>23.3</v>
      </c>
    </row>
    <row r="317" spans="1:94">
      <c r="A317" t="s">
        <v>317</v>
      </c>
      <c r="B317" s="30">
        <v>38967</v>
      </c>
      <c r="C317">
        <v>120</v>
      </c>
      <c r="D317" s="4" t="s">
        <v>60</v>
      </c>
      <c r="F317">
        <v>9</v>
      </c>
      <c r="G317">
        <v>51</v>
      </c>
      <c r="H317">
        <v>120</v>
      </c>
      <c r="T317">
        <v>169</v>
      </c>
      <c r="U317">
        <v>469</v>
      </c>
      <c r="V317">
        <v>712</v>
      </c>
      <c r="W317">
        <v>285</v>
      </c>
      <c r="X317">
        <f>W317/AB317</f>
        <v>0.21112675012963922</v>
      </c>
      <c r="Z317">
        <v>427</v>
      </c>
      <c r="AB317">
        <v>1349.9</v>
      </c>
      <c r="AF317">
        <f t="shared" si="22"/>
        <v>3.1360946745562127E-2</v>
      </c>
      <c r="AG317">
        <f t="shared" si="23"/>
        <v>1.0660980810234541E-2</v>
      </c>
      <c r="AH317">
        <f t="shared" si="24"/>
        <v>4.396067415730337E-2</v>
      </c>
      <c r="AI317">
        <f t="shared" si="25"/>
        <v>1.6842105263157894E-2</v>
      </c>
      <c r="AJ317">
        <f t="shared" si="26"/>
        <v>6.323185011709602E-2</v>
      </c>
      <c r="AM317">
        <v>5.3</v>
      </c>
      <c r="AN317">
        <v>5</v>
      </c>
      <c r="AO317">
        <v>31.3</v>
      </c>
      <c r="AP317">
        <v>4.8</v>
      </c>
      <c r="AQ317">
        <v>27</v>
      </c>
      <c r="AR317" s="9">
        <v>41.6</v>
      </c>
      <c r="AS317">
        <v>20.7</v>
      </c>
      <c r="AT317">
        <v>21.83</v>
      </c>
    </row>
    <row r="318" spans="1:94">
      <c r="A318" t="s">
        <v>225</v>
      </c>
      <c r="B318" s="4">
        <v>42125</v>
      </c>
      <c r="AS318" s="12">
        <v>0</v>
      </c>
      <c r="CP318" s="12">
        <v>0</v>
      </c>
    </row>
    <row r="319" spans="1:94">
      <c r="A319" t="s">
        <v>225</v>
      </c>
      <c r="B319" s="4">
        <v>42172</v>
      </c>
      <c r="AS319" s="12">
        <v>0.6</v>
      </c>
      <c r="CP319" s="12">
        <v>7.0000000000000007E-2</v>
      </c>
    </row>
    <row r="320" spans="1:94">
      <c r="A320" t="s">
        <v>225</v>
      </c>
      <c r="B320" s="4">
        <v>42185</v>
      </c>
      <c r="AS320" s="12">
        <v>2.39</v>
      </c>
      <c r="CP320" s="12">
        <v>0.16</v>
      </c>
    </row>
    <row r="321" spans="1:94">
      <c r="A321" t="s">
        <v>225</v>
      </c>
      <c r="B321" s="4">
        <v>42199</v>
      </c>
      <c r="AS321" s="12">
        <v>6.15</v>
      </c>
      <c r="CP321" s="12">
        <v>0.76</v>
      </c>
    </row>
    <row r="322" spans="1:94">
      <c r="A322" t="s">
        <v>225</v>
      </c>
      <c r="B322" s="4">
        <v>42207</v>
      </c>
      <c r="AS322" s="12">
        <v>7.9</v>
      </c>
      <c r="CP322" s="12">
        <v>1.1299999999999999</v>
      </c>
    </row>
    <row r="323" spans="1:94">
      <c r="A323" t="s">
        <v>225</v>
      </c>
      <c r="B323" s="4">
        <v>42227</v>
      </c>
      <c r="AS323" s="12">
        <v>10.49</v>
      </c>
      <c r="CP323" s="12">
        <v>1.99</v>
      </c>
    </row>
    <row r="324" spans="1:94">
      <c r="A324" t="s">
        <v>225</v>
      </c>
      <c r="B324" s="4">
        <v>42243</v>
      </c>
      <c r="AS324" s="12">
        <v>14.02</v>
      </c>
      <c r="CP324" s="12">
        <v>3.5</v>
      </c>
    </row>
    <row r="325" spans="1:94">
      <c r="A325" t="s">
        <v>226</v>
      </c>
      <c r="B325" s="4">
        <v>42149</v>
      </c>
      <c r="AS325" s="12">
        <v>0</v>
      </c>
      <c r="CP325" s="12">
        <v>0</v>
      </c>
    </row>
    <row r="326" spans="1:94">
      <c r="A326" t="s">
        <v>226</v>
      </c>
      <c r="B326" s="4">
        <v>42185</v>
      </c>
      <c r="AS326" s="12">
        <v>0.69</v>
      </c>
      <c r="CP326" s="12">
        <v>7.0000000000000007E-2</v>
      </c>
    </row>
    <row r="327" spans="1:94">
      <c r="A327" t="s">
        <v>226</v>
      </c>
      <c r="B327" s="4">
        <v>42199</v>
      </c>
      <c r="AS327" s="12">
        <v>2.1800000000000002</v>
      </c>
      <c r="CP327" s="12">
        <v>0.12</v>
      </c>
    </row>
    <row r="328" spans="1:94">
      <c r="A328" t="s">
        <v>226</v>
      </c>
      <c r="B328" s="4">
        <v>42207</v>
      </c>
      <c r="AS328" s="12">
        <v>3.51</v>
      </c>
      <c r="CP328" s="12">
        <v>0.45</v>
      </c>
    </row>
    <row r="329" spans="1:94">
      <c r="A329" t="s">
        <v>226</v>
      </c>
      <c r="B329" s="4">
        <v>42212</v>
      </c>
      <c r="AS329" s="12">
        <v>4.2</v>
      </c>
      <c r="CP329" s="12">
        <v>0.66</v>
      </c>
    </row>
    <row r="330" spans="1:94">
      <c r="A330" t="s">
        <v>226</v>
      </c>
      <c r="B330" s="4">
        <v>42222</v>
      </c>
      <c r="AS330" s="12">
        <v>5.62</v>
      </c>
      <c r="CP330" s="12">
        <v>0.91</v>
      </c>
    </row>
    <row r="331" spans="1:94">
      <c r="A331" t="s">
        <v>226</v>
      </c>
      <c r="B331" s="4">
        <v>42237</v>
      </c>
      <c r="AS331" s="12">
        <v>7.42</v>
      </c>
      <c r="CP331" s="12">
        <v>2.11</v>
      </c>
    </row>
    <row r="332" spans="1:94">
      <c r="A332" t="s">
        <v>226</v>
      </c>
      <c r="B332" s="4">
        <v>42252</v>
      </c>
      <c r="AS332" s="12">
        <v>11.85</v>
      </c>
      <c r="CP332" s="12">
        <v>5.64</v>
      </c>
    </row>
    <row r="333" spans="1:94">
      <c r="A333" t="s">
        <v>227</v>
      </c>
      <c r="B333" s="4">
        <v>42124</v>
      </c>
      <c r="AS333" s="12">
        <v>0</v>
      </c>
      <c r="CP333" s="12">
        <v>0</v>
      </c>
    </row>
    <row r="334" spans="1:94">
      <c r="A334" t="s">
        <v>227</v>
      </c>
      <c r="B334" s="4">
        <v>42173</v>
      </c>
      <c r="AS334" s="12">
        <v>0.84</v>
      </c>
      <c r="CP334" s="12">
        <v>0.4</v>
      </c>
    </row>
    <row r="335" spans="1:94">
      <c r="A335" t="s">
        <v>227</v>
      </c>
      <c r="B335" s="4">
        <v>42184</v>
      </c>
      <c r="AS335" s="12">
        <v>2.08</v>
      </c>
      <c r="CP335" s="12">
        <v>0.82</v>
      </c>
    </row>
    <row r="336" spans="1:94">
      <c r="A336" t="s">
        <v>227</v>
      </c>
      <c r="B336" s="4">
        <v>42193</v>
      </c>
      <c r="AS336" s="12">
        <v>3.82</v>
      </c>
      <c r="CP336" s="12">
        <v>1.22</v>
      </c>
    </row>
    <row r="337" spans="1:94">
      <c r="A337" t="s">
        <v>227</v>
      </c>
      <c r="B337" s="4">
        <v>42198</v>
      </c>
      <c r="AS337" s="12">
        <v>4.6500000000000004</v>
      </c>
      <c r="CP337" s="12">
        <v>1.46</v>
      </c>
    </row>
    <row r="338" spans="1:94">
      <c r="A338" t="s">
        <v>227</v>
      </c>
      <c r="B338" s="4">
        <v>42206</v>
      </c>
      <c r="AS338" s="12">
        <v>5.51</v>
      </c>
      <c r="CP338" s="12">
        <v>2.0699999999999998</v>
      </c>
    </row>
    <row r="339" spans="1:94">
      <c r="A339" t="s">
        <v>227</v>
      </c>
      <c r="B339" s="4">
        <v>42229</v>
      </c>
      <c r="AS339" s="12">
        <v>8.8800000000000008</v>
      </c>
      <c r="CP339" s="12">
        <v>3.7</v>
      </c>
    </row>
    <row r="340" spans="1:94">
      <c r="A340" t="s">
        <v>227</v>
      </c>
      <c r="B340" s="4">
        <v>42243</v>
      </c>
      <c r="AS340" s="12">
        <v>11.96</v>
      </c>
      <c r="CP340" s="12">
        <v>4.9800000000000004</v>
      </c>
    </row>
    <row r="341" spans="1:94">
      <c r="A341" t="s">
        <v>228</v>
      </c>
      <c r="B341" s="4">
        <v>42149</v>
      </c>
      <c r="AS341" s="12">
        <v>0</v>
      </c>
      <c r="CP341" s="12">
        <v>0</v>
      </c>
    </row>
    <row r="342" spans="1:94">
      <c r="A342" t="s">
        <v>228</v>
      </c>
      <c r="B342" s="4">
        <v>42184</v>
      </c>
      <c r="AS342" s="12">
        <v>0.81</v>
      </c>
      <c r="CP342" s="12">
        <v>0.13</v>
      </c>
    </row>
    <row r="343" spans="1:94">
      <c r="A343" t="s">
        <v>228</v>
      </c>
      <c r="B343" s="4">
        <v>42198</v>
      </c>
      <c r="AS343" s="12">
        <v>2.31</v>
      </c>
      <c r="CP343" s="12">
        <v>0.4</v>
      </c>
    </row>
    <row r="344" spans="1:94">
      <c r="A344" t="s">
        <v>228</v>
      </c>
      <c r="B344" s="4">
        <v>42206</v>
      </c>
      <c r="AS344" s="12">
        <v>3.22</v>
      </c>
      <c r="CP344" s="12">
        <v>0.79</v>
      </c>
    </row>
    <row r="345" spans="1:94">
      <c r="A345" t="s">
        <v>228</v>
      </c>
      <c r="B345" s="4">
        <v>42215</v>
      </c>
      <c r="AS345" s="12">
        <v>3.91</v>
      </c>
      <c r="CP345" s="12">
        <v>1.39</v>
      </c>
    </row>
    <row r="346" spans="1:94">
      <c r="A346" t="s">
        <v>228</v>
      </c>
      <c r="B346" s="4">
        <v>42221</v>
      </c>
      <c r="AS346" s="12">
        <v>4.2</v>
      </c>
      <c r="CP346" s="12">
        <v>1.7</v>
      </c>
    </row>
    <row r="347" spans="1:94">
      <c r="A347" t="s">
        <v>228</v>
      </c>
      <c r="B347" s="4">
        <v>42236</v>
      </c>
      <c r="AS347" s="12">
        <v>4.96</v>
      </c>
      <c r="CP347" s="12">
        <v>2.42</v>
      </c>
    </row>
    <row r="348" spans="1:94">
      <c r="A348" t="s">
        <v>228</v>
      </c>
      <c r="B348" s="4">
        <v>42251</v>
      </c>
      <c r="AS348" s="12">
        <v>6.26</v>
      </c>
      <c r="CP348" s="12">
        <v>3.88</v>
      </c>
    </row>
    <row r="349" spans="1:94">
      <c r="A349" s="8" t="s">
        <v>334</v>
      </c>
      <c r="D349" s="4" t="s">
        <v>60</v>
      </c>
      <c r="G349">
        <v>34</v>
      </c>
      <c r="H349">
        <v>85</v>
      </c>
    </row>
    <row r="350" spans="1:94">
      <c r="A350" t="s">
        <v>335</v>
      </c>
      <c r="D350" s="4" t="s">
        <v>60</v>
      </c>
      <c r="G350">
        <v>28</v>
      </c>
      <c r="H350">
        <v>84</v>
      </c>
    </row>
    <row r="351" spans="1:94">
      <c r="A351" t="s">
        <v>336</v>
      </c>
      <c r="D351" s="4" t="s">
        <v>60</v>
      </c>
      <c r="G351">
        <v>30</v>
      </c>
      <c r="H351">
        <v>80</v>
      </c>
    </row>
    <row r="352" spans="1:94">
      <c r="A352" t="s">
        <v>337</v>
      </c>
      <c r="D352" s="4" t="s">
        <v>60</v>
      </c>
      <c r="G352">
        <v>30</v>
      </c>
      <c r="H352">
        <v>79</v>
      </c>
    </row>
    <row r="353" spans="1:8">
      <c r="A353" t="s">
        <v>338</v>
      </c>
      <c r="D353" s="4" t="s">
        <v>60</v>
      </c>
      <c r="G353">
        <v>28</v>
      </c>
      <c r="H353">
        <v>78</v>
      </c>
    </row>
    <row r="354" spans="1:8">
      <c r="A354" t="s">
        <v>339</v>
      </c>
      <c r="D354" s="4" t="s">
        <v>60</v>
      </c>
      <c r="G354">
        <v>30</v>
      </c>
      <c r="H354">
        <v>81</v>
      </c>
    </row>
    <row r="355" spans="1:8">
      <c r="A355" t="s">
        <v>340</v>
      </c>
      <c r="D355" s="4" t="s">
        <v>60</v>
      </c>
      <c r="G355">
        <v>28</v>
      </c>
      <c r="H355">
        <v>80</v>
      </c>
    </row>
    <row r="356" spans="1:8">
      <c r="A356" t="s">
        <v>341</v>
      </c>
      <c r="D356" s="4" t="s">
        <v>60</v>
      </c>
      <c r="G356">
        <v>27</v>
      </c>
      <c r="H356">
        <v>83</v>
      </c>
    </row>
    <row r="357" spans="1:8">
      <c r="A357" t="s">
        <v>342</v>
      </c>
      <c r="D357" s="4" t="s">
        <v>60</v>
      </c>
      <c r="G357">
        <v>28</v>
      </c>
      <c r="H357">
        <v>85</v>
      </c>
    </row>
    <row r="358" spans="1:8">
      <c r="A358" t="s">
        <v>343</v>
      </c>
      <c r="D358" s="4" t="s">
        <v>60</v>
      </c>
      <c r="G358">
        <v>25</v>
      </c>
      <c r="H358">
        <v>84</v>
      </c>
    </row>
    <row r="359" spans="1:8">
      <c r="A359" t="s">
        <v>344</v>
      </c>
      <c r="D359" s="4" t="s">
        <v>60</v>
      </c>
      <c r="G359">
        <v>36</v>
      </c>
      <c r="H359">
        <v>105</v>
      </c>
    </row>
    <row r="360" spans="1:8">
      <c r="A360" t="s">
        <v>345</v>
      </c>
      <c r="D360" s="4" t="s">
        <v>60</v>
      </c>
      <c r="G360">
        <v>36</v>
      </c>
      <c r="H360">
        <v>108</v>
      </c>
    </row>
    <row r="361" spans="1:8">
      <c r="A361" t="s">
        <v>346</v>
      </c>
      <c r="D361" s="4" t="s">
        <v>60</v>
      </c>
      <c r="G361">
        <v>34</v>
      </c>
      <c r="H361">
        <v>104</v>
      </c>
    </row>
    <row r="362" spans="1:8">
      <c r="A362" t="s">
        <v>347</v>
      </c>
      <c r="D362" s="4" t="s">
        <v>60</v>
      </c>
      <c r="G362">
        <v>35</v>
      </c>
      <c r="H362">
        <v>100</v>
      </c>
    </row>
    <row r="363" spans="1:8">
      <c r="A363" t="s">
        <v>348</v>
      </c>
      <c r="D363" s="4" t="s">
        <v>60</v>
      </c>
      <c r="G363">
        <v>31</v>
      </c>
      <c r="H363">
        <v>97</v>
      </c>
    </row>
    <row r="364" spans="1:8">
      <c r="A364" t="s">
        <v>349</v>
      </c>
      <c r="D364" s="4" t="s">
        <v>60</v>
      </c>
      <c r="G364">
        <v>33</v>
      </c>
      <c r="H364">
        <v>101</v>
      </c>
    </row>
    <row r="365" spans="1:8">
      <c r="A365" t="s">
        <v>350</v>
      </c>
      <c r="D365" s="4" t="s">
        <v>60</v>
      </c>
      <c r="G365">
        <v>30</v>
      </c>
      <c r="H365">
        <v>99</v>
      </c>
    </row>
    <row r="366" spans="1:8">
      <c r="A366" t="s">
        <v>351</v>
      </c>
      <c r="D366" s="4" t="s">
        <v>60</v>
      </c>
      <c r="G366">
        <v>30</v>
      </c>
      <c r="H366">
        <v>98</v>
      </c>
    </row>
    <row r="367" spans="1:8">
      <c r="A367" t="s">
        <v>352</v>
      </c>
      <c r="D367" s="4" t="s">
        <v>60</v>
      </c>
      <c r="G367">
        <v>30</v>
      </c>
      <c r="H367">
        <v>96</v>
      </c>
    </row>
    <row r="368" spans="1:8">
      <c r="A368" t="s">
        <v>353</v>
      </c>
      <c r="D368" s="4" t="s">
        <v>60</v>
      </c>
      <c r="G368">
        <v>27</v>
      </c>
      <c r="H368">
        <v>97</v>
      </c>
    </row>
    <row r="369" spans="1:8">
      <c r="A369" t="s">
        <v>354</v>
      </c>
      <c r="D369" s="4" t="s">
        <v>60</v>
      </c>
      <c r="G369">
        <v>43</v>
      </c>
      <c r="H369">
        <v>120</v>
      </c>
    </row>
    <row r="370" spans="1:8">
      <c r="A370" t="s">
        <v>355</v>
      </c>
      <c r="D370" s="4" t="s">
        <v>60</v>
      </c>
      <c r="G370">
        <v>42</v>
      </c>
      <c r="H370">
        <v>116</v>
      </c>
    </row>
    <row r="371" spans="1:8">
      <c r="A371" t="s">
        <v>356</v>
      </c>
      <c r="D371" s="4" t="s">
        <v>60</v>
      </c>
      <c r="G371">
        <v>39</v>
      </c>
      <c r="H371">
        <v>109</v>
      </c>
    </row>
    <row r="372" spans="1:8">
      <c r="A372" t="s">
        <v>357</v>
      </c>
      <c r="D372" s="4" t="s">
        <v>60</v>
      </c>
      <c r="G372">
        <v>39</v>
      </c>
      <c r="H372">
        <v>104</v>
      </c>
    </row>
    <row r="373" spans="1:8">
      <c r="A373" t="s">
        <v>358</v>
      </c>
      <c r="D373" s="4" t="s">
        <v>60</v>
      </c>
      <c r="G373">
        <v>37</v>
      </c>
      <c r="H373">
        <v>103</v>
      </c>
    </row>
    <row r="374" spans="1:8">
      <c r="A374" t="s">
        <v>359</v>
      </c>
      <c r="D374" s="4" t="s">
        <v>60</v>
      </c>
      <c r="G374">
        <v>37</v>
      </c>
      <c r="H374">
        <v>98</v>
      </c>
    </row>
    <row r="375" spans="1:8">
      <c r="A375" t="s">
        <v>360</v>
      </c>
      <c r="D375" s="4" t="s">
        <v>60</v>
      </c>
      <c r="G375">
        <v>36</v>
      </c>
      <c r="H375">
        <v>98</v>
      </c>
    </row>
    <row r="376" spans="1:8">
      <c r="A376" t="s">
        <v>361</v>
      </c>
      <c r="D376" s="4" t="s">
        <v>60</v>
      </c>
      <c r="G376">
        <v>35</v>
      </c>
      <c r="H376">
        <v>95</v>
      </c>
    </row>
    <row r="377" spans="1:8">
      <c r="A377" t="s">
        <v>362</v>
      </c>
      <c r="D377" s="4" t="s">
        <v>60</v>
      </c>
      <c r="G377">
        <v>33</v>
      </c>
      <c r="H377">
        <v>91</v>
      </c>
    </row>
    <row r="378" spans="1:8">
      <c r="A378" t="s">
        <v>363</v>
      </c>
      <c r="D378" s="4" t="s">
        <v>60</v>
      </c>
      <c r="G378">
        <v>33</v>
      </c>
      <c r="H378">
        <v>97</v>
      </c>
    </row>
    <row r="379" spans="1:8">
      <c r="A379" t="s">
        <v>364</v>
      </c>
      <c r="D379" s="4" t="s">
        <v>60</v>
      </c>
      <c r="G379">
        <v>48</v>
      </c>
      <c r="H379">
        <v>126</v>
      </c>
    </row>
    <row r="380" spans="1:8">
      <c r="A380" t="s">
        <v>365</v>
      </c>
      <c r="D380" s="4" t="s">
        <v>60</v>
      </c>
      <c r="G380">
        <v>45</v>
      </c>
      <c r="H380">
        <v>122</v>
      </c>
    </row>
    <row r="381" spans="1:8">
      <c r="A381" t="s">
        <v>366</v>
      </c>
      <c r="D381" s="4" t="s">
        <v>60</v>
      </c>
      <c r="G381">
        <v>46</v>
      </c>
      <c r="H381">
        <v>120</v>
      </c>
    </row>
    <row r="382" spans="1:8">
      <c r="A382" t="s">
        <v>367</v>
      </c>
      <c r="D382" s="4" t="s">
        <v>60</v>
      </c>
      <c r="G382">
        <v>41</v>
      </c>
      <c r="H382">
        <v>118</v>
      </c>
    </row>
    <row r="383" spans="1:8">
      <c r="A383" t="s">
        <v>368</v>
      </c>
      <c r="D383" s="4" t="s">
        <v>60</v>
      </c>
      <c r="G383">
        <v>43</v>
      </c>
      <c r="H383">
        <v>114</v>
      </c>
    </row>
    <row r="384" spans="1:8">
      <c r="A384" t="s">
        <v>369</v>
      </c>
      <c r="D384" s="4" t="s">
        <v>60</v>
      </c>
      <c r="G384">
        <v>40</v>
      </c>
      <c r="H384">
        <v>105</v>
      </c>
    </row>
    <row r="385" spans="1:8">
      <c r="A385" t="s">
        <v>370</v>
      </c>
      <c r="D385" s="4" t="s">
        <v>60</v>
      </c>
      <c r="G385">
        <v>36</v>
      </c>
      <c r="H385">
        <v>104</v>
      </c>
    </row>
    <row r="386" spans="1:8">
      <c r="A386" t="s">
        <v>371</v>
      </c>
      <c r="D386" s="4" t="s">
        <v>60</v>
      </c>
      <c r="G386">
        <v>38</v>
      </c>
      <c r="H386">
        <v>102</v>
      </c>
    </row>
    <row r="387" spans="1:8">
      <c r="A387" t="s">
        <v>372</v>
      </c>
      <c r="D387" s="4" t="s">
        <v>60</v>
      </c>
      <c r="G387">
        <v>34</v>
      </c>
      <c r="H387">
        <v>99</v>
      </c>
    </row>
    <row r="388" spans="1:8">
      <c r="A388" t="s">
        <v>373</v>
      </c>
      <c r="D388" s="4" t="s">
        <v>60</v>
      </c>
      <c r="G388">
        <v>32</v>
      </c>
      <c r="H388">
        <v>98</v>
      </c>
    </row>
    <row r="389" spans="1:8">
      <c r="A389" t="s">
        <v>374</v>
      </c>
      <c r="D389" s="4" t="s">
        <v>60</v>
      </c>
      <c r="G389">
        <v>56</v>
      </c>
      <c r="H389">
        <v>142</v>
      </c>
    </row>
    <row r="390" spans="1:8">
      <c r="A390" t="s">
        <v>375</v>
      </c>
      <c r="D390" s="4" t="s">
        <v>60</v>
      </c>
      <c r="G390">
        <v>56</v>
      </c>
      <c r="H390">
        <v>138</v>
      </c>
    </row>
    <row r="391" spans="1:8">
      <c r="A391" t="s">
        <v>376</v>
      </c>
      <c r="D391" s="4" t="s">
        <v>60</v>
      </c>
      <c r="G391">
        <v>53</v>
      </c>
      <c r="H391">
        <v>134</v>
      </c>
    </row>
    <row r="392" spans="1:8">
      <c r="A392" t="s">
        <v>377</v>
      </c>
      <c r="D392" s="4" t="s">
        <v>60</v>
      </c>
      <c r="G392">
        <v>53</v>
      </c>
      <c r="H392">
        <v>127</v>
      </c>
    </row>
    <row r="393" spans="1:8">
      <c r="A393" t="s">
        <v>378</v>
      </c>
      <c r="D393" s="4" t="s">
        <v>60</v>
      </c>
      <c r="G393">
        <v>51</v>
      </c>
      <c r="H393">
        <v>127</v>
      </c>
    </row>
    <row r="394" spans="1:8">
      <c r="A394" t="s">
        <v>379</v>
      </c>
      <c r="D394" s="4" t="s">
        <v>60</v>
      </c>
      <c r="G394">
        <v>49</v>
      </c>
      <c r="H394">
        <v>124</v>
      </c>
    </row>
    <row r="395" spans="1:8">
      <c r="A395" t="s">
        <v>380</v>
      </c>
      <c r="D395" s="4" t="s">
        <v>60</v>
      </c>
      <c r="G395">
        <v>47</v>
      </c>
    </row>
    <row r="396" spans="1:8">
      <c r="A396" t="s">
        <v>381</v>
      </c>
      <c r="D396" s="4" t="s">
        <v>60</v>
      </c>
      <c r="G396">
        <v>46</v>
      </c>
    </row>
    <row r="397" spans="1:8">
      <c r="A397" t="s">
        <v>382</v>
      </c>
      <c r="D397" s="4" t="s">
        <v>60</v>
      </c>
      <c r="G397">
        <v>45</v>
      </c>
    </row>
    <row r="398" spans="1:8">
      <c r="A398" t="s">
        <v>383</v>
      </c>
      <c r="D398" s="4" t="s">
        <v>60</v>
      </c>
      <c r="G398">
        <v>43</v>
      </c>
    </row>
    <row r="399" spans="1:8">
      <c r="A399" t="s">
        <v>384</v>
      </c>
      <c r="D399" s="4" t="s">
        <v>60</v>
      </c>
      <c r="G399">
        <v>62</v>
      </c>
      <c r="H399">
        <v>151</v>
      </c>
    </row>
    <row r="400" spans="1:8">
      <c r="A400" t="s">
        <v>385</v>
      </c>
      <c r="D400" s="4" t="s">
        <v>60</v>
      </c>
      <c r="G400">
        <v>60</v>
      </c>
      <c r="H400">
        <v>147</v>
      </c>
    </row>
    <row r="401" spans="1:8">
      <c r="A401" t="s">
        <v>386</v>
      </c>
      <c r="D401" s="4" t="s">
        <v>60</v>
      </c>
      <c r="G401">
        <v>59</v>
      </c>
      <c r="H401">
        <v>144</v>
      </c>
    </row>
    <row r="402" spans="1:8">
      <c r="A402" t="s">
        <v>387</v>
      </c>
      <c r="D402" s="4" t="s">
        <v>60</v>
      </c>
      <c r="G402">
        <v>55</v>
      </c>
      <c r="H402">
        <v>140</v>
      </c>
    </row>
    <row r="403" spans="1:8">
      <c r="A403" t="s">
        <v>388</v>
      </c>
      <c r="D403" s="4" t="s">
        <v>60</v>
      </c>
      <c r="G403">
        <v>55</v>
      </c>
      <c r="H403">
        <v>135</v>
      </c>
    </row>
    <row r="404" spans="1:8">
      <c r="A404" t="s">
        <v>389</v>
      </c>
      <c r="D404" s="4" t="s">
        <v>60</v>
      </c>
      <c r="G404">
        <v>50</v>
      </c>
      <c r="H404">
        <v>129</v>
      </c>
    </row>
    <row r="405" spans="1:8">
      <c r="A405" t="s">
        <v>390</v>
      </c>
      <c r="D405" s="4" t="s">
        <v>60</v>
      </c>
      <c r="G405">
        <v>46</v>
      </c>
      <c r="H405">
        <v>121</v>
      </c>
    </row>
    <row r="406" spans="1:8">
      <c r="A406" t="s">
        <v>391</v>
      </c>
      <c r="D406" s="4" t="s">
        <v>60</v>
      </c>
      <c r="G406">
        <v>45</v>
      </c>
      <c r="H406">
        <v>114</v>
      </c>
    </row>
    <row r="407" spans="1:8">
      <c r="A407" t="s">
        <v>392</v>
      </c>
      <c r="D407" s="4" t="s">
        <v>60</v>
      </c>
      <c r="G407">
        <v>42</v>
      </c>
      <c r="H407">
        <v>112</v>
      </c>
    </row>
    <row r="408" spans="1:8">
      <c r="A408" t="s">
        <v>393</v>
      </c>
      <c r="D408" s="4" t="s">
        <v>60</v>
      </c>
      <c r="G408">
        <v>38</v>
      </c>
    </row>
    <row r="409" spans="1:8">
      <c r="A409" t="s">
        <v>394</v>
      </c>
      <c r="D409" s="4" t="s">
        <v>60</v>
      </c>
      <c r="G409">
        <v>74</v>
      </c>
      <c r="H409">
        <v>152</v>
      </c>
    </row>
    <row r="410" spans="1:8">
      <c r="A410" t="s">
        <v>395</v>
      </c>
      <c r="D410" s="4" t="s">
        <v>60</v>
      </c>
      <c r="G410">
        <v>73</v>
      </c>
      <c r="H410">
        <v>149</v>
      </c>
    </row>
    <row r="411" spans="1:8">
      <c r="A411" t="s">
        <v>396</v>
      </c>
      <c r="D411" s="4" t="s">
        <v>60</v>
      </c>
      <c r="G411">
        <v>70</v>
      </c>
      <c r="H411">
        <v>160</v>
      </c>
    </row>
    <row r="412" spans="1:8">
      <c r="A412" t="s">
        <v>397</v>
      </c>
      <c r="D412" s="4" t="s">
        <v>60</v>
      </c>
      <c r="G412">
        <v>62</v>
      </c>
    </row>
    <row r="413" spans="1:8">
      <c r="A413" t="s">
        <v>398</v>
      </c>
      <c r="D413" s="4" t="s">
        <v>60</v>
      </c>
      <c r="G413">
        <v>59</v>
      </c>
    </row>
    <row r="414" spans="1:8">
      <c r="A414" t="s">
        <v>399</v>
      </c>
      <c r="D414" s="4" t="s">
        <v>60</v>
      </c>
      <c r="G414">
        <v>54</v>
      </c>
    </row>
    <row r="415" spans="1:8">
      <c r="A415" t="s">
        <v>400</v>
      </c>
      <c r="D415" s="4" t="s">
        <v>60</v>
      </c>
      <c r="G415">
        <v>51</v>
      </c>
    </row>
    <row r="416" spans="1:8">
      <c r="A416" t="s">
        <v>401</v>
      </c>
      <c r="D416" s="4" t="s">
        <v>60</v>
      </c>
      <c r="G416">
        <v>49</v>
      </c>
    </row>
    <row r="417" spans="1:7">
      <c r="A417" t="s">
        <v>402</v>
      </c>
      <c r="D417" s="4" t="s">
        <v>60</v>
      </c>
      <c r="G417">
        <v>46</v>
      </c>
    </row>
    <row r="418" spans="1:7">
      <c r="A418" t="s">
        <v>403</v>
      </c>
      <c r="D418" s="4" t="s">
        <v>60</v>
      </c>
      <c r="G418">
        <v>43</v>
      </c>
    </row>
    <row r="419" spans="1:7">
      <c r="A419" t="s">
        <v>404</v>
      </c>
      <c r="D419" s="4" t="s">
        <v>60</v>
      </c>
      <c r="G419">
        <v>78</v>
      </c>
    </row>
    <row r="420" spans="1:7">
      <c r="A420" t="s">
        <v>405</v>
      </c>
      <c r="D420" s="4" t="s">
        <v>60</v>
      </c>
      <c r="G420">
        <v>80</v>
      </c>
    </row>
    <row r="421" spans="1:7">
      <c r="A421" t="s">
        <v>406</v>
      </c>
      <c r="D421" s="4" t="s">
        <v>60</v>
      </c>
      <c r="G421">
        <v>75</v>
      </c>
    </row>
    <row r="422" spans="1:7">
      <c r="A422" t="s">
        <v>407</v>
      </c>
      <c r="D422" s="4" t="s">
        <v>60</v>
      </c>
      <c r="G422">
        <v>65</v>
      </c>
    </row>
    <row r="423" spans="1:7">
      <c r="A423" t="s">
        <v>408</v>
      </c>
      <c r="D423" s="4" t="s">
        <v>60</v>
      </c>
      <c r="G423">
        <v>66</v>
      </c>
    </row>
    <row r="424" spans="1:7">
      <c r="A424" t="s">
        <v>409</v>
      </c>
      <c r="D424" s="4" t="s">
        <v>60</v>
      </c>
      <c r="G424">
        <v>61</v>
      </c>
    </row>
    <row r="425" spans="1:7">
      <c r="A425" t="s">
        <v>410</v>
      </c>
      <c r="D425" s="4" t="s">
        <v>60</v>
      </c>
      <c r="G425">
        <v>57</v>
      </c>
    </row>
    <row r="426" spans="1:7">
      <c r="A426" t="s">
        <v>411</v>
      </c>
      <c r="D426" s="4" t="s">
        <v>60</v>
      </c>
      <c r="G426">
        <v>51</v>
      </c>
    </row>
    <row r="427" spans="1:7">
      <c r="A427" t="s">
        <v>412</v>
      </c>
      <c r="D427" s="4" t="s">
        <v>60</v>
      </c>
      <c r="G427">
        <v>49</v>
      </c>
    </row>
    <row r="428" spans="1:7">
      <c r="A428" t="s">
        <v>413</v>
      </c>
      <c r="D428" s="4" t="s">
        <v>60</v>
      </c>
      <c r="G428">
        <v>43</v>
      </c>
    </row>
    <row r="429" spans="1:7">
      <c r="A429" t="s">
        <v>414</v>
      </c>
      <c r="D429" s="4" t="s">
        <v>60</v>
      </c>
      <c r="G429">
        <v>79</v>
      </c>
    </row>
    <row r="430" spans="1:7">
      <c r="A430" t="s">
        <v>415</v>
      </c>
      <c r="D430" s="4" t="s">
        <v>60</v>
      </c>
      <c r="G430">
        <v>76</v>
      </c>
    </row>
    <row r="431" spans="1:7">
      <c r="A431" t="s">
        <v>416</v>
      </c>
      <c r="D431" s="4" t="s">
        <v>60</v>
      </c>
      <c r="G431">
        <v>74</v>
      </c>
    </row>
    <row r="432" spans="1:7">
      <c r="A432" t="s">
        <v>417</v>
      </c>
      <c r="D432" s="4" t="s">
        <v>60</v>
      </c>
      <c r="G432">
        <v>71</v>
      </c>
    </row>
    <row r="433" spans="1:7">
      <c r="A433" t="s">
        <v>418</v>
      </c>
      <c r="D433" s="4" t="s">
        <v>60</v>
      </c>
      <c r="G433">
        <v>68</v>
      </c>
    </row>
    <row r="434" spans="1:7">
      <c r="A434" t="s">
        <v>419</v>
      </c>
      <c r="D434" s="4" t="s">
        <v>60</v>
      </c>
      <c r="G434">
        <v>63</v>
      </c>
    </row>
    <row r="435" spans="1:7">
      <c r="A435" t="s">
        <v>420</v>
      </c>
      <c r="D435" s="4" t="s">
        <v>60</v>
      </c>
      <c r="G435">
        <v>54</v>
      </c>
    </row>
    <row r="436" spans="1:7">
      <c r="A436" t="s">
        <v>421</v>
      </c>
      <c r="D436" s="4" t="s">
        <v>60</v>
      </c>
      <c r="G436">
        <v>53</v>
      </c>
    </row>
    <row r="437" spans="1:7">
      <c r="A437" t="s">
        <v>422</v>
      </c>
      <c r="D437" s="4" t="s">
        <v>60</v>
      </c>
      <c r="G437">
        <v>50</v>
      </c>
    </row>
    <row r="438" spans="1:7">
      <c r="A438" t="s">
        <v>423</v>
      </c>
      <c r="D438" s="4" t="s">
        <v>60</v>
      </c>
      <c r="G438">
        <v>44</v>
      </c>
    </row>
    <row r="439" spans="1:7">
      <c r="A439" t="s">
        <v>424</v>
      </c>
      <c r="D439" s="4" t="s">
        <v>60</v>
      </c>
      <c r="G439">
        <v>107</v>
      </c>
    </row>
    <row r="440" spans="1:7">
      <c r="A440" t="s">
        <v>425</v>
      </c>
      <c r="D440" s="4" t="s">
        <v>60</v>
      </c>
      <c r="G440">
        <v>103</v>
      </c>
    </row>
    <row r="441" spans="1:7">
      <c r="A441" t="s">
        <v>426</v>
      </c>
      <c r="D441" s="4" t="s">
        <v>60</v>
      </c>
      <c r="G441">
        <v>98</v>
      </c>
    </row>
    <row r="442" spans="1:7">
      <c r="A442" t="s">
        <v>427</v>
      </c>
      <c r="D442" s="4" t="s">
        <v>60</v>
      </c>
      <c r="G442">
        <v>93</v>
      </c>
    </row>
    <row r="443" spans="1:7">
      <c r="A443" t="s">
        <v>428</v>
      </c>
      <c r="D443" s="4" t="s">
        <v>60</v>
      </c>
      <c r="G443">
        <v>90</v>
      </c>
    </row>
    <row r="444" spans="1:7">
      <c r="A444" t="s">
        <v>429</v>
      </c>
      <c r="D444" s="4" t="s">
        <v>60</v>
      </c>
      <c r="G444">
        <v>84</v>
      </c>
    </row>
    <row r="445" spans="1:7">
      <c r="A445" t="s">
        <v>430</v>
      </c>
      <c r="D445" s="4" t="s">
        <v>60</v>
      </c>
      <c r="G445">
        <v>79</v>
      </c>
    </row>
    <row r="446" spans="1:7">
      <c r="A446" t="s">
        <v>431</v>
      </c>
      <c r="D446" s="4" t="s">
        <v>60</v>
      </c>
      <c r="G446">
        <v>74</v>
      </c>
    </row>
    <row r="447" spans="1:7">
      <c r="A447" t="s">
        <v>432</v>
      </c>
      <c r="D447" s="4" t="s">
        <v>60</v>
      </c>
      <c r="G447">
        <v>71</v>
      </c>
    </row>
    <row r="448" spans="1:7">
      <c r="A448" t="s">
        <v>433</v>
      </c>
      <c r="D448" s="4" t="s">
        <v>60</v>
      </c>
      <c r="G448">
        <v>72</v>
      </c>
    </row>
    <row r="449" spans="1:96">
      <c r="A449" s="36" t="s">
        <v>227</v>
      </c>
      <c r="B449" s="33">
        <v>42121</v>
      </c>
      <c r="CQ449" s="34">
        <v>104.03018621658448</v>
      </c>
      <c r="CR449" s="34">
        <v>25.91879928454988</v>
      </c>
    </row>
    <row r="450" spans="1:96">
      <c r="A450" s="36" t="s">
        <v>227</v>
      </c>
      <c r="B450" s="33">
        <v>42137</v>
      </c>
      <c r="CQ450" s="34">
        <v>88.62855997883905</v>
      </c>
      <c r="CR450" s="34">
        <v>29.684621427197538</v>
      </c>
    </row>
    <row r="451" spans="1:96">
      <c r="A451" s="36" t="s">
        <v>227</v>
      </c>
      <c r="B451" s="33">
        <v>42143</v>
      </c>
      <c r="CQ451" s="34">
        <v>125.309663883455</v>
      </c>
      <c r="CR451" s="34">
        <v>28.655659404743627</v>
      </c>
    </row>
    <row r="452" spans="1:96">
      <c r="A452" s="36" t="s">
        <v>227</v>
      </c>
      <c r="B452" s="33">
        <v>42151</v>
      </c>
      <c r="CQ452" s="34">
        <v>143.43327576730789</v>
      </c>
      <c r="CR452" s="34">
        <v>44.629742831647</v>
      </c>
    </row>
    <row r="453" spans="1:96">
      <c r="A453" s="36" t="s">
        <v>227</v>
      </c>
      <c r="B453" s="33">
        <v>42156</v>
      </c>
      <c r="CQ453" s="34">
        <v>143.48462878825683</v>
      </c>
      <c r="CR453" s="34">
        <v>38.449570011682425</v>
      </c>
    </row>
    <row r="454" spans="1:96">
      <c r="A454" s="36" t="s">
        <v>227</v>
      </c>
      <c r="B454" s="33">
        <v>42163</v>
      </c>
      <c r="CQ454" s="34">
        <v>81.262761350998645</v>
      </c>
      <c r="CR454" s="34">
        <v>17.871959132461683</v>
      </c>
    </row>
    <row r="455" spans="1:96">
      <c r="A455" s="36" t="s">
        <v>227</v>
      </c>
      <c r="B455" s="33">
        <v>42172</v>
      </c>
      <c r="CQ455" s="34">
        <v>112.56325407041679</v>
      </c>
      <c r="CR455" s="34">
        <v>36.995552798177272</v>
      </c>
    </row>
    <row r="456" spans="1:96">
      <c r="A456" s="36" t="s">
        <v>227</v>
      </c>
      <c r="B456" s="33">
        <v>42178</v>
      </c>
      <c r="CQ456" s="34">
        <v>66.505382502542247</v>
      </c>
      <c r="CR456" s="34">
        <v>16.1720613169221</v>
      </c>
    </row>
    <row r="457" spans="1:96">
      <c r="A457" s="36" t="s">
        <v>227</v>
      </c>
      <c r="B457" s="33">
        <v>42185</v>
      </c>
      <c r="CQ457" s="34">
        <v>49.204467904310469</v>
      </c>
      <c r="CR457" s="34">
        <v>15.89455701256747</v>
      </c>
    </row>
    <row r="458" spans="1:96">
      <c r="A458" s="36" t="s">
        <v>227</v>
      </c>
      <c r="B458" s="33">
        <v>42193</v>
      </c>
      <c r="CQ458" s="34">
        <v>58.521731167416618</v>
      </c>
      <c r="CR458" s="34">
        <v>39.05606818906606</v>
      </c>
    </row>
    <row r="459" spans="1:96">
      <c r="A459" s="36" t="s">
        <v>227</v>
      </c>
      <c r="B459" s="33">
        <v>42199</v>
      </c>
      <c r="CQ459" s="34">
        <v>43.952327243885854</v>
      </c>
      <c r="CR459" s="34">
        <v>33.60546325816059</v>
      </c>
    </row>
    <row r="460" spans="1:96">
      <c r="A460" s="36" t="s">
        <v>227</v>
      </c>
      <c r="B460" s="33">
        <v>42207</v>
      </c>
      <c r="CQ460" s="34">
        <v>20.815019402357262</v>
      </c>
      <c r="CR460" s="34">
        <v>33.039381682710193</v>
      </c>
    </row>
    <row r="461" spans="1:96">
      <c r="A461" s="36" t="s">
        <v>227</v>
      </c>
      <c r="B461" s="33">
        <v>42215</v>
      </c>
      <c r="CQ461" s="34">
        <v>3.3221708605734945</v>
      </c>
      <c r="CR461" s="34">
        <v>28.17356787505619</v>
      </c>
    </row>
    <row r="462" spans="1:96">
      <c r="A462" s="36" t="s">
        <v>227</v>
      </c>
      <c r="B462" s="33">
        <v>42221</v>
      </c>
      <c r="CQ462" s="34">
        <v>9.3610381134252236</v>
      </c>
      <c r="CR462" s="34">
        <v>27.558404360409089</v>
      </c>
    </row>
    <row r="463" spans="1:96">
      <c r="A463" s="36" t="s">
        <v>227</v>
      </c>
      <c r="B463" s="33">
        <v>42229</v>
      </c>
      <c r="CQ463" s="34">
        <v>9.5889381613968805</v>
      </c>
      <c r="CR463" s="34">
        <v>17.676797514442345</v>
      </c>
    </row>
    <row r="464" spans="1:96">
      <c r="A464" s="36" t="s">
        <v>227</v>
      </c>
      <c r="B464" s="33">
        <v>42237</v>
      </c>
      <c r="CQ464" s="34">
        <v>0.5098506503768292</v>
      </c>
      <c r="CR464" s="34">
        <v>16.429056764251673</v>
      </c>
    </row>
    <row r="465" spans="1:96">
      <c r="A465" s="36" t="s">
        <v>227</v>
      </c>
      <c r="B465" s="33">
        <v>42251</v>
      </c>
      <c r="CQ465" s="34">
        <v>2.2134436869276355</v>
      </c>
      <c r="CR465" s="34">
        <v>23.626813279541327</v>
      </c>
    </row>
    <row r="466" spans="1:96">
      <c r="A466" s="36" t="s">
        <v>227</v>
      </c>
      <c r="B466" s="33">
        <v>42264</v>
      </c>
      <c r="CQ466" s="34">
        <v>8.4298458392263242</v>
      </c>
      <c r="CR466" s="34">
        <v>19.19952388181861</v>
      </c>
    </row>
    <row r="467" spans="1:96">
      <c r="A467" s="36" t="s">
        <v>227</v>
      </c>
      <c r="B467" s="33">
        <v>42285</v>
      </c>
      <c r="CQ467" s="34">
        <v>16.843142651368748</v>
      </c>
      <c r="CR467" s="34">
        <v>18.542071792798154</v>
      </c>
    </row>
    <row r="468" spans="1:96">
      <c r="A468" s="36" t="s">
        <v>227</v>
      </c>
      <c r="B468" s="33">
        <v>42299</v>
      </c>
      <c r="CQ468" s="34">
        <v>24.836085601540404</v>
      </c>
      <c r="CR468" s="34">
        <v>15.135999583699347</v>
      </c>
    </row>
    <row r="469" spans="1:96">
      <c r="A469" s="36" t="s">
        <v>227</v>
      </c>
      <c r="B469" s="33">
        <v>42318</v>
      </c>
      <c r="CQ469" s="34">
        <v>7.6536091619758162</v>
      </c>
      <c r="CR469" s="34">
        <v>16.085373728461093</v>
      </c>
    </row>
    <row r="470" spans="1:96">
      <c r="A470" s="36" t="s">
        <v>228</v>
      </c>
      <c r="B470" s="33">
        <v>42121</v>
      </c>
      <c r="CQ470">
        <v>105.70252553315595</v>
      </c>
      <c r="CR470">
        <v>31.728157317697143</v>
      </c>
    </row>
    <row r="471" spans="1:96">
      <c r="A471" s="36" t="s">
        <v>228</v>
      </c>
      <c r="B471" s="33">
        <v>42137</v>
      </c>
      <c r="CQ471">
        <v>84.041628175707288</v>
      </c>
      <c r="CR471">
        <v>22.311067277095777</v>
      </c>
    </row>
    <row r="472" spans="1:96">
      <c r="A472" s="36" t="s">
        <v>228</v>
      </c>
      <c r="B472" s="33">
        <v>42143</v>
      </c>
      <c r="CQ472">
        <v>96.649780751143908</v>
      </c>
      <c r="CR472">
        <v>24.311442502068861</v>
      </c>
    </row>
    <row r="473" spans="1:96">
      <c r="A473" s="36" t="s">
        <v>228</v>
      </c>
      <c r="B473" s="33">
        <v>42151</v>
      </c>
      <c r="CQ473">
        <v>101.34221750986636</v>
      </c>
      <c r="CR473">
        <v>38.572867540503808</v>
      </c>
    </row>
    <row r="474" spans="1:96">
      <c r="A474" s="36" t="s">
        <v>228</v>
      </c>
      <c r="B474" s="33">
        <v>42156</v>
      </c>
      <c r="CQ474">
        <v>93.424576945666374</v>
      </c>
      <c r="CR474">
        <v>33.699057997952202</v>
      </c>
    </row>
    <row r="475" spans="1:96">
      <c r="A475" s="36" t="s">
        <v>228</v>
      </c>
      <c r="B475" s="33">
        <v>42163</v>
      </c>
      <c r="CQ475">
        <v>80.031081402484077</v>
      </c>
      <c r="CR475">
        <v>18.158194215664249</v>
      </c>
    </row>
    <row r="476" spans="1:96">
      <c r="A476" s="36" t="s">
        <v>228</v>
      </c>
      <c r="B476" s="33">
        <v>42172</v>
      </c>
      <c r="CQ476">
        <v>118.89205364875507</v>
      </c>
      <c r="CR476">
        <v>40.817501411454437</v>
      </c>
    </row>
    <row r="477" spans="1:96">
      <c r="A477" s="36" t="s">
        <v>228</v>
      </c>
      <c r="B477" s="33">
        <v>42178</v>
      </c>
      <c r="CQ477">
        <v>84.164403814274621</v>
      </c>
      <c r="CR477">
        <v>18.214731737745854</v>
      </c>
    </row>
    <row r="478" spans="1:96">
      <c r="A478" s="36" t="s">
        <v>228</v>
      </c>
      <c r="B478" s="33">
        <v>42185</v>
      </c>
      <c r="CQ478">
        <v>82.309874694224902</v>
      </c>
      <c r="CR478">
        <v>21.273094739387243</v>
      </c>
    </row>
    <row r="479" spans="1:96">
      <c r="A479" s="36" t="s">
        <v>228</v>
      </c>
      <c r="B479" s="33">
        <v>42193</v>
      </c>
      <c r="CQ479">
        <v>96.782187814388166</v>
      </c>
      <c r="CR479">
        <v>39.982443333969485</v>
      </c>
    </row>
    <row r="480" spans="1:96">
      <c r="A480" s="36" t="s">
        <v>228</v>
      </c>
      <c r="B480" s="33">
        <v>42199</v>
      </c>
      <c r="CQ480">
        <v>66.466144869497242</v>
      </c>
      <c r="CR480">
        <v>36.700318976660114</v>
      </c>
    </row>
    <row r="481" spans="1:96">
      <c r="A481" s="36" t="s">
        <v>228</v>
      </c>
      <c r="B481" s="33">
        <v>42207</v>
      </c>
      <c r="CQ481">
        <v>53.018549132562008</v>
      </c>
      <c r="CR481">
        <v>34.835757916722748</v>
      </c>
    </row>
    <row r="482" spans="1:96">
      <c r="A482" s="36" t="s">
        <v>228</v>
      </c>
      <c r="B482" s="33">
        <v>42215</v>
      </c>
      <c r="CQ482">
        <v>9.3946186073383906</v>
      </c>
      <c r="CR482">
        <v>25.435632707214626</v>
      </c>
    </row>
    <row r="483" spans="1:96">
      <c r="A483" s="36" t="s">
        <v>228</v>
      </c>
      <c r="B483" s="33">
        <v>42221</v>
      </c>
      <c r="CQ483">
        <v>21.324301155497967</v>
      </c>
      <c r="CR483">
        <v>30.283103590640312</v>
      </c>
    </row>
    <row r="484" spans="1:96">
      <c r="A484" s="36" t="s">
        <v>228</v>
      </c>
      <c r="B484" s="33">
        <v>42229</v>
      </c>
      <c r="CQ484">
        <v>9.9948576661669613</v>
      </c>
      <c r="CR484">
        <v>15.64954895841373</v>
      </c>
    </row>
    <row r="485" spans="1:96">
      <c r="A485" s="36" t="s">
        <v>228</v>
      </c>
      <c r="B485" s="33">
        <v>42237</v>
      </c>
      <c r="CQ485">
        <v>1.2347059597460244</v>
      </c>
      <c r="CR485">
        <v>20.038792091082385</v>
      </c>
    </row>
    <row r="486" spans="1:96">
      <c r="A486" s="36" t="s">
        <v>228</v>
      </c>
      <c r="B486" s="33">
        <v>42251</v>
      </c>
      <c r="CQ486">
        <v>0</v>
      </c>
      <c r="CR486">
        <v>20.058111800194368</v>
      </c>
    </row>
    <row r="487" spans="1:96">
      <c r="A487" s="36" t="s">
        <v>228</v>
      </c>
      <c r="B487" s="33">
        <v>42264</v>
      </c>
      <c r="CQ487">
        <v>2.4731494298474694</v>
      </c>
      <c r="CR487">
        <v>20.765439799204589</v>
      </c>
    </row>
    <row r="488" spans="1:96">
      <c r="A488" s="36" t="s">
        <v>228</v>
      </c>
      <c r="B488" s="33">
        <v>42285</v>
      </c>
      <c r="CQ488">
        <v>9.2557431321343149</v>
      </c>
      <c r="CR488">
        <v>16.259337853157486</v>
      </c>
    </row>
    <row r="489" spans="1:96">
      <c r="A489" s="36" t="s">
        <v>228</v>
      </c>
      <c r="B489" s="33">
        <v>42299</v>
      </c>
      <c r="CQ489">
        <v>15.817546403579316</v>
      </c>
      <c r="CR489">
        <v>15.918545487434313</v>
      </c>
    </row>
    <row r="490" spans="1:96">
      <c r="A490" s="36" t="s">
        <v>228</v>
      </c>
      <c r="B490" s="33">
        <v>42318</v>
      </c>
      <c r="CQ490">
        <v>7.6689040271638378</v>
      </c>
      <c r="CR490">
        <v>20.880689595287354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0"/>
  <sheetViews>
    <sheetView workbookViewId="0">
      <selection activeCell="A12" sqref="A12"/>
    </sheetView>
  </sheetViews>
  <sheetFormatPr defaultRowHeight="15"/>
  <cols>
    <col min="1" max="1" width="10.140625" bestFit="1" customWidth="1"/>
  </cols>
  <sheetData>
    <row r="1" spans="1:45">
      <c r="A1" t="s">
        <v>186</v>
      </c>
      <c r="B1" t="s">
        <v>191</v>
      </c>
      <c r="C1" t="s">
        <v>183</v>
      </c>
      <c r="E1" t="s">
        <v>191</v>
      </c>
      <c r="F1" t="s">
        <v>187</v>
      </c>
      <c r="H1" t="s">
        <v>191</v>
      </c>
      <c r="I1" t="s">
        <v>192</v>
      </c>
      <c r="L1" t="s">
        <v>191</v>
      </c>
      <c r="M1" t="s">
        <v>193</v>
      </c>
      <c r="O1" t="s">
        <v>191</v>
      </c>
      <c r="P1" t="s">
        <v>194</v>
      </c>
      <c r="Q1" t="s">
        <v>195</v>
      </c>
      <c r="S1" t="s">
        <v>191</v>
      </c>
      <c r="T1" t="s">
        <v>188</v>
      </c>
      <c r="V1" t="s">
        <v>191</v>
      </c>
      <c r="W1" t="s">
        <v>249</v>
      </c>
      <c r="Z1" t="s">
        <v>191</v>
      </c>
      <c r="AA1" t="s">
        <v>250</v>
      </c>
      <c r="AB1" t="s">
        <v>191</v>
      </c>
      <c r="AC1" t="s">
        <v>251</v>
      </c>
      <c r="AD1" t="s">
        <v>191</v>
      </c>
      <c r="AE1" t="s">
        <v>252</v>
      </c>
      <c r="AF1" t="s">
        <v>191</v>
      </c>
      <c r="AG1" t="s">
        <v>253</v>
      </c>
      <c r="AH1" t="s">
        <v>191</v>
      </c>
      <c r="AI1" t="s">
        <v>254</v>
      </c>
      <c r="AJ1" t="s">
        <v>255</v>
      </c>
      <c r="AK1" t="s">
        <v>191</v>
      </c>
      <c r="AL1" t="s">
        <v>256</v>
      </c>
      <c r="AN1" t="s">
        <v>191</v>
      </c>
      <c r="AO1" t="s">
        <v>257</v>
      </c>
      <c r="AQ1" t="s">
        <v>191</v>
      </c>
      <c r="AR1" t="s">
        <v>258</v>
      </c>
    </row>
    <row r="2" spans="1:45">
      <c r="A2" s="4">
        <f>DATE(1990,1,9)+ROUND(B2,0)</f>
        <v>32910</v>
      </c>
      <c r="B2">
        <v>27.971530249110302</v>
      </c>
      <c r="C2">
        <v>2.3992699392924401</v>
      </c>
      <c r="E2">
        <v>28.412601383587699</v>
      </c>
      <c r="F2">
        <v>132.81249999999901</v>
      </c>
      <c r="H2">
        <v>27.996958347663298</v>
      </c>
      <c r="I2">
        <v>75.403949730700106</v>
      </c>
      <c r="J2">
        <f>I2/100</f>
        <v>0.75403949730700104</v>
      </c>
      <c r="L2">
        <v>28.3887265030489</v>
      </c>
      <c r="M2">
        <v>5.31160232827696</v>
      </c>
      <c r="O2">
        <v>28.137931034482701</v>
      </c>
      <c r="P2">
        <v>73.726323457989295</v>
      </c>
      <c r="Q2">
        <f>P2/100*M2</f>
        <v>3.9160491133475621</v>
      </c>
      <c r="Y2">
        <v>27.971530249110302</v>
      </c>
      <c r="Z2">
        <v>28.1454044470543</v>
      </c>
      <c r="AA2">
        <v>48.445563673732003</v>
      </c>
      <c r="AB2">
        <v>27.7479023861416</v>
      </c>
      <c r="AC2">
        <v>69.851953067654406</v>
      </c>
      <c r="AF2">
        <v>30.019064018203</v>
      </c>
      <c r="AG2">
        <v>8.0331262939958599</v>
      </c>
      <c r="AH2">
        <v>28.5259175411223</v>
      </c>
      <c r="AI2">
        <v>2.30455192856147</v>
      </c>
      <c r="AJ2">
        <f>AI2/100</f>
        <v>2.3045519285614699E-2</v>
      </c>
      <c r="AK2">
        <v>28.084967520216999</v>
      </c>
      <c r="AL2">
        <v>4.9420394788277999</v>
      </c>
      <c r="AM2">
        <f t="shared" ref="AM2:AM7" si="0">AL2/100</f>
        <v>4.9420394788277998E-2</v>
      </c>
    </row>
    <row r="3" spans="1:45">
      <c r="A3" s="4">
        <f t="shared" ref="A3:A20" si="1">DATE(1990,1,9)+ROUND(B3,0)</f>
        <v>32918</v>
      </c>
      <c r="B3">
        <v>36.085409252669002</v>
      </c>
      <c r="C3">
        <v>4.4933666527109004</v>
      </c>
      <c r="E3">
        <v>36.441734255725102</v>
      </c>
      <c r="F3">
        <v>253.90624999999901</v>
      </c>
      <c r="H3">
        <v>35.822082269754098</v>
      </c>
      <c r="I3">
        <v>85.816876122082505</v>
      </c>
      <c r="J3">
        <f t="shared" ref="J3:J13" si="2">I3/100</f>
        <v>0.85816876122082508</v>
      </c>
      <c r="L3">
        <v>36.160484805724899</v>
      </c>
      <c r="M3">
        <v>8.2567845083908598</v>
      </c>
      <c r="O3">
        <v>36.2068965517241</v>
      </c>
      <c r="P3">
        <v>74.770823215152902</v>
      </c>
      <c r="Q3">
        <f t="shared" ref="Q3:Q12" si="3">P3/100*M3</f>
        <v>6.1736657480250612</v>
      </c>
      <c r="Y3">
        <v>36.085409252669002</v>
      </c>
      <c r="Z3">
        <v>35.858751256309702</v>
      </c>
      <c r="AA3">
        <v>118.518853116212</v>
      </c>
      <c r="AB3">
        <v>36.061115941865303</v>
      </c>
      <c r="AC3">
        <v>118.53014578839699</v>
      </c>
      <c r="AF3">
        <v>35.736629563577402</v>
      </c>
      <c r="AG3">
        <v>10.559006211180099</v>
      </c>
      <c r="AH3">
        <v>36.492795300884097</v>
      </c>
      <c r="AI3">
        <v>1.5711852826302</v>
      </c>
      <c r="AJ3">
        <f t="shared" ref="AJ3:AJ7" si="4">AI3/100</f>
        <v>1.5711852826302001E-2</v>
      </c>
      <c r="AK3">
        <v>36.608233650482802</v>
      </c>
      <c r="AL3">
        <v>4.6919910395909996</v>
      </c>
      <c r="AM3">
        <f t="shared" si="0"/>
        <v>4.6919910395909994E-2</v>
      </c>
    </row>
    <row r="4" spans="1:45">
      <c r="A4" s="4">
        <f t="shared" si="1"/>
        <v>32925</v>
      </c>
      <c r="B4">
        <v>42.918149466192098</v>
      </c>
      <c r="C4">
        <v>6.89652239899518</v>
      </c>
      <c r="E4">
        <v>43.099057729007598</v>
      </c>
      <c r="F4">
        <v>394.53125</v>
      </c>
      <c r="H4">
        <v>43.002401138410903</v>
      </c>
      <c r="I4">
        <v>90.484739676840206</v>
      </c>
      <c r="J4">
        <f t="shared" si="2"/>
        <v>0.90484739676840209</v>
      </c>
      <c r="L4">
        <v>43.084463034823301</v>
      </c>
      <c r="M4">
        <v>12.145403920778101</v>
      </c>
      <c r="O4">
        <v>43.655172413792997</v>
      </c>
      <c r="P4">
        <v>73.527501214181598</v>
      </c>
      <c r="Q4">
        <f t="shared" si="3"/>
        <v>8.9302120153173785</v>
      </c>
      <c r="Y4">
        <v>42.918149466192098</v>
      </c>
      <c r="Z4">
        <v>42.769414926654001</v>
      </c>
      <c r="AA4">
        <v>208.636635687102</v>
      </c>
      <c r="AB4">
        <v>42.7554120131446</v>
      </c>
      <c r="AC4">
        <v>167.11799713166101</v>
      </c>
      <c r="AF4">
        <v>43.436033044298199</v>
      </c>
      <c r="AG4">
        <v>12.919254658385</v>
      </c>
      <c r="AH4">
        <v>43.311408205096797</v>
      </c>
      <c r="AI4">
        <v>1.37114653124075</v>
      </c>
      <c r="AJ4">
        <f t="shared" si="4"/>
        <v>1.37114653124075E-2</v>
      </c>
      <c r="AK4">
        <v>43.412569727006598</v>
      </c>
      <c r="AL4">
        <v>5.0953862051852097</v>
      </c>
      <c r="AM4">
        <f t="shared" si="0"/>
        <v>5.0953862051852095E-2</v>
      </c>
    </row>
    <row r="5" spans="1:45">
      <c r="A5" s="4">
        <f t="shared" si="1"/>
        <v>32932</v>
      </c>
      <c r="B5">
        <v>49.964412811387902</v>
      </c>
      <c r="C5">
        <v>7.4025800711743699</v>
      </c>
      <c r="E5">
        <v>50.442062261450303</v>
      </c>
      <c r="F5">
        <v>523.4375</v>
      </c>
      <c r="H5">
        <v>49.963872490400099</v>
      </c>
      <c r="I5">
        <v>91.382405745062798</v>
      </c>
      <c r="J5">
        <f t="shared" si="2"/>
        <v>0.913824057450628</v>
      </c>
      <c r="L5">
        <v>50.2132994002922</v>
      </c>
      <c r="M5">
        <v>16.976358161568299</v>
      </c>
      <c r="O5">
        <v>50.275862068965502</v>
      </c>
      <c r="P5">
        <v>65.067083535696895</v>
      </c>
      <c r="Q5">
        <f t="shared" si="3"/>
        <v>11.046021146306742</v>
      </c>
      <c r="Y5">
        <v>49.964412811387902</v>
      </c>
      <c r="Z5">
        <v>49.886056937653102</v>
      </c>
      <c r="AA5">
        <v>309.48019829932298</v>
      </c>
      <c r="AB5">
        <v>50.050929951554401</v>
      </c>
      <c r="AC5">
        <v>198.32868451661699</v>
      </c>
      <c r="AF5">
        <v>50.349097021503397</v>
      </c>
      <c r="AG5">
        <v>14.699792960662499</v>
      </c>
      <c r="AH5">
        <v>50.3033825883888</v>
      </c>
      <c r="AI5">
        <v>1.84369593076418</v>
      </c>
      <c r="AJ5">
        <f t="shared" si="4"/>
        <v>1.84369593076418E-2</v>
      </c>
      <c r="AK5">
        <v>50.032530771662501</v>
      </c>
      <c r="AL5">
        <v>5.2916993843967797</v>
      </c>
      <c r="AM5">
        <f t="shared" si="0"/>
        <v>5.2916993843967794E-2</v>
      </c>
    </row>
    <row r="6" spans="1:45">
      <c r="A6" s="4">
        <f t="shared" si="1"/>
        <v>32939</v>
      </c>
      <c r="B6">
        <v>57.437722419928797</v>
      </c>
      <c r="C6">
        <v>9.0776768892610402</v>
      </c>
      <c r="E6">
        <v>57.325262404580101</v>
      </c>
      <c r="F6">
        <v>636.71875</v>
      </c>
      <c r="H6">
        <v>57.556139625725301</v>
      </c>
      <c r="I6">
        <v>91.382405745062798</v>
      </c>
      <c r="J6">
        <f t="shared" si="2"/>
        <v>0.913824057450628</v>
      </c>
      <c r="L6">
        <v>57.567026155319198</v>
      </c>
      <c r="M6">
        <v>19.419285138335901</v>
      </c>
      <c r="O6">
        <v>57.103448275862</v>
      </c>
      <c r="P6">
        <v>63.120446818844002</v>
      </c>
      <c r="Q6">
        <f t="shared" si="3"/>
        <v>12.257539548342988</v>
      </c>
      <c r="S6">
        <v>56.874452863223297</v>
      </c>
      <c r="T6">
        <v>2.9723991507431702</v>
      </c>
      <c r="Y6">
        <v>57.437722419928797</v>
      </c>
      <c r="Z6">
        <v>57.804026966901098</v>
      </c>
      <c r="AA6">
        <v>386.26133501970497</v>
      </c>
      <c r="AB6">
        <v>56.7384504195227</v>
      </c>
      <c r="AC6">
        <v>226.826872042731</v>
      </c>
      <c r="AD6">
        <v>57.674387090217103</v>
      </c>
      <c r="AE6">
        <v>1.8791006515873501</v>
      </c>
      <c r="AF6">
        <v>56.864071500317699</v>
      </c>
      <c r="AG6">
        <v>16.687370600413999</v>
      </c>
      <c r="AH6">
        <v>57.121995492601499</v>
      </c>
      <c r="AI6">
        <v>1.6436571793747401</v>
      </c>
      <c r="AJ6">
        <f t="shared" si="4"/>
        <v>1.6436571793747402E-2</v>
      </c>
      <c r="AK6">
        <v>56.658610456756399</v>
      </c>
      <c r="AL6">
        <v>5.2293980277582301</v>
      </c>
      <c r="AM6">
        <f t="shared" si="0"/>
        <v>5.2293980277582301E-2</v>
      </c>
      <c r="AN6">
        <v>56.860117681851001</v>
      </c>
      <c r="AO6">
        <v>4.71235931376048</v>
      </c>
      <c r="AP6">
        <f>AO6/100</f>
        <v>4.7123593137604801E-2</v>
      </c>
    </row>
    <row r="7" spans="1:45">
      <c r="A7" s="4">
        <f t="shared" si="1"/>
        <v>32946</v>
      </c>
      <c r="B7">
        <v>64.483985765124501</v>
      </c>
      <c r="C7">
        <v>8.6793227967343505</v>
      </c>
      <c r="E7">
        <v>64.441048425572504</v>
      </c>
      <c r="F7">
        <v>781.25</v>
      </c>
      <c r="H7">
        <v>64.308986441929306</v>
      </c>
      <c r="I7">
        <v>93.357271095152598</v>
      </c>
      <c r="J7">
        <f t="shared" si="2"/>
        <v>0.93357271095152594</v>
      </c>
      <c r="L7">
        <v>64.286524215088406</v>
      </c>
      <c r="M7">
        <v>22.3027327017084</v>
      </c>
      <c r="O7">
        <v>64.551724137931004</v>
      </c>
      <c r="P7">
        <v>56.0672656629431</v>
      </c>
      <c r="Q7">
        <f t="shared" si="3"/>
        <v>12.504532393962936</v>
      </c>
      <c r="S7" s="9">
        <v>64.297602157354007</v>
      </c>
      <c r="T7">
        <v>57.961783439490397</v>
      </c>
      <c r="Y7">
        <v>64.483985765124501</v>
      </c>
      <c r="Z7">
        <v>65.116258060144702</v>
      </c>
      <c r="AA7">
        <v>467.02652648696198</v>
      </c>
      <c r="AB7">
        <v>63.827990017277799</v>
      </c>
      <c r="AC7">
        <v>247.31177938635599</v>
      </c>
      <c r="AD7">
        <v>63.9653089110476</v>
      </c>
      <c r="AE7">
        <v>54.462299413910301</v>
      </c>
      <c r="AF7">
        <v>64.581104073140196</v>
      </c>
      <c r="AG7">
        <v>17.267080745341602</v>
      </c>
      <c r="AH7">
        <v>64.320372013338599</v>
      </c>
      <c r="AI7">
        <v>1.39227623622031</v>
      </c>
      <c r="AJ7">
        <f t="shared" si="4"/>
        <v>1.3922762362203101E-2</v>
      </c>
      <c r="AK7">
        <v>64.236750594018005</v>
      </c>
      <c r="AL7">
        <v>4.9266748928388102</v>
      </c>
      <c r="AM7">
        <f t="shared" si="0"/>
        <v>4.9266748928388102E-2</v>
      </c>
      <c r="AN7">
        <v>64.249803693619199</v>
      </c>
      <c r="AO7">
        <v>4.37496388302519</v>
      </c>
      <c r="AP7">
        <f>AO7/100</f>
        <v>4.3749638830251902E-2</v>
      </c>
    </row>
    <row r="8" spans="1:45">
      <c r="A8" s="4">
        <f t="shared" si="1"/>
        <v>32954</v>
      </c>
      <c r="B8">
        <v>71.530249110320199</v>
      </c>
      <c r="C8">
        <v>7.1780275277370702</v>
      </c>
      <c r="E8">
        <v>71.561754532442706</v>
      </c>
      <c r="F8">
        <v>968.75</v>
      </c>
      <c r="H8">
        <v>71.059182855682394</v>
      </c>
      <c r="I8">
        <v>94.075403949730699</v>
      </c>
      <c r="J8">
        <f t="shared" si="2"/>
        <v>0.94075403949730696</v>
      </c>
      <c r="L8">
        <v>71.000352769238503</v>
      </c>
      <c r="M8">
        <v>26.128735574257899</v>
      </c>
      <c r="O8">
        <v>70.965517241379303</v>
      </c>
      <c r="P8">
        <v>43.909968431277299</v>
      </c>
      <c r="Q8">
        <f t="shared" si="3"/>
        <v>11.473119542148565</v>
      </c>
      <c r="Y8">
        <v>71.530249110320199</v>
      </c>
    </row>
    <row r="9" spans="1:45">
      <c r="A9" s="4">
        <f t="shared" si="1"/>
        <v>32962</v>
      </c>
      <c r="B9">
        <v>79.857651245551594</v>
      </c>
      <c r="C9">
        <v>5.12502616705045</v>
      </c>
      <c r="E9">
        <v>80.715797948473195</v>
      </c>
      <c r="F9">
        <v>914.06249999999898</v>
      </c>
      <c r="H9">
        <v>80.130374558660606</v>
      </c>
      <c r="I9">
        <v>95.332136445242298</v>
      </c>
      <c r="J9">
        <f t="shared" si="2"/>
        <v>0.95332136445242299</v>
      </c>
      <c r="L9">
        <v>80.261679181575303</v>
      </c>
      <c r="M9">
        <v>26.433219523257499</v>
      </c>
      <c r="O9">
        <v>79.862068965517196</v>
      </c>
      <c r="P9">
        <v>29.108183584264101</v>
      </c>
      <c r="Q9">
        <f t="shared" si="3"/>
        <v>7.6942300660613334</v>
      </c>
      <c r="S9" s="9">
        <v>79.977862971795403</v>
      </c>
      <c r="T9">
        <v>307.64331210191</v>
      </c>
      <c r="V9">
        <v>80.079207920792001</v>
      </c>
      <c r="W9">
        <v>137.526819967379</v>
      </c>
      <c r="Y9">
        <v>79.857651245551594</v>
      </c>
      <c r="Z9">
        <v>80.885797206192905</v>
      </c>
      <c r="AA9">
        <v>423.71009451966597</v>
      </c>
      <c r="AB9">
        <v>79.784987521597202</v>
      </c>
      <c r="AC9">
        <v>159.80937969351601</v>
      </c>
      <c r="AD9">
        <v>79.583526249816501</v>
      </c>
      <c r="AE9">
        <v>162.476708863618</v>
      </c>
      <c r="AF9">
        <v>79.626509234774403</v>
      </c>
      <c r="AG9">
        <v>17.681159420289799</v>
      </c>
      <c r="AH9">
        <v>80.225981786846901</v>
      </c>
      <c r="AI9">
        <v>1.1151698092683799</v>
      </c>
      <c r="AJ9">
        <f>AI9/100</f>
        <v>1.11516980926838E-2</v>
      </c>
      <c r="AK9">
        <v>79.766267935264693</v>
      </c>
      <c r="AL9">
        <v>4.5457419361417903</v>
      </c>
      <c r="AM9">
        <f>AL9/100</f>
        <v>4.5457419361417901E-2</v>
      </c>
      <c r="AN9">
        <v>80.003263274900306</v>
      </c>
      <c r="AO9">
        <v>2.5287389142132599</v>
      </c>
      <c r="AP9">
        <f>AO9/100</f>
        <v>2.5287389142132598E-2</v>
      </c>
      <c r="AQ9">
        <v>79.720989996022794</v>
      </c>
      <c r="AR9">
        <v>6.4594895014327802</v>
      </c>
      <c r="AS9">
        <f>AR9/100</f>
        <v>6.4594895014327802E-2</v>
      </c>
    </row>
    <row r="10" spans="1:45">
      <c r="A10" s="4">
        <f t="shared" si="1"/>
        <v>32972</v>
      </c>
      <c r="B10">
        <v>89.679715302491104</v>
      </c>
      <c r="C10">
        <v>4.8364559346870397</v>
      </c>
      <c r="E10">
        <v>90.809130486641195</v>
      </c>
      <c r="F10">
        <v>1062.5</v>
      </c>
      <c r="H10">
        <v>90.042879725367797</v>
      </c>
      <c r="I10">
        <v>95.511669658886802</v>
      </c>
      <c r="J10">
        <f t="shared" si="2"/>
        <v>0.955116696588868</v>
      </c>
      <c r="L10">
        <v>89.916091316837097</v>
      </c>
      <c r="M10">
        <v>31.387202035982401</v>
      </c>
      <c r="O10">
        <v>90.2068965517241</v>
      </c>
      <c r="P10">
        <v>16.5930063137445</v>
      </c>
      <c r="Q10">
        <f t="shared" si="3"/>
        <v>5.2080804155383014</v>
      </c>
      <c r="S10" s="9">
        <v>90.303377909258302</v>
      </c>
      <c r="T10">
        <v>471.12526539278099</v>
      </c>
      <c r="V10">
        <v>90.297029702970207</v>
      </c>
      <c r="W10">
        <v>290.74820243045201</v>
      </c>
      <c r="Y10">
        <v>89.679715302491104</v>
      </c>
      <c r="Z10">
        <v>91.004031483969996</v>
      </c>
      <c r="AA10">
        <v>424.27472812891699</v>
      </c>
      <c r="AB10">
        <v>90.102876243605493</v>
      </c>
      <c r="AC10">
        <v>152.34944044809299</v>
      </c>
      <c r="AD10">
        <v>89.907738868248401</v>
      </c>
      <c r="AE10">
        <v>173.7671225142</v>
      </c>
      <c r="AF10">
        <v>89.133509624254302</v>
      </c>
      <c r="AG10">
        <v>17.474120082815698</v>
      </c>
      <c r="AH10">
        <v>90.261367924047207</v>
      </c>
      <c r="AI10">
        <v>0.95284907693510501</v>
      </c>
      <c r="AJ10">
        <f>AI10/100</f>
        <v>9.5284907693510505E-3</v>
      </c>
      <c r="AK10">
        <v>90.206300160104405</v>
      </c>
      <c r="AL10">
        <v>3.2803798995863098</v>
      </c>
      <c r="AM10">
        <f>AL10/100</f>
        <v>3.2803798995863095E-2</v>
      </c>
      <c r="AN10">
        <v>89.862432567483495</v>
      </c>
      <c r="AO10">
        <v>1.8145168143638399</v>
      </c>
      <c r="AP10">
        <f>AO10/100</f>
        <v>1.8145168143638399E-2</v>
      </c>
      <c r="AQ10">
        <v>89.948093533616799</v>
      </c>
      <c r="AR10">
        <v>6.1939133124619703</v>
      </c>
      <c r="AS10">
        <f>AR10/100</f>
        <v>6.1939133124619704E-2</v>
      </c>
    </row>
    <row r="11" spans="1:45">
      <c r="A11" s="4">
        <f t="shared" si="1"/>
        <v>32981</v>
      </c>
      <c r="B11">
        <v>98.861209964412794</v>
      </c>
      <c r="C11">
        <v>3.1582975716977102</v>
      </c>
      <c r="E11">
        <v>99.736849952290001</v>
      </c>
      <c r="F11">
        <v>1031.25</v>
      </c>
      <c r="H11">
        <v>99.106498849914601</v>
      </c>
      <c r="I11">
        <v>93.177737881507994</v>
      </c>
      <c r="J11">
        <f t="shared" si="2"/>
        <v>0.93177737881507994</v>
      </c>
      <c r="L11">
        <v>98.754094642947095</v>
      </c>
      <c r="M11">
        <v>32.069149070201</v>
      </c>
      <c r="O11">
        <v>98.689655172413694</v>
      </c>
      <c r="P11">
        <v>9.89042010684798</v>
      </c>
      <c r="Q11">
        <f t="shared" si="3"/>
        <v>3.1717735677342116</v>
      </c>
      <c r="S11" s="9">
        <v>99.438323220736294</v>
      </c>
      <c r="T11">
        <v>536.51804670912895</v>
      </c>
      <c r="V11">
        <v>99.564356435643504</v>
      </c>
      <c r="W11">
        <v>349.71859134869402</v>
      </c>
      <c r="Y11">
        <v>98.861209964412794</v>
      </c>
      <c r="Z11">
        <v>100.09643942046</v>
      </c>
      <c r="AA11">
        <v>383.26425982180098</v>
      </c>
      <c r="AB11">
        <v>99.593689654783006</v>
      </c>
      <c r="AC11">
        <v>92.611204589341995</v>
      </c>
      <c r="AD11">
        <v>99.420234210021107</v>
      </c>
      <c r="AE11">
        <v>178.315810870326</v>
      </c>
      <c r="AF11">
        <v>98.638870098189898</v>
      </c>
      <c r="AG11">
        <v>17.432712215320901</v>
      </c>
      <c r="AH11">
        <v>98.971456542356194</v>
      </c>
      <c r="AI11">
        <v>0.80643680974087595</v>
      </c>
      <c r="AJ11">
        <f>AI11/100</f>
        <v>8.0643680974087587E-3</v>
      </c>
      <c r="AK11">
        <v>98.727118834194997</v>
      </c>
      <c r="AL11">
        <v>3.1337772746895598</v>
      </c>
      <c r="AM11">
        <f>AL11/100</f>
        <v>3.1337772746895601E-2</v>
      </c>
      <c r="AN11">
        <v>98.763830676823602</v>
      </c>
      <c r="AO11">
        <v>1.5820900595887599</v>
      </c>
      <c r="AP11">
        <f>AO11/100</f>
        <v>1.5820900595887599E-2</v>
      </c>
      <c r="AQ11">
        <v>98.271484076238195</v>
      </c>
      <c r="AR11">
        <v>6.3919397109962199</v>
      </c>
      <c r="AS11">
        <f>AR11/100</f>
        <v>6.3919397109962195E-2</v>
      </c>
    </row>
    <row r="12" spans="1:45">
      <c r="A12" s="4">
        <f t="shared" si="1"/>
        <v>32993</v>
      </c>
      <c r="B12">
        <v>110.818505338078</v>
      </c>
      <c r="C12">
        <v>0.53109953945990995</v>
      </c>
      <c r="E12">
        <v>111.405057251908</v>
      </c>
      <c r="F12">
        <v>933.59375</v>
      </c>
      <c r="H12">
        <v>111.289641659278</v>
      </c>
      <c r="I12">
        <v>70.017953321364402</v>
      </c>
      <c r="J12">
        <f t="shared" si="2"/>
        <v>0.70017953321364401</v>
      </c>
      <c r="L12">
        <v>110.96658771355099</v>
      </c>
      <c r="M12">
        <v>31.742176082245599</v>
      </c>
      <c r="O12">
        <v>111.10344827586199</v>
      </c>
      <c r="P12">
        <v>1.9496721709567699</v>
      </c>
      <c r="Q12">
        <f t="shared" si="3"/>
        <v>0.61886837353163826</v>
      </c>
      <c r="S12" s="9">
        <v>111.607248870508</v>
      </c>
      <c r="T12">
        <v>603.39702760084901</v>
      </c>
      <c r="V12">
        <v>111.683168316831</v>
      </c>
      <c r="W12">
        <v>425.08465231674001</v>
      </c>
      <c r="Y12">
        <v>110.818505338078</v>
      </c>
      <c r="Z12">
        <v>112.004788093006</v>
      </c>
      <c r="AA12">
        <v>291.51807392183201</v>
      </c>
      <c r="AB12">
        <v>111.100922611317</v>
      </c>
      <c r="AC12">
        <v>11.5569207141486</v>
      </c>
      <c r="AD12">
        <v>110.749946359807</v>
      </c>
      <c r="AE12">
        <v>170.91233498582699</v>
      </c>
      <c r="AF12">
        <v>107.153311604452</v>
      </c>
      <c r="AG12">
        <v>17.474120082815698</v>
      </c>
      <c r="AH12">
        <v>111.278897828902</v>
      </c>
      <c r="AI12">
        <v>0.61191843172447202</v>
      </c>
      <c r="AJ12">
        <f>AI12/100</f>
        <v>6.1191843172447198E-3</v>
      </c>
      <c r="AK12">
        <v>110.849369270148</v>
      </c>
      <c r="AL12">
        <v>2.7666588484038801</v>
      </c>
      <c r="AM12">
        <f>AL12/100</f>
        <v>2.7666588484038801E-2</v>
      </c>
      <c r="AN12">
        <v>110.88893647831399</v>
      </c>
      <c r="AO12">
        <v>1.09428484990635</v>
      </c>
      <c r="AP12">
        <f>AO12/100</f>
        <v>1.09428484990635E-2</v>
      </c>
      <c r="AQ12">
        <v>110.57443835979601</v>
      </c>
      <c r="AR12">
        <v>6.3870719926032402</v>
      </c>
      <c r="AS12">
        <f>AR12/100</f>
        <v>6.3870719926032396E-2</v>
      </c>
    </row>
    <row r="13" spans="1:45">
      <c r="A13" s="4">
        <f t="shared" si="1"/>
        <v>33000</v>
      </c>
      <c r="B13">
        <v>117.65124555160099</v>
      </c>
      <c r="C13">
        <v>-2.1627067196986201E-2</v>
      </c>
      <c r="E13">
        <v>118.49758468511401</v>
      </c>
      <c r="F13">
        <v>874.99999999999898</v>
      </c>
      <c r="H13">
        <v>118.036809041658</v>
      </c>
      <c r="I13">
        <v>69.299820466786301</v>
      </c>
      <c r="J13">
        <f t="shared" si="2"/>
        <v>0.69299820466786299</v>
      </c>
      <c r="O13">
        <v>28.137931034482701</v>
      </c>
      <c r="P13">
        <v>83.057309373482198</v>
      </c>
      <c r="Q13">
        <f>P13/100*M14</f>
        <v>1.9065185251761465</v>
      </c>
      <c r="Y13">
        <v>117.65124555160099</v>
      </c>
    </row>
    <row r="14" spans="1:45">
      <c r="A14" s="4">
        <f t="shared" si="1"/>
        <v>32911</v>
      </c>
      <c r="B14">
        <v>28.612099644128101</v>
      </c>
      <c r="C14">
        <v>0.92121101109482895</v>
      </c>
      <c r="E14">
        <v>29.549141221374001</v>
      </c>
      <c r="F14">
        <v>58.59375</v>
      </c>
      <c r="L14">
        <v>28.40686892103</v>
      </c>
      <c r="M14">
        <v>2.29542533891044</v>
      </c>
    </row>
    <row r="15" spans="1:45">
      <c r="A15" s="4">
        <f t="shared" si="1"/>
        <v>32924</v>
      </c>
      <c r="B15">
        <v>42.491103202846901</v>
      </c>
      <c r="C15">
        <v>4.33777737073477</v>
      </c>
      <c r="E15">
        <v>42.626729484732799</v>
      </c>
      <c r="F15">
        <v>269.53124999999898</v>
      </c>
      <c r="L15">
        <v>42.4630852189688</v>
      </c>
      <c r="M15">
        <v>10.4494658065816</v>
      </c>
      <c r="O15">
        <v>42.2068965517241</v>
      </c>
      <c r="P15">
        <v>73.881738708110703</v>
      </c>
      <c r="Q15">
        <f>P15/100*M15</f>
        <v>7.7202470236119893</v>
      </c>
    </row>
    <row r="16" spans="1:45">
      <c r="A16" s="4">
        <f t="shared" si="1"/>
        <v>32937</v>
      </c>
      <c r="B16">
        <v>55.302491103202797</v>
      </c>
      <c r="C16">
        <v>5.1295399832530801</v>
      </c>
      <c r="E16">
        <v>55.693583015267102</v>
      </c>
      <c r="F16">
        <v>386.71874999999898</v>
      </c>
      <c r="L16">
        <v>55.499168472509098</v>
      </c>
      <c r="M16">
        <v>13.200624905508199</v>
      </c>
      <c r="O16">
        <v>55.655172413793103</v>
      </c>
      <c r="P16">
        <v>66.995811073336498</v>
      </c>
      <c r="Q16">
        <f t="shared" ref="Q16:Q18" si="5">P16/100*M16</f>
        <v>8.843865722194078</v>
      </c>
    </row>
    <row r="17" spans="1:17">
      <c r="A17" s="4">
        <f t="shared" si="1"/>
        <v>32951</v>
      </c>
      <c r="B17">
        <v>69.395017793594306</v>
      </c>
      <c r="C17">
        <v>6.9137141511408799</v>
      </c>
      <c r="E17">
        <v>69.917998568702203</v>
      </c>
      <c r="F17">
        <v>613.28125</v>
      </c>
      <c r="L17">
        <v>69.364133447563304</v>
      </c>
      <c r="M17">
        <v>18.150197802751499</v>
      </c>
      <c r="O17">
        <v>69.517241379310306</v>
      </c>
      <c r="P17">
        <v>64.158572122389501</v>
      </c>
      <c r="Q17">
        <f t="shared" si="5"/>
        <v>11.644907747634676</v>
      </c>
    </row>
    <row r="18" spans="1:17">
      <c r="A18" s="4">
        <f t="shared" si="1"/>
        <v>32966</v>
      </c>
      <c r="B18">
        <v>83.701067615658303</v>
      </c>
      <c r="C18">
        <v>6.4919667155118201</v>
      </c>
      <c r="E18">
        <v>84.127653864503799</v>
      </c>
      <c r="F18">
        <v>710.93749999999898</v>
      </c>
      <c r="L18">
        <v>83.028397923700993</v>
      </c>
      <c r="M18">
        <v>21.466228644862099</v>
      </c>
      <c r="O18">
        <v>83.586206896551701</v>
      </c>
      <c r="P18">
        <v>47.060466245750298</v>
      </c>
      <c r="Q18">
        <f t="shared" si="5"/>
        <v>10.102107285650909</v>
      </c>
    </row>
    <row r="19" spans="1:17">
      <c r="A19" s="4">
        <f t="shared" si="1"/>
        <v>32978</v>
      </c>
      <c r="B19">
        <v>95.658362989323805</v>
      </c>
      <c r="C19">
        <v>3.2030039773916599</v>
      </c>
      <c r="E19">
        <v>96.711444417938907</v>
      </c>
      <c r="F19">
        <v>609.37499999999898</v>
      </c>
      <c r="L19">
        <v>96.307136017739197</v>
      </c>
      <c r="M19">
        <v>18.876020511011401</v>
      </c>
    </row>
    <row r="20" spans="1:17">
      <c r="A20" s="4">
        <f t="shared" si="1"/>
        <v>32992</v>
      </c>
      <c r="B20">
        <v>110.17793594306001</v>
      </c>
      <c r="C20">
        <v>6.2223937617751703</v>
      </c>
      <c r="E20">
        <v>111.24716722328201</v>
      </c>
      <c r="F20">
        <v>1554.6875</v>
      </c>
      <c r="L20">
        <v>110.16832132238</v>
      </c>
      <c r="M20">
        <v>24.4539636143728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61"/>
  <sheetViews>
    <sheetView topLeftCell="K6" workbookViewId="0">
      <selection activeCell="T23" sqref="T23"/>
    </sheetView>
  </sheetViews>
  <sheetFormatPr defaultRowHeight="15"/>
  <cols>
    <col min="13" max="13" width="10.140625" bestFit="1" customWidth="1"/>
    <col min="16" max="16" width="10.140625" bestFit="1" customWidth="1"/>
    <col min="20" max="20" width="10.140625" bestFit="1" customWidth="1"/>
    <col min="21" max="21" width="10.140625" customWidth="1"/>
  </cols>
  <sheetData>
    <row r="2" spans="1:24">
      <c r="A2" t="s">
        <v>184</v>
      </c>
      <c r="B2" t="s">
        <v>185</v>
      </c>
      <c r="C2" t="s">
        <v>183</v>
      </c>
      <c r="E2" t="s">
        <v>186</v>
      </c>
      <c r="F2" t="s">
        <v>187</v>
      </c>
      <c r="N2" t="s">
        <v>183</v>
      </c>
      <c r="Q2" t="s">
        <v>188</v>
      </c>
      <c r="T2" t="s">
        <v>186</v>
      </c>
      <c r="U2" t="s">
        <v>189</v>
      </c>
      <c r="V2" t="s">
        <v>187</v>
      </c>
      <c r="W2" t="s">
        <v>183</v>
      </c>
      <c r="X2" t="s">
        <v>188</v>
      </c>
    </row>
    <row r="3" spans="1:24">
      <c r="A3">
        <f>B3*160/206</f>
        <v>29.761733153810404</v>
      </c>
      <c r="B3">
        <v>38.318231435530897</v>
      </c>
      <c r="C3">
        <v>0.36252640515873402</v>
      </c>
      <c r="E3">
        <v>29.906248962318799</v>
      </c>
      <c r="F3">
        <v>32.240616594781997</v>
      </c>
      <c r="H3">
        <v>71.086341065737798</v>
      </c>
      <c r="I3">
        <v>3.8834951456309401</v>
      </c>
      <c r="M3" s="4">
        <f>DATE(1999,11,15)+A3</f>
        <v>36508.761733153813</v>
      </c>
      <c r="N3">
        <v>0.36252640515873402</v>
      </c>
      <c r="T3" s="4">
        <f>DATE(1999,11,15)+E3</f>
        <v>36508.906248962317</v>
      </c>
      <c r="U3" s="4">
        <f>DATE(YEAR(T3),MONTH(T3),DAY(T3))</f>
        <v>36508</v>
      </c>
      <c r="V3">
        <f>F3</f>
        <v>32.240616594781997</v>
      </c>
      <c r="W3">
        <v>0.36252640515873402</v>
      </c>
    </row>
    <row r="4" spans="1:24">
      <c r="A4">
        <f t="shared" ref="A4:A49" si="0">B4*160/206</f>
        <v>43.886627408061585</v>
      </c>
      <c r="B4">
        <v>56.504032787879297</v>
      </c>
      <c r="C4">
        <v>1.65706142168406</v>
      </c>
      <c r="E4">
        <v>43.743105184900898</v>
      </c>
      <c r="F4">
        <v>117.06593564716199</v>
      </c>
      <c r="H4">
        <v>84.323031695447</v>
      </c>
      <c r="I4">
        <v>116.504854368932</v>
      </c>
      <c r="M4" s="4">
        <f t="shared" ref="M4:M12" si="1">DATE(1999,11,15)+A4</f>
        <v>36522.886627408065</v>
      </c>
      <c r="N4">
        <v>1.65706142168406</v>
      </c>
      <c r="T4" s="4">
        <f t="shared" ref="T4:T31" si="2">DATE(1999,11,15)+E4</f>
        <v>36522.743105184898</v>
      </c>
      <c r="U4" s="4">
        <f t="shared" ref="U4:U31" si="3">DATE(YEAR(T4),MONTH(T4),DAY(T4))</f>
        <v>36522</v>
      </c>
      <c r="V4">
        <f t="shared" ref="V4:V31" si="4">F4</f>
        <v>117.06593564716199</v>
      </c>
      <c r="W4">
        <v>1.65706142168406</v>
      </c>
    </row>
    <row r="5" spans="1:24">
      <c r="A5">
        <f t="shared" si="0"/>
        <v>50.954707112365043</v>
      </c>
      <c r="B5">
        <v>65.604185407169993</v>
      </c>
      <c r="C5">
        <v>2.4005498337359299</v>
      </c>
      <c r="E5">
        <v>51.045613698498698</v>
      </c>
      <c r="F5">
        <v>193.846596590133</v>
      </c>
      <c r="H5">
        <v>99.306801057338305</v>
      </c>
      <c r="I5">
        <v>320.388349514563</v>
      </c>
      <c r="M5" s="4">
        <f t="shared" si="1"/>
        <v>36529.954707112367</v>
      </c>
      <c r="N5">
        <v>2.4005498337359299</v>
      </c>
      <c r="T5" s="4">
        <f t="shared" si="2"/>
        <v>36530.045613698501</v>
      </c>
      <c r="U5" s="4">
        <f t="shared" si="3"/>
        <v>36530</v>
      </c>
      <c r="V5">
        <f t="shared" si="4"/>
        <v>193.846596590133</v>
      </c>
      <c r="W5">
        <v>2.4005498337359299</v>
      </c>
    </row>
    <row r="6" spans="1:24">
      <c r="A6">
        <f t="shared" si="0"/>
        <v>58.040489202084579</v>
      </c>
      <c r="B6">
        <v>74.727129847683898</v>
      </c>
      <c r="C6">
        <v>3.4464468005538702</v>
      </c>
      <c r="E6">
        <v>57.848928375092697</v>
      </c>
      <c r="F6">
        <v>286.477492002936</v>
      </c>
      <c r="H6">
        <v>114.291360952592</v>
      </c>
      <c r="I6">
        <v>526.21359223300897</v>
      </c>
      <c r="M6" s="4">
        <f t="shared" si="1"/>
        <v>36537.040489202082</v>
      </c>
      <c r="N6">
        <v>3.4464468005538702</v>
      </c>
      <c r="T6" s="4">
        <f t="shared" si="2"/>
        <v>36536.84892837509</v>
      </c>
      <c r="U6" s="4">
        <f t="shared" si="3"/>
        <v>36536</v>
      </c>
      <c r="V6">
        <f t="shared" si="4"/>
        <v>286.477492002936</v>
      </c>
      <c r="W6">
        <v>3.4464468005538702</v>
      </c>
    </row>
    <row r="7" spans="1:24">
      <c r="A7">
        <f t="shared" si="0"/>
        <v>64.666009270986478</v>
      </c>
      <c r="B7">
        <v>83.257486936395097</v>
      </c>
      <c r="C7">
        <v>4.6297213434540403</v>
      </c>
      <c r="E7">
        <v>64.906267409984594</v>
      </c>
      <c r="F7">
        <v>392.32872264672301</v>
      </c>
      <c r="H7">
        <v>127.748610390572</v>
      </c>
      <c r="I7">
        <v>580.58252427184402</v>
      </c>
      <c r="M7" s="4">
        <f t="shared" si="1"/>
        <v>36543.666009270986</v>
      </c>
      <c r="N7">
        <v>4.6297213434540403</v>
      </c>
      <c r="T7" s="4">
        <f t="shared" si="2"/>
        <v>36543.906267409984</v>
      </c>
      <c r="U7" s="4">
        <f t="shared" si="3"/>
        <v>36543</v>
      </c>
      <c r="V7">
        <f t="shared" si="4"/>
        <v>392.32872264672301</v>
      </c>
      <c r="W7">
        <v>4.6297213434540403</v>
      </c>
    </row>
    <row r="8" spans="1:24">
      <c r="A8">
        <f t="shared" si="0"/>
        <v>70.786206701648155</v>
      </c>
      <c r="B8">
        <v>91.137241128371997</v>
      </c>
      <c r="C8">
        <v>5.1806062321228197</v>
      </c>
      <c r="E8">
        <v>70.706766972774901</v>
      </c>
      <c r="F8">
        <v>495.514634533292</v>
      </c>
      <c r="H8">
        <v>142.38849773956801</v>
      </c>
      <c r="I8">
        <v>539.80582524271802</v>
      </c>
      <c r="M8" s="4">
        <f t="shared" si="1"/>
        <v>36549.786206701647</v>
      </c>
      <c r="N8">
        <v>5.1806062321228197</v>
      </c>
      <c r="P8" s="4">
        <f t="shared" ref="P8:P13" si="5">DATE(1999,11,15)+H3</f>
        <v>36550.08634106574</v>
      </c>
      <c r="Q8">
        <f t="shared" ref="Q8:Q13" si="6">I3</f>
        <v>3.8834951456309401</v>
      </c>
      <c r="T8" s="4">
        <f t="shared" si="2"/>
        <v>36549.706766972777</v>
      </c>
      <c r="U8" s="4">
        <f t="shared" si="3"/>
        <v>36549</v>
      </c>
      <c r="V8">
        <f t="shared" si="4"/>
        <v>495.514634533292</v>
      </c>
      <c r="W8">
        <v>5.1806062321228197</v>
      </c>
      <c r="X8">
        <v>3.8834951456309401</v>
      </c>
    </row>
    <row r="9" spans="1:24">
      <c r="A9">
        <f t="shared" si="0"/>
        <v>83.664692091831455</v>
      </c>
      <c r="B9">
        <v>107.718291068233</v>
      </c>
      <c r="C9">
        <v>5.1828298244372704</v>
      </c>
      <c r="E9">
        <v>84.571294694082297</v>
      </c>
      <c r="F9">
        <v>712.49903149754402</v>
      </c>
      <c r="H9">
        <v>70.839694656488504</v>
      </c>
      <c r="I9">
        <v>-1.9417475728156399</v>
      </c>
      <c r="M9" s="4">
        <f t="shared" si="1"/>
        <v>36562.664692091828</v>
      </c>
      <c r="N9">
        <v>5.1828298244372704</v>
      </c>
      <c r="P9" s="4">
        <f t="shared" si="5"/>
        <v>36563.32303169545</v>
      </c>
      <c r="Q9">
        <f t="shared" si="6"/>
        <v>116.504854368932</v>
      </c>
      <c r="T9" s="4">
        <f t="shared" si="2"/>
        <v>36563.571294694084</v>
      </c>
      <c r="U9" s="4">
        <f t="shared" si="3"/>
        <v>36563</v>
      </c>
      <c r="V9">
        <f t="shared" si="4"/>
        <v>712.49903149754402</v>
      </c>
      <c r="W9">
        <v>5.1828298244372704</v>
      </c>
      <c r="X9">
        <v>116.504854368932</v>
      </c>
    </row>
    <row r="10" spans="1:24">
      <c r="A10">
        <f t="shared" si="0"/>
        <v>98.334337024567773</v>
      </c>
      <c r="B10">
        <v>126.605458919131</v>
      </c>
      <c r="C10">
        <v>3.7833008217184299</v>
      </c>
      <c r="E10">
        <v>98.911772193464301</v>
      </c>
      <c r="F10">
        <v>802.619568545991</v>
      </c>
      <c r="H10">
        <v>86.017935225672502</v>
      </c>
      <c r="I10">
        <v>79.611650485436797</v>
      </c>
      <c r="M10" s="4">
        <f t="shared" si="1"/>
        <v>36577.334337024571</v>
      </c>
      <c r="N10">
        <v>3.7833008217184299</v>
      </c>
      <c r="P10" s="4">
        <f t="shared" si="5"/>
        <v>36578.306801057341</v>
      </c>
      <c r="Q10">
        <f t="shared" si="6"/>
        <v>320.388349514563</v>
      </c>
      <c r="T10" s="4">
        <f t="shared" si="2"/>
        <v>36577.911772193467</v>
      </c>
      <c r="U10" s="4">
        <f t="shared" si="3"/>
        <v>36577</v>
      </c>
      <c r="V10">
        <f t="shared" si="4"/>
        <v>802.619568545991</v>
      </c>
      <c r="W10">
        <v>3.7833008217184299</v>
      </c>
      <c r="X10">
        <v>320.388349514563</v>
      </c>
    </row>
    <row r="11" spans="1:24">
      <c r="A11">
        <f t="shared" si="0"/>
        <v>113.46424397812194</v>
      </c>
      <c r="B11">
        <v>146.085214121832</v>
      </c>
      <c r="C11">
        <v>2.2463942429173498</v>
      </c>
      <c r="E11">
        <v>114.510749454871</v>
      </c>
      <c r="F11">
        <v>903.33496902636898</v>
      </c>
      <c r="H11">
        <v>114.020998542454</v>
      </c>
      <c r="I11">
        <v>462.135922330097</v>
      </c>
      <c r="M11" s="4">
        <f t="shared" si="1"/>
        <v>36592.464243978124</v>
      </c>
      <c r="N11">
        <v>2.2463942429173498</v>
      </c>
      <c r="P11" s="4">
        <f t="shared" si="5"/>
        <v>36593.291360952593</v>
      </c>
      <c r="Q11">
        <f t="shared" si="6"/>
        <v>526.21359223300897</v>
      </c>
      <c r="T11" s="4">
        <f t="shared" si="2"/>
        <v>36593.510749454872</v>
      </c>
      <c r="U11" s="4">
        <f t="shared" si="3"/>
        <v>36593</v>
      </c>
      <c r="V11">
        <f t="shared" si="4"/>
        <v>903.33496902636898</v>
      </c>
      <c r="W11">
        <v>2.2463942429173498</v>
      </c>
      <c r="X11">
        <v>526.21359223300897</v>
      </c>
    </row>
    <row r="12" spans="1:24">
      <c r="A12">
        <f t="shared" si="0"/>
        <v>127.61891042602717</v>
      </c>
      <c r="B12">
        <v>164.30934717350999</v>
      </c>
      <c r="C12">
        <v>4.95254651856189E-2</v>
      </c>
      <c r="E12">
        <v>128.04875349122</v>
      </c>
      <c r="F12">
        <v>760.84224663053305</v>
      </c>
      <c r="H12">
        <v>127.700387855431</v>
      </c>
      <c r="I12">
        <v>462.135922330097</v>
      </c>
      <c r="M12" s="4">
        <f t="shared" si="1"/>
        <v>36606.618910426027</v>
      </c>
      <c r="N12">
        <v>4.95254651856189E-2</v>
      </c>
      <c r="P12" s="4">
        <f t="shared" si="5"/>
        <v>36606.748610390569</v>
      </c>
      <c r="Q12">
        <f t="shared" si="6"/>
        <v>580.58252427184402</v>
      </c>
      <c r="T12" s="4">
        <f t="shared" si="2"/>
        <v>36607.048753491217</v>
      </c>
      <c r="U12" s="4">
        <f t="shared" si="3"/>
        <v>36607</v>
      </c>
      <c r="V12">
        <f t="shared" si="4"/>
        <v>760.84224663053305</v>
      </c>
      <c r="W12">
        <v>4.95254651856189E-2</v>
      </c>
      <c r="X12">
        <v>580.58252427184402</v>
      </c>
    </row>
    <row r="13" spans="1:24">
      <c r="A13">
        <f t="shared" si="0"/>
        <v>52.561600915813827</v>
      </c>
      <c r="B13">
        <v>67.673061179110306</v>
      </c>
      <c r="C13">
        <v>1.8509991004558299</v>
      </c>
      <c r="E13">
        <v>142.86296704877901</v>
      </c>
      <c r="F13">
        <v>713.526197530226</v>
      </c>
      <c r="H13">
        <v>142.38296400602701</v>
      </c>
      <c r="I13">
        <v>526.21359223300897</v>
      </c>
      <c r="P13" s="4">
        <f t="shared" si="5"/>
        <v>36621.388497739565</v>
      </c>
      <c r="Q13">
        <f t="shared" si="6"/>
        <v>539.80582524271802</v>
      </c>
      <c r="T13" s="4">
        <f t="shared" si="2"/>
        <v>36621.862967048779</v>
      </c>
      <c r="U13" s="4">
        <f t="shared" si="3"/>
        <v>36621</v>
      </c>
      <c r="V13">
        <f t="shared" si="4"/>
        <v>713.526197530226</v>
      </c>
      <c r="X13">
        <v>539.80582524271802</v>
      </c>
    </row>
    <row r="14" spans="1:24">
      <c r="A14">
        <f t="shared" si="0"/>
        <v>57.822427999914012</v>
      </c>
      <c r="B14">
        <v>74.446376049889295</v>
      </c>
      <c r="C14">
        <v>3.7213232395718499</v>
      </c>
      <c r="E14">
        <v>44.494663090279097</v>
      </c>
      <c r="F14">
        <v>106.506491733601</v>
      </c>
      <c r="H14">
        <v>79.144247634575905</v>
      </c>
      <c r="I14">
        <v>-3.8834951456311702</v>
      </c>
      <c r="T14" s="4">
        <f t="shared" si="2"/>
        <v>36523.494663090278</v>
      </c>
      <c r="U14" s="4">
        <f t="shared" si="3"/>
        <v>36523</v>
      </c>
      <c r="V14">
        <f t="shared" si="4"/>
        <v>106.506491733601</v>
      </c>
    </row>
    <row r="15" spans="1:24">
      <c r="A15">
        <f t="shared" si="0"/>
        <v>70.808737010359451</v>
      </c>
      <c r="B15">
        <v>91.1662489008378</v>
      </c>
      <c r="C15">
        <v>5.5654898472796299</v>
      </c>
      <c r="E15">
        <v>53.560952932625398</v>
      </c>
      <c r="F15">
        <v>207.106778779281</v>
      </c>
      <c r="H15">
        <v>86.235331900491602</v>
      </c>
      <c r="I15">
        <v>13.5922330097087</v>
      </c>
      <c r="M15" s="4">
        <f>DATE(1999,11,15)+A13</f>
        <v>36531.561600915811</v>
      </c>
      <c r="N15">
        <v>1.8509991004558299</v>
      </c>
      <c r="T15" s="4">
        <f t="shared" si="2"/>
        <v>36532.560952932625</v>
      </c>
      <c r="U15" s="4">
        <f t="shared" si="3"/>
        <v>36532</v>
      </c>
      <c r="V15">
        <f t="shared" si="4"/>
        <v>207.106778779281</v>
      </c>
      <c r="W15">
        <v>1.8509991004558299</v>
      </c>
    </row>
    <row r="16" spans="1:24">
      <c r="A16">
        <f t="shared" si="0"/>
        <v>86.028765198758066</v>
      </c>
      <c r="B16">
        <v>110.762035193401</v>
      </c>
      <c r="C16">
        <v>5.5681177291058104</v>
      </c>
      <c r="E16">
        <v>58.594951980725803</v>
      </c>
      <c r="F16">
        <v>249.48623250700001</v>
      </c>
      <c r="H16">
        <v>92.840238148175501</v>
      </c>
      <c r="I16">
        <v>36.893203883494998</v>
      </c>
      <c r="M16" s="4">
        <f>DATE(1999,11,15)+A14</f>
        <v>36536.822427999912</v>
      </c>
      <c r="N16">
        <v>3.7213232395718499</v>
      </c>
      <c r="T16" s="4">
        <f t="shared" si="2"/>
        <v>36537.594951980725</v>
      </c>
      <c r="U16" s="4">
        <f t="shared" si="3"/>
        <v>36537</v>
      </c>
      <c r="V16">
        <f t="shared" si="4"/>
        <v>249.48623250700001</v>
      </c>
      <c r="W16">
        <v>3.7213232395718499</v>
      </c>
    </row>
    <row r="17" spans="1:24">
      <c r="A17">
        <f t="shared" si="0"/>
        <v>98.411583797292423</v>
      </c>
      <c r="B17">
        <v>126.70491413901399</v>
      </c>
      <c r="C17">
        <v>5.1029017879703602</v>
      </c>
      <c r="E17">
        <v>71.442275408892499</v>
      </c>
      <c r="F17">
        <v>408.30292543084499</v>
      </c>
      <c r="H17">
        <v>110.25410706786199</v>
      </c>
      <c r="I17">
        <v>209.70873786407699</v>
      </c>
      <c r="M17" s="4">
        <f>DATE(1999,11,15)+A15</f>
        <v>36549.80873701036</v>
      </c>
      <c r="N17">
        <v>5.5654898472796299</v>
      </c>
      <c r="P17" s="4">
        <f>DATE(1999,11,15)+H9</f>
        <v>36549.83969465649</v>
      </c>
      <c r="Q17">
        <v>3</v>
      </c>
      <c r="T17" s="4">
        <f t="shared" si="2"/>
        <v>36550.442275408896</v>
      </c>
      <c r="U17" s="4">
        <f t="shared" si="3"/>
        <v>36550</v>
      </c>
      <c r="V17">
        <f t="shared" si="4"/>
        <v>408.30292543084499</v>
      </c>
      <c r="W17">
        <v>5.5654898472796299</v>
      </c>
      <c r="X17">
        <v>3</v>
      </c>
    </row>
    <row r="18" spans="1:24">
      <c r="A18">
        <f t="shared" si="0"/>
        <v>127.40728645491728</v>
      </c>
      <c r="B18">
        <v>164.03688131070601</v>
      </c>
      <c r="C18">
        <v>0.43436865139126002</v>
      </c>
      <c r="E18">
        <v>86.568623472072005</v>
      </c>
      <c r="F18">
        <v>651.74127517645104</v>
      </c>
      <c r="H18">
        <v>121.05437387287201</v>
      </c>
      <c r="I18">
        <v>337.86407766990197</v>
      </c>
      <c r="M18" s="4">
        <f>DATE(1999,11,15)+A16</f>
        <v>36565.02876519876</v>
      </c>
      <c r="N18">
        <v>5.5681177291058104</v>
      </c>
      <c r="P18" s="4">
        <f>DATE(1999,11,15)+H10</f>
        <v>36565.017935225675</v>
      </c>
      <c r="Q18">
        <f>I10</f>
        <v>79.611650485436797</v>
      </c>
      <c r="T18" s="4">
        <f t="shared" si="2"/>
        <v>36565.568623472071</v>
      </c>
      <c r="U18" s="4">
        <f t="shared" si="3"/>
        <v>36565</v>
      </c>
      <c r="V18">
        <f t="shared" si="4"/>
        <v>651.74127517645104</v>
      </c>
      <c r="W18">
        <v>5.5681177291058104</v>
      </c>
      <c r="X18">
        <v>79.611650485436797</v>
      </c>
    </row>
    <row r="19" spans="1:24">
      <c r="A19">
        <f t="shared" si="0"/>
        <v>51.074600540864779</v>
      </c>
      <c r="B19">
        <v>65.758548196363407</v>
      </c>
      <c r="C19">
        <v>0.44868050010612398</v>
      </c>
      <c r="E19">
        <v>99.423141489907195</v>
      </c>
      <c r="F19">
        <v>844.91932835738203</v>
      </c>
      <c r="H19">
        <v>134.06813409422099</v>
      </c>
      <c r="I19">
        <v>502.91262135922301</v>
      </c>
      <c r="M19" s="4">
        <f>DATE(1999,11,15)+A17</f>
        <v>36577.411583797293</v>
      </c>
      <c r="N19">
        <v>5.1029017879703602</v>
      </c>
      <c r="T19" s="4">
        <f t="shared" si="2"/>
        <v>36578.423141489904</v>
      </c>
      <c r="U19" s="4">
        <f t="shared" si="3"/>
        <v>36578</v>
      </c>
      <c r="V19">
        <f t="shared" si="4"/>
        <v>844.91932835738203</v>
      </c>
      <c r="W19">
        <v>5.1029017879703602</v>
      </c>
    </row>
    <row r="20" spans="1:24">
      <c r="A20">
        <f t="shared" si="0"/>
        <v>64.963731207529321</v>
      </c>
      <c r="B20">
        <v>83.640803929694002</v>
      </c>
      <c r="C20">
        <v>1.7156834008833699</v>
      </c>
      <c r="E20">
        <v>114.521264624387</v>
      </c>
      <c r="F20">
        <v>953.55541863287999</v>
      </c>
      <c r="H20">
        <v>147.74831394056099</v>
      </c>
      <c r="I20">
        <v>504.85436893203803</v>
      </c>
      <c r="P20" s="4">
        <f>DATE(1999,11,15)+H11</f>
        <v>36593.020998542452</v>
      </c>
      <c r="Q20">
        <f>I11</f>
        <v>462.135922330097</v>
      </c>
      <c r="T20" s="4">
        <f t="shared" si="2"/>
        <v>36593.521264624389</v>
      </c>
      <c r="U20" s="4">
        <f t="shared" si="3"/>
        <v>36593</v>
      </c>
      <c r="V20">
        <f t="shared" si="4"/>
        <v>953.55541863287999</v>
      </c>
      <c r="X20">
        <v>462.135922330097</v>
      </c>
    </row>
    <row r="21" spans="1:24">
      <c r="A21">
        <f t="shared" si="0"/>
        <v>66.163470146408699</v>
      </c>
      <c r="B21">
        <v>85.185467813501205</v>
      </c>
      <c r="C21">
        <v>2.2107359079836999</v>
      </c>
      <c r="E21">
        <v>128.79367023690401</v>
      </c>
      <c r="F21">
        <v>718.564624018122</v>
      </c>
      <c r="H21">
        <v>92.585686405296499</v>
      </c>
      <c r="I21">
        <v>11.650485436893099</v>
      </c>
      <c r="M21" s="4">
        <f>DATE(1999,11,15)+A18</f>
        <v>36606.407286454916</v>
      </c>
      <c r="N21">
        <v>0.43436865139126002</v>
      </c>
      <c r="P21" s="4">
        <f>DATE(1999,11,15)+H12</f>
        <v>36606.700387855431</v>
      </c>
      <c r="Q21">
        <f>I12</f>
        <v>462.135922330097</v>
      </c>
      <c r="T21" s="4">
        <f t="shared" si="2"/>
        <v>36607.793670236904</v>
      </c>
      <c r="U21" s="4">
        <f t="shared" si="3"/>
        <v>36607</v>
      </c>
      <c r="V21">
        <f t="shared" si="4"/>
        <v>718.564624018122</v>
      </c>
      <c r="W21">
        <v>0.43436865139126002</v>
      </c>
      <c r="X21">
        <v>462.135922330097</v>
      </c>
    </row>
    <row r="22" spans="1:24">
      <c r="A22">
        <f t="shared" si="0"/>
        <v>78.897922491616313</v>
      </c>
      <c r="B22">
        <v>101.581075207956</v>
      </c>
      <c r="C22">
        <v>3.7524535319742398</v>
      </c>
      <c r="E22">
        <v>142.116943443146</v>
      </c>
      <c r="F22">
        <v>750.51745702616199</v>
      </c>
      <c r="H22">
        <v>97.728896464833596</v>
      </c>
      <c r="I22">
        <v>44.660194174757102</v>
      </c>
      <c r="P22" s="4">
        <f>DATE(1999,11,15)+H13</f>
        <v>36621.382964006028</v>
      </c>
      <c r="Q22">
        <f>I13</f>
        <v>526.21359223300897</v>
      </c>
      <c r="T22" s="4">
        <f t="shared" si="2"/>
        <v>36621.116943443143</v>
      </c>
      <c r="U22" s="4">
        <f t="shared" si="3"/>
        <v>36621</v>
      </c>
      <c r="V22">
        <f t="shared" si="4"/>
        <v>750.51745702616199</v>
      </c>
      <c r="X22">
        <v>526.21359223300897</v>
      </c>
    </row>
    <row r="23" spans="1:24">
      <c r="A23">
        <f t="shared" si="0"/>
        <v>85.957955657094359</v>
      </c>
      <c r="B23">
        <v>110.670867908509</v>
      </c>
      <c r="C23">
        <v>4.3584835100415402</v>
      </c>
      <c r="E23">
        <v>51.262558248504803</v>
      </c>
      <c r="F23">
        <v>29.973767419208301</v>
      </c>
      <c r="H23">
        <v>109.261197163961</v>
      </c>
      <c r="I23">
        <v>170.873786407766</v>
      </c>
      <c r="M23" s="4">
        <f t="shared" ref="M23:M31" si="7">DATE(1999,11,15)+A19</f>
        <v>36530.074600540866</v>
      </c>
      <c r="N23">
        <v>0.44868050010612398</v>
      </c>
      <c r="T23" s="4">
        <f t="shared" si="2"/>
        <v>36530.262558248505</v>
      </c>
      <c r="U23" s="4">
        <f t="shared" si="3"/>
        <v>36530</v>
      </c>
      <c r="V23">
        <f t="shared" si="4"/>
        <v>29.973767419208301</v>
      </c>
      <c r="W23">
        <v>0.44868050010612398</v>
      </c>
    </row>
    <row r="24" spans="1:24">
      <c r="A24">
        <f t="shared" si="0"/>
        <v>92.985802667269894</v>
      </c>
      <c r="B24">
        <v>119.71922093411</v>
      </c>
      <c r="C24">
        <v>4.4146797521705201</v>
      </c>
      <c r="E24">
        <v>64.852584702457506</v>
      </c>
      <c r="F24">
        <v>135.94011149769199</v>
      </c>
      <c r="H24">
        <v>120.569776921366</v>
      </c>
      <c r="I24">
        <v>347.57281553398002</v>
      </c>
      <c r="M24" s="4">
        <f t="shared" si="7"/>
        <v>36543.963731207528</v>
      </c>
      <c r="N24">
        <v>1.7156834008833699</v>
      </c>
      <c r="T24" s="4">
        <f t="shared" si="2"/>
        <v>36543.852584702458</v>
      </c>
      <c r="U24" s="4">
        <f t="shared" si="3"/>
        <v>36543</v>
      </c>
      <c r="V24">
        <f t="shared" si="4"/>
        <v>135.94011149769199</v>
      </c>
      <c r="W24">
        <v>1.7156834008833699</v>
      </c>
    </row>
    <row r="25" spans="1:24">
      <c r="A25">
        <f t="shared" si="0"/>
        <v>109.79985019699728</v>
      </c>
      <c r="B25">
        <v>141.367307128634</v>
      </c>
      <c r="C25">
        <v>3.64782340634128</v>
      </c>
      <c r="E25">
        <v>66.615259171256994</v>
      </c>
      <c r="F25">
        <v>154.47337448392599</v>
      </c>
      <c r="H25">
        <v>133.56140220855201</v>
      </c>
      <c r="I25">
        <v>458.252427184466</v>
      </c>
      <c r="M25" s="4">
        <f t="shared" si="7"/>
        <v>36545.163470146406</v>
      </c>
      <c r="N25">
        <v>2.2107359079836999</v>
      </c>
      <c r="T25" s="4">
        <f t="shared" si="2"/>
        <v>36545.61525917126</v>
      </c>
      <c r="U25" s="4">
        <f t="shared" si="3"/>
        <v>36545</v>
      </c>
      <c r="V25">
        <f t="shared" si="4"/>
        <v>154.47337448392599</v>
      </c>
      <c r="W25">
        <v>2.2107359079836999</v>
      </c>
    </row>
    <row r="26" spans="1:24">
      <c r="A26">
        <f t="shared" si="0"/>
        <v>120.53876091348583</v>
      </c>
      <c r="B26">
        <v>155.193654676113</v>
      </c>
      <c r="C26">
        <v>3.0998494021568801</v>
      </c>
      <c r="E26">
        <v>78.707704114198407</v>
      </c>
      <c r="F26">
        <v>307.99042197190698</v>
      </c>
      <c r="H26">
        <v>148.23528249215599</v>
      </c>
      <c r="I26">
        <v>500.97087378640703</v>
      </c>
      <c r="M26" s="4">
        <f t="shared" si="7"/>
        <v>36557.897922491618</v>
      </c>
      <c r="N26">
        <v>3.7524535319742398</v>
      </c>
      <c r="P26" s="4">
        <f t="shared" ref="P26:P31" si="8">DATE(1999,11,15)+H14</f>
        <v>36558.144247634576</v>
      </c>
      <c r="Q26">
        <f t="shared" ref="Q26:Q32" si="9">I14</f>
        <v>-3.8834951456311702</v>
      </c>
      <c r="T26" s="4">
        <f t="shared" si="2"/>
        <v>36557.707704114197</v>
      </c>
      <c r="U26" s="4">
        <f t="shared" si="3"/>
        <v>36557</v>
      </c>
      <c r="V26">
        <f t="shared" si="4"/>
        <v>307.99042197190698</v>
      </c>
      <c r="W26">
        <v>3.7524535319742398</v>
      </c>
      <c r="X26">
        <v>-3.8834951456311702</v>
      </c>
    </row>
    <row r="27" spans="1:24">
      <c r="A27">
        <f t="shared" si="0"/>
        <v>133.25792483492503</v>
      </c>
      <c r="B27">
        <v>171.56957822496599</v>
      </c>
      <c r="C27">
        <v>0.38039600157672898</v>
      </c>
      <c r="E27">
        <v>86.024048377158806</v>
      </c>
      <c r="F27">
        <v>450.850621870814</v>
      </c>
      <c r="H27">
        <v>100.88707724993201</v>
      </c>
      <c r="I27">
        <v>1.94174757281552</v>
      </c>
      <c r="M27" s="4">
        <f t="shared" si="7"/>
        <v>36564.957955657097</v>
      </c>
      <c r="N27">
        <v>4.3584835100415402</v>
      </c>
      <c r="P27" s="4">
        <f t="shared" si="8"/>
        <v>36565.235331900491</v>
      </c>
      <c r="Q27">
        <f t="shared" si="9"/>
        <v>13.5922330097087</v>
      </c>
      <c r="T27" s="4">
        <f t="shared" si="2"/>
        <v>36565.024048377156</v>
      </c>
      <c r="U27" s="4">
        <f t="shared" si="3"/>
        <v>36565</v>
      </c>
      <c r="V27">
        <f t="shared" si="4"/>
        <v>450.850621870814</v>
      </c>
      <c r="W27">
        <v>4.3584835100415402</v>
      </c>
      <c r="X27">
        <v>13.5922330097087</v>
      </c>
    </row>
    <row r="28" spans="1:24">
      <c r="A28">
        <f t="shared" si="0"/>
        <v>64.968559130824616</v>
      </c>
      <c r="B28">
        <v>83.647019880936696</v>
      </c>
      <c r="C28">
        <v>1.7981584612741099</v>
      </c>
      <c r="E28">
        <v>93.074192822382201</v>
      </c>
      <c r="F28">
        <v>522.34049225751403</v>
      </c>
      <c r="H28">
        <v>109.93868425603399</v>
      </c>
      <c r="I28">
        <v>34.951456310679497</v>
      </c>
      <c r="M28" s="4">
        <f t="shared" si="7"/>
        <v>36571.985802667266</v>
      </c>
      <c r="N28">
        <v>4.4146797521705201</v>
      </c>
      <c r="P28" s="4">
        <f t="shared" si="8"/>
        <v>36571.840238148172</v>
      </c>
      <c r="Q28">
        <f t="shared" si="9"/>
        <v>36.893203883494998</v>
      </c>
      <c r="T28" s="4">
        <f t="shared" si="2"/>
        <v>36572.07419282238</v>
      </c>
      <c r="U28" s="4">
        <f t="shared" si="3"/>
        <v>36572</v>
      </c>
      <c r="V28">
        <f t="shared" si="4"/>
        <v>522.34049225751403</v>
      </c>
      <c r="W28">
        <v>4.4146797521705201</v>
      </c>
      <c r="X28">
        <v>36.893203883494998</v>
      </c>
    </row>
    <row r="29" spans="1:24">
      <c r="A29">
        <f t="shared" si="0"/>
        <v>69.695096036912787</v>
      </c>
      <c r="B29">
        <v>89.732436147525206</v>
      </c>
      <c r="C29">
        <v>2.5412425838142698</v>
      </c>
      <c r="E29">
        <v>109.42694170906501</v>
      </c>
      <c r="F29">
        <v>623.06917505727995</v>
      </c>
      <c r="H29">
        <v>120.994293337286</v>
      </c>
      <c r="I29">
        <v>190.29126213592201</v>
      </c>
      <c r="M29" s="4">
        <f t="shared" si="7"/>
        <v>36588.799850197</v>
      </c>
      <c r="N29">
        <v>3.64782340634128</v>
      </c>
      <c r="P29" s="4">
        <f t="shared" si="8"/>
        <v>36589.254107067864</v>
      </c>
      <c r="Q29">
        <f t="shared" si="9"/>
        <v>209.70873786407699</v>
      </c>
      <c r="T29" s="4">
        <f t="shared" si="2"/>
        <v>36588.426941709062</v>
      </c>
      <c r="U29" s="4">
        <f t="shared" si="3"/>
        <v>36588</v>
      </c>
      <c r="V29">
        <f t="shared" si="4"/>
        <v>623.06917505727995</v>
      </c>
      <c r="W29">
        <v>3.64782340634128</v>
      </c>
      <c r="X29">
        <v>209.70873786407699</v>
      </c>
    </row>
    <row r="30" spans="1:24">
      <c r="A30">
        <f t="shared" si="0"/>
        <v>79.167481542269513</v>
      </c>
      <c r="B30">
        <v>101.92813248567199</v>
      </c>
      <c r="C30">
        <v>4.3573110704575502</v>
      </c>
      <c r="E30">
        <v>121.249312824448</v>
      </c>
      <c r="F30">
        <v>686.71362212539202</v>
      </c>
      <c r="H30">
        <v>133.77247461646701</v>
      </c>
      <c r="I30">
        <v>376.69902912621302</v>
      </c>
      <c r="M30" s="4">
        <f t="shared" si="7"/>
        <v>36599.538760913485</v>
      </c>
      <c r="N30">
        <v>3.0998494021568801</v>
      </c>
      <c r="P30" s="4">
        <f t="shared" si="8"/>
        <v>36600.054373872874</v>
      </c>
      <c r="Q30">
        <f t="shared" si="9"/>
        <v>337.86407766990197</v>
      </c>
      <c r="T30" s="4">
        <f t="shared" si="2"/>
        <v>36600.249312824446</v>
      </c>
      <c r="U30" s="4">
        <f t="shared" si="3"/>
        <v>36600</v>
      </c>
      <c r="V30">
        <f t="shared" si="4"/>
        <v>686.71362212539202</v>
      </c>
      <c r="W30">
        <v>3.0998494021568801</v>
      </c>
      <c r="X30">
        <v>337.86407766990197</v>
      </c>
    </row>
    <row r="31" spans="1:24">
      <c r="A31">
        <f t="shared" si="0"/>
        <v>92.531977877513</v>
      </c>
      <c r="B31">
        <v>119.134921517298</v>
      </c>
      <c r="C31">
        <v>4.6620240754404199</v>
      </c>
      <c r="E31">
        <v>134.316347952493</v>
      </c>
      <c r="F31">
        <v>694.87339366949902</v>
      </c>
      <c r="H31">
        <v>147.70009140542001</v>
      </c>
      <c r="I31">
        <v>386.40776699029101</v>
      </c>
      <c r="M31" s="4">
        <f t="shared" si="7"/>
        <v>36612.257924834928</v>
      </c>
      <c r="N31">
        <v>0.38039600157672898</v>
      </c>
      <c r="P31" s="4">
        <f t="shared" si="8"/>
        <v>36613.068134094217</v>
      </c>
      <c r="Q31">
        <f t="shared" si="9"/>
        <v>502.91262135922301</v>
      </c>
      <c r="T31" s="4">
        <f t="shared" si="2"/>
        <v>36613.316347952496</v>
      </c>
      <c r="U31" s="4">
        <f t="shared" si="3"/>
        <v>36613</v>
      </c>
      <c r="V31">
        <f t="shared" si="4"/>
        <v>694.87339366949902</v>
      </c>
      <c r="W31">
        <v>0.38039600157672898</v>
      </c>
      <c r="X31">
        <v>502.91262135922301</v>
      </c>
    </row>
    <row r="32" spans="1:24">
      <c r="A32">
        <f t="shared" si="0"/>
        <v>98.004428932723101</v>
      </c>
      <c r="B32">
        <v>126.180702250881</v>
      </c>
      <c r="C32">
        <v>6.1475050283507997</v>
      </c>
      <c r="E32">
        <v>51.009640750155803</v>
      </c>
      <c r="F32">
        <v>22.0397953047001</v>
      </c>
      <c r="H32">
        <v>163.11628251686</v>
      </c>
      <c r="I32">
        <v>452.42718446601901</v>
      </c>
      <c r="P32" s="4">
        <f>DATE(1999,11,15)+H20</f>
        <v>36626.748313940559</v>
      </c>
      <c r="Q32">
        <f t="shared" si="9"/>
        <v>504.85436893203803</v>
      </c>
      <c r="T32" s="4">
        <f>P32</f>
        <v>36626.748313940559</v>
      </c>
      <c r="X32">
        <v>504.85436893203803</v>
      </c>
    </row>
    <row r="33" spans="1:24">
      <c r="A33">
        <f t="shared" si="0"/>
        <v>109.58500761035728</v>
      </c>
      <c r="B33">
        <v>141.09069729833499</v>
      </c>
      <c r="C33">
        <v>3.9776832189530902</v>
      </c>
      <c r="E33">
        <v>65.101628190984997</v>
      </c>
      <c r="F33">
        <v>125.371812704538</v>
      </c>
      <c r="H33">
        <v>108.715729143506</v>
      </c>
      <c r="I33">
        <v>31.067961165048398</v>
      </c>
      <c r="T33" s="4">
        <f>DATE(1999,11,15)+L20</f>
        <v>36479</v>
      </c>
      <c r="U33" s="4">
        <f t="shared" ref="U33:U61" si="10">DATE(YEAR(T33),MONTH(T33),DAY(T33))</f>
        <v>36479</v>
      </c>
    </row>
    <row r="34" spans="1:24">
      <c r="A34">
        <f t="shared" si="0"/>
        <v>120.55968191443185</v>
      </c>
      <c r="B34">
        <v>155.22059046483099</v>
      </c>
      <c r="C34">
        <v>3.45724133051678</v>
      </c>
      <c r="E34">
        <v>79.465349749296195</v>
      </c>
      <c r="F34">
        <v>326.505975198957</v>
      </c>
      <c r="H34">
        <v>119.996640233207</v>
      </c>
      <c r="I34">
        <v>139.80582524271799</v>
      </c>
      <c r="M34" s="4">
        <f t="shared" ref="M34:M41" si="11">DATE(1999,11,15)+A28</f>
        <v>36543.968559130823</v>
      </c>
      <c r="N34">
        <v>1.7981584612741099</v>
      </c>
      <c r="T34" s="4">
        <f>DATE(1999,11,15)+E32</f>
        <v>36530.009640750155</v>
      </c>
      <c r="U34" s="4">
        <f t="shared" si="10"/>
        <v>36530</v>
      </c>
      <c r="V34">
        <f>F32</f>
        <v>22.0397953047001</v>
      </c>
    </row>
    <row r="35" spans="1:24">
      <c r="A35">
        <f t="shared" si="0"/>
        <v>133.12837555983535</v>
      </c>
      <c r="B35">
        <v>171.40278353328799</v>
      </c>
      <c r="C35">
        <v>2.1673152144250398</v>
      </c>
      <c r="E35">
        <v>93.069765382586098</v>
      </c>
      <c r="F35">
        <v>501.19503979161499</v>
      </c>
      <c r="H35">
        <v>132.76849724548501</v>
      </c>
      <c r="I35">
        <v>310.67961165048501</v>
      </c>
      <c r="M35" s="4">
        <f t="shared" si="11"/>
        <v>36548.695096036914</v>
      </c>
      <c r="N35">
        <v>2.5412425838142698</v>
      </c>
      <c r="T35" s="4">
        <f>DATE(1999,11,15)+E33</f>
        <v>36544.101628190983</v>
      </c>
      <c r="U35" s="4">
        <f t="shared" si="10"/>
        <v>36544</v>
      </c>
      <c r="V35">
        <f>F33</f>
        <v>125.371812704538</v>
      </c>
      <c r="W35">
        <v>1.7981584612741099</v>
      </c>
    </row>
    <row r="36" spans="1:24">
      <c r="A36">
        <f t="shared" si="0"/>
        <v>74.02976650219999</v>
      </c>
      <c r="B36">
        <v>95.313324371582496</v>
      </c>
      <c r="C36">
        <v>0.59010097130555095</v>
      </c>
      <c r="E36">
        <v>97.604017163708207</v>
      </c>
      <c r="F36">
        <v>556.78154643093001</v>
      </c>
      <c r="H36">
        <v>146.96647644457599</v>
      </c>
      <c r="I36">
        <v>384.46601941747502</v>
      </c>
      <c r="M36" s="4">
        <f t="shared" si="11"/>
        <v>36558.167481542267</v>
      </c>
      <c r="N36">
        <v>4.3573110704575502</v>
      </c>
      <c r="T36" s="4">
        <f>DATE(1999,11,15)+H29</f>
        <v>36599.994293337288</v>
      </c>
      <c r="U36" s="4">
        <f t="shared" si="10"/>
        <v>36599</v>
      </c>
      <c r="W36">
        <v>2.5412425838142698</v>
      </c>
    </row>
    <row r="37" spans="1:24">
      <c r="A37">
        <f t="shared" si="0"/>
        <v>78.728945176281172</v>
      </c>
      <c r="B37">
        <v>101.363516914462</v>
      </c>
      <c r="C37">
        <v>0.865826418298143</v>
      </c>
      <c r="E37">
        <v>110.681014031294</v>
      </c>
      <c r="F37">
        <v>612.51858602331004</v>
      </c>
      <c r="H37">
        <v>146.96647644457599</v>
      </c>
      <c r="I37">
        <v>384.46601941747502</v>
      </c>
      <c r="M37" s="4">
        <f t="shared" si="11"/>
        <v>36571.531977877516</v>
      </c>
      <c r="N37">
        <v>4.6620240754404199</v>
      </c>
      <c r="P37" s="4">
        <f t="shared" ref="P37:P42" si="12">DATE(1999,11,15)+H21</f>
        <v>36571.585686405298</v>
      </c>
      <c r="Q37">
        <f t="shared" ref="Q37:Q42" si="13">I21</f>
        <v>11.650485436893099</v>
      </c>
      <c r="T37" s="4">
        <f t="shared" ref="T37:T61" si="14">DATE(1999,11,15)+E34</f>
        <v>36558.465349749298</v>
      </c>
      <c r="U37" s="4">
        <f t="shared" si="10"/>
        <v>36558</v>
      </c>
      <c r="V37">
        <f t="shared" ref="V37:V61" si="15">F34</f>
        <v>326.505975198957</v>
      </c>
      <c r="W37">
        <v>4.3573110704575502</v>
      </c>
    </row>
    <row r="38" spans="1:24">
      <c r="A38">
        <f t="shared" si="0"/>
        <v>88.167535218571658</v>
      </c>
      <c r="B38">
        <v>113.515701593911</v>
      </c>
      <c r="C38">
        <v>2.1045694822062</v>
      </c>
      <c r="E38">
        <v>121.264808863734</v>
      </c>
      <c r="F38">
        <v>760.72270575604</v>
      </c>
      <c r="H38">
        <v>161.40082511919701</v>
      </c>
      <c r="I38">
        <v>438.83495145631002</v>
      </c>
      <c r="M38" s="4">
        <f t="shared" si="11"/>
        <v>36577.00442893272</v>
      </c>
      <c r="N38">
        <v>6.1475050283507997</v>
      </c>
      <c r="P38" s="4">
        <f t="shared" si="12"/>
        <v>36576.728896464832</v>
      </c>
      <c r="Q38">
        <f t="shared" si="13"/>
        <v>44.660194174757102</v>
      </c>
      <c r="T38" s="4">
        <f t="shared" si="14"/>
        <v>36572.069765382585</v>
      </c>
      <c r="U38" s="4">
        <f t="shared" si="10"/>
        <v>36572</v>
      </c>
      <c r="V38">
        <f t="shared" si="15"/>
        <v>501.19503979161499</v>
      </c>
      <c r="W38">
        <v>4.6620240754404199</v>
      </c>
      <c r="X38">
        <v>11.650485436893099</v>
      </c>
    </row>
    <row r="39" spans="1:24">
      <c r="A39">
        <f t="shared" si="0"/>
        <v>92.886025585834574</v>
      </c>
      <c r="B39">
        <v>119.59075794176201</v>
      </c>
      <c r="C39">
        <v>2.71019517076178</v>
      </c>
      <c r="E39">
        <v>133.830989864852</v>
      </c>
      <c r="F39">
        <v>776.80316709526699</v>
      </c>
      <c r="M39" s="4">
        <f t="shared" si="11"/>
        <v>36588.58500761036</v>
      </c>
      <c r="N39">
        <v>3.9776832189530902</v>
      </c>
      <c r="P39" s="4">
        <f t="shared" si="12"/>
        <v>36588.261197163964</v>
      </c>
      <c r="Q39">
        <f t="shared" si="13"/>
        <v>170.873786407766</v>
      </c>
      <c r="T39" s="4">
        <f t="shared" si="14"/>
        <v>36576.604017163707</v>
      </c>
      <c r="U39" s="4">
        <f t="shared" si="10"/>
        <v>36576</v>
      </c>
      <c r="V39">
        <f t="shared" si="15"/>
        <v>556.78154643093001</v>
      </c>
      <c r="W39">
        <v>6.1475050283507997</v>
      </c>
      <c r="X39">
        <v>44.660194174757102</v>
      </c>
    </row>
    <row r="40" spans="1:24">
      <c r="A40">
        <f t="shared" si="0"/>
        <v>100.45781862061281</v>
      </c>
      <c r="B40">
        <v>129.33944147403901</v>
      </c>
      <c r="C40">
        <v>4.0585815502481299</v>
      </c>
      <c r="E40">
        <v>148.38287761449499</v>
      </c>
      <c r="F40">
        <v>676.61905939041503</v>
      </c>
      <c r="M40" s="4">
        <f t="shared" si="11"/>
        <v>36599.559681914434</v>
      </c>
      <c r="N40">
        <v>3.45724133051678</v>
      </c>
      <c r="P40" s="4">
        <f t="shared" si="12"/>
        <v>36599.569776921366</v>
      </c>
      <c r="Q40">
        <f t="shared" si="13"/>
        <v>347.57281553398002</v>
      </c>
      <c r="T40" s="4">
        <f t="shared" si="14"/>
        <v>36589.681014031295</v>
      </c>
      <c r="U40" s="4">
        <f t="shared" si="10"/>
        <v>36589</v>
      </c>
      <c r="V40">
        <f t="shared" si="15"/>
        <v>612.51858602331004</v>
      </c>
      <c r="W40">
        <v>3.9776832189530902</v>
      </c>
      <c r="X40">
        <v>170.873786407766</v>
      </c>
    </row>
    <row r="41" spans="1:24">
      <c r="A41">
        <f t="shared" si="0"/>
        <v>109.55764937835031</v>
      </c>
      <c r="B41">
        <v>141.05547357462601</v>
      </c>
      <c r="C41">
        <v>3.5103245434055301</v>
      </c>
      <c r="E41">
        <v>74.126964215217797</v>
      </c>
      <c r="F41">
        <v>30.376664440648</v>
      </c>
      <c r="M41" s="4">
        <f t="shared" si="11"/>
        <v>36612.128375559834</v>
      </c>
      <c r="N41">
        <v>2.1673152144250398</v>
      </c>
      <c r="P41" s="4">
        <f t="shared" si="12"/>
        <v>36612.56140220855</v>
      </c>
      <c r="Q41">
        <f t="shared" si="13"/>
        <v>458.252427184466</v>
      </c>
      <c r="T41" s="4">
        <f t="shared" si="14"/>
        <v>36600.264808863736</v>
      </c>
      <c r="U41" s="4">
        <f t="shared" si="10"/>
        <v>36600</v>
      </c>
      <c r="V41">
        <f t="shared" si="15"/>
        <v>760.72270575604</v>
      </c>
      <c r="W41">
        <v>3.45724133051678</v>
      </c>
      <c r="X41">
        <v>347.57281553398002</v>
      </c>
    </row>
    <row r="42" spans="1:24">
      <c r="A42">
        <f t="shared" si="0"/>
        <v>121.27823783154797</v>
      </c>
      <c r="B42">
        <v>156.14573120811801</v>
      </c>
      <c r="C42">
        <v>3.7322794853394501</v>
      </c>
      <c r="E42">
        <v>79.410560181820102</v>
      </c>
      <c r="F42">
        <v>64.831000933451804</v>
      </c>
      <c r="P42" s="4">
        <f t="shared" si="12"/>
        <v>36627.235282492155</v>
      </c>
      <c r="Q42">
        <f t="shared" si="13"/>
        <v>500.97087378640703</v>
      </c>
      <c r="T42" s="4">
        <f t="shared" si="14"/>
        <v>36612.830989864851</v>
      </c>
      <c r="U42" s="4">
        <f t="shared" si="10"/>
        <v>36612</v>
      </c>
      <c r="V42">
        <f t="shared" si="15"/>
        <v>776.80316709526699</v>
      </c>
      <c r="W42">
        <v>2.1673152144250398</v>
      </c>
      <c r="X42">
        <v>458.252427184466</v>
      </c>
    </row>
    <row r="43" spans="1:24">
      <c r="A43">
        <f t="shared" si="0"/>
        <v>133.15251517631145</v>
      </c>
      <c r="B43">
        <v>171.43386328950101</v>
      </c>
      <c r="C43">
        <v>2.5796905163787698</v>
      </c>
      <c r="E43">
        <v>88.222272235893996</v>
      </c>
      <c r="F43">
        <v>149.56777118991101</v>
      </c>
      <c r="M43" s="4">
        <f t="shared" ref="M43:M51" si="16">DATE(1999,11,15)+A36</f>
        <v>36553.029766502201</v>
      </c>
      <c r="N43">
        <v>0.59010097130555095</v>
      </c>
      <c r="T43" s="4">
        <f t="shared" si="14"/>
        <v>36627.382877614495</v>
      </c>
      <c r="U43" s="4">
        <f t="shared" si="10"/>
        <v>36627</v>
      </c>
      <c r="V43">
        <f t="shared" si="15"/>
        <v>676.61905939041503</v>
      </c>
      <c r="X43">
        <v>500.97087378640703</v>
      </c>
    </row>
    <row r="44" spans="1:24">
      <c r="A44">
        <f t="shared" si="0"/>
        <v>147.06498080556972</v>
      </c>
      <c r="B44">
        <v>189.34616278717101</v>
      </c>
      <c r="C44">
        <v>0.24532287571129699</v>
      </c>
      <c r="E44">
        <v>93.257931573917901</v>
      </c>
      <c r="F44">
        <v>199.87676959234301</v>
      </c>
      <c r="M44" s="4">
        <f t="shared" si="16"/>
        <v>36557.728945176284</v>
      </c>
      <c r="N44">
        <v>0.865826418298143</v>
      </c>
      <c r="T44" s="4">
        <f t="shared" si="14"/>
        <v>36553.126964215218</v>
      </c>
      <c r="U44" s="4">
        <f t="shared" si="10"/>
        <v>36553</v>
      </c>
      <c r="V44">
        <f t="shared" si="15"/>
        <v>30.376664440648</v>
      </c>
      <c r="W44">
        <v>0.59010097130555095</v>
      </c>
    </row>
    <row r="45" spans="1:24">
      <c r="A45">
        <f t="shared" si="0"/>
        <v>87.457025840281176</v>
      </c>
      <c r="B45">
        <v>112.60092076936201</v>
      </c>
      <c r="C45">
        <v>1.96698976136811</v>
      </c>
      <c r="E45">
        <v>100.81612473573701</v>
      </c>
      <c r="F45">
        <v>297.80731044100901</v>
      </c>
      <c r="M45" s="4">
        <f t="shared" si="16"/>
        <v>36567.16753521857</v>
      </c>
      <c r="N45">
        <v>2.1045694822062</v>
      </c>
      <c r="T45" s="4">
        <f t="shared" si="14"/>
        <v>36558.410560181823</v>
      </c>
      <c r="U45" s="4">
        <f t="shared" si="10"/>
        <v>36558</v>
      </c>
      <c r="V45">
        <f t="shared" si="15"/>
        <v>64.831000933451804</v>
      </c>
      <c r="W45">
        <v>0.865826418298143</v>
      </c>
    </row>
    <row r="46" spans="1:24">
      <c r="A46">
        <f t="shared" si="0"/>
        <v>108.41423621124972</v>
      </c>
      <c r="B46">
        <v>139.58332912198401</v>
      </c>
      <c r="C46">
        <v>3.9774810741972302</v>
      </c>
      <c r="E46">
        <v>110.12813748676299</v>
      </c>
      <c r="F46">
        <v>371.98020934411102</v>
      </c>
      <c r="M46" s="4">
        <f t="shared" si="16"/>
        <v>36571.886025585838</v>
      </c>
      <c r="N46">
        <v>2.71019517076178</v>
      </c>
      <c r="T46" s="4">
        <f t="shared" si="14"/>
        <v>36567.222272235893</v>
      </c>
      <c r="U46" s="4">
        <f t="shared" si="10"/>
        <v>36567</v>
      </c>
      <c r="V46">
        <f t="shared" si="15"/>
        <v>149.56777118991101</v>
      </c>
      <c r="W46">
        <v>2.1045694822062</v>
      </c>
    </row>
    <row r="47" spans="1:24">
      <c r="A47">
        <f t="shared" si="0"/>
        <v>118.96244395757358</v>
      </c>
      <c r="B47">
        <v>153.164146595376</v>
      </c>
      <c r="C47">
        <v>4.1717421845783704</v>
      </c>
      <c r="E47">
        <v>121.475665684021</v>
      </c>
      <c r="F47">
        <v>567.77487944450297</v>
      </c>
      <c r="M47" s="4">
        <f t="shared" si="16"/>
        <v>36579.457818620613</v>
      </c>
      <c r="N47">
        <v>4.0585815502481299</v>
      </c>
      <c r="P47" s="4">
        <f t="shared" ref="P47:P52" si="17">DATE(1999,11,15)+H27</f>
        <v>36579.887077249929</v>
      </c>
      <c r="Q47">
        <f t="shared" ref="Q47:Q52" si="18">I27</f>
        <v>1.94174757281552</v>
      </c>
      <c r="T47" s="4">
        <f t="shared" si="14"/>
        <v>36572.25793157392</v>
      </c>
      <c r="U47" s="4">
        <f t="shared" si="10"/>
        <v>36572</v>
      </c>
      <c r="V47">
        <f t="shared" si="15"/>
        <v>199.87676959234301</v>
      </c>
      <c r="W47">
        <v>2.71019517076178</v>
      </c>
    </row>
    <row r="48" spans="1:24">
      <c r="A48">
        <f t="shared" si="0"/>
        <v>132.73248584962175</v>
      </c>
      <c r="B48">
        <v>170.89307553138801</v>
      </c>
      <c r="C48">
        <v>3.4043602623838898</v>
      </c>
      <c r="E48">
        <v>134.06232359419499</v>
      </c>
      <c r="F48">
        <v>681.65305843851502</v>
      </c>
      <c r="M48" s="4">
        <f t="shared" si="16"/>
        <v>36588.557649378352</v>
      </c>
      <c r="N48">
        <v>3.5103245434055301</v>
      </c>
      <c r="P48" s="4">
        <f t="shared" si="17"/>
        <v>36588.938684256034</v>
      </c>
      <c r="Q48">
        <f t="shared" si="18"/>
        <v>34.951456310679497</v>
      </c>
      <c r="T48" s="4">
        <f t="shared" si="14"/>
        <v>36579.816124735735</v>
      </c>
      <c r="U48" s="4">
        <f t="shared" si="10"/>
        <v>36579</v>
      </c>
      <c r="V48">
        <f t="shared" si="15"/>
        <v>297.80731044100901</v>
      </c>
      <c r="W48">
        <v>4.0585815502481299</v>
      </c>
      <c r="X48">
        <v>1.94174757281552</v>
      </c>
    </row>
    <row r="49" spans="1:24">
      <c r="A49">
        <f t="shared" si="0"/>
        <v>146.18629876582756</v>
      </c>
      <c r="B49">
        <v>188.214859661003</v>
      </c>
      <c r="C49">
        <v>1.2348618845955499</v>
      </c>
      <c r="E49">
        <v>147.851031408995</v>
      </c>
      <c r="F49">
        <v>536.52158192423894</v>
      </c>
      <c r="M49" s="4">
        <f t="shared" si="16"/>
        <v>36600.278237831546</v>
      </c>
      <c r="N49">
        <v>3.7322794853394501</v>
      </c>
      <c r="P49" s="4">
        <f t="shared" si="17"/>
        <v>36599.994293337288</v>
      </c>
      <c r="Q49">
        <f t="shared" si="18"/>
        <v>190.29126213592201</v>
      </c>
      <c r="T49" s="4">
        <f t="shared" si="14"/>
        <v>36589.128137486761</v>
      </c>
      <c r="U49" s="4">
        <f t="shared" si="10"/>
        <v>36589</v>
      </c>
      <c r="V49">
        <f t="shared" si="15"/>
        <v>371.98020934411102</v>
      </c>
      <c r="W49">
        <v>3.5103245434055301</v>
      </c>
      <c r="X49">
        <v>34.951456310679497</v>
      </c>
    </row>
    <row r="50" spans="1:24">
      <c r="E50">
        <v>163.43561949106501</v>
      </c>
      <c r="F50">
        <v>568.51426189044298</v>
      </c>
      <c r="M50" s="4">
        <f t="shared" si="16"/>
        <v>36612.152515176313</v>
      </c>
      <c r="N50">
        <v>2.5796905163787698</v>
      </c>
      <c r="P50" s="4">
        <f t="shared" si="17"/>
        <v>36612.772474616468</v>
      </c>
      <c r="Q50">
        <f t="shared" si="18"/>
        <v>376.69902912621302</v>
      </c>
      <c r="T50" s="4">
        <f t="shared" si="14"/>
        <v>36600.475665684018</v>
      </c>
      <c r="U50" s="4">
        <f t="shared" si="10"/>
        <v>36600</v>
      </c>
      <c r="V50">
        <f t="shared" si="15"/>
        <v>567.77487944450297</v>
      </c>
      <c r="W50">
        <v>3.7322794853394501</v>
      </c>
      <c r="X50">
        <v>190.29126213592201</v>
      </c>
    </row>
    <row r="51" spans="1:24">
      <c r="E51">
        <v>79.911414308747496</v>
      </c>
      <c r="F51">
        <v>56.9103111383317</v>
      </c>
      <c r="M51" s="4">
        <f t="shared" si="16"/>
        <v>36626.064980805568</v>
      </c>
      <c r="N51">
        <v>0.24532287571129699</v>
      </c>
      <c r="P51" s="4">
        <f t="shared" si="17"/>
        <v>36626.700091405422</v>
      </c>
      <c r="Q51">
        <f t="shared" si="18"/>
        <v>386.40776699029101</v>
      </c>
      <c r="T51" s="4">
        <f t="shared" si="14"/>
        <v>36613.062323594197</v>
      </c>
      <c r="U51" s="4">
        <f t="shared" si="10"/>
        <v>36613</v>
      </c>
      <c r="V51">
        <f t="shared" si="15"/>
        <v>681.65305843851502</v>
      </c>
      <c r="W51">
        <v>2.5796905163787698</v>
      </c>
      <c r="X51">
        <v>376.69902912621302</v>
      </c>
    </row>
    <row r="52" spans="1:24">
      <c r="E52">
        <v>87.463519740847104</v>
      </c>
      <c r="F52">
        <v>125.76585484638601</v>
      </c>
      <c r="P52" s="4">
        <f t="shared" si="17"/>
        <v>36642.116282516858</v>
      </c>
      <c r="Q52">
        <f t="shared" si="18"/>
        <v>452.42718446601901</v>
      </c>
      <c r="T52" s="4">
        <f t="shared" si="14"/>
        <v>36626.851031408994</v>
      </c>
      <c r="U52" s="4">
        <f t="shared" si="10"/>
        <v>36626</v>
      </c>
      <c r="V52">
        <f t="shared" si="15"/>
        <v>536.52158192423894</v>
      </c>
      <c r="W52">
        <v>0.24532287571129699</v>
      </c>
      <c r="X52">
        <v>386.40776699029101</v>
      </c>
    </row>
    <row r="53" spans="1:24">
      <c r="E53">
        <v>92.749329427347504</v>
      </c>
      <c r="F53">
        <v>170.792917572139</v>
      </c>
      <c r="T53" s="4">
        <f t="shared" si="14"/>
        <v>36642.435619491065</v>
      </c>
      <c r="U53" s="4">
        <f t="shared" si="10"/>
        <v>36642</v>
      </c>
      <c r="V53">
        <f t="shared" si="15"/>
        <v>568.51426189044298</v>
      </c>
      <c r="X53">
        <v>452.42718446601901</v>
      </c>
    </row>
    <row r="54" spans="1:24">
      <c r="E54">
        <v>108.871298014662</v>
      </c>
      <c r="F54">
        <v>369.314890586893</v>
      </c>
      <c r="M54" s="4">
        <f>DATE(1999,11,15)+A45</f>
        <v>36566.457025840282</v>
      </c>
      <c r="N54">
        <v>1.96698976136811</v>
      </c>
      <c r="T54" s="4">
        <f t="shared" si="14"/>
        <v>36558.91141430875</v>
      </c>
      <c r="U54" s="4">
        <f t="shared" si="10"/>
        <v>36558</v>
      </c>
      <c r="V54">
        <f t="shared" si="15"/>
        <v>56.9103111383317</v>
      </c>
    </row>
    <row r="55" spans="1:24">
      <c r="E55">
        <v>119.96314156369699</v>
      </c>
      <c r="F55">
        <v>543.95968078159001</v>
      </c>
      <c r="T55" s="4">
        <f t="shared" si="14"/>
        <v>36566.46351974085</v>
      </c>
      <c r="U55" s="4">
        <f t="shared" si="10"/>
        <v>36566</v>
      </c>
      <c r="V55">
        <f t="shared" si="15"/>
        <v>125.76585484638601</v>
      </c>
      <c r="W55">
        <v>1.96698976136811</v>
      </c>
    </row>
    <row r="56" spans="1:24">
      <c r="E56">
        <v>133.30578481904601</v>
      </c>
      <c r="F56">
        <v>668.42386832794</v>
      </c>
      <c r="M56" s="4">
        <f>DATE(1999,11,15)+A46</f>
        <v>36587.414236211247</v>
      </c>
      <c r="N56">
        <v>3.9774810741972302</v>
      </c>
      <c r="P56" s="4">
        <f>DATE(1999,11,15)+H33</f>
        <v>36587.715729143507</v>
      </c>
      <c r="Q56">
        <f>I33</f>
        <v>31.067961165048398</v>
      </c>
      <c r="T56" s="4">
        <f t="shared" si="14"/>
        <v>36571.749329427344</v>
      </c>
      <c r="U56" s="4">
        <f t="shared" si="10"/>
        <v>36571</v>
      </c>
      <c r="V56">
        <f t="shared" si="15"/>
        <v>170.792917572139</v>
      </c>
    </row>
    <row r="57" spans="1:24">
      <c r="E57">
        <v>147.35571158181301</v>
      </c>
      <c r="F57">
        <v>570.87408730173297</v>
      </c>
      <c r="M57" s="4">
        <f>DATE(1999,11,15)+A47</f>
        <v>36597.962443957571</v>
      </c>
      <c r="N57">
        <v>4.1717421845783704</v>
      </c>
      <c r="P57" s="4">
        <f>DATE(1999,11,15)+H34</f>
        <v>36598.996640233207</v>
      </c>
      <c r="Q57">
        <f>I34</f>
        <v>139.80582524271799</v>
      </c>
      <c r="T57" s="4">
        <f t="shared" si="14"/>
        <v>36587.871298014659</v>
      </c>
      <c r="U57" s="4">
        <f t="shared" si="10"/>
        <v>36587</v>
      </c>
      <c r="V57">
        <f t="shared" si="15"/>
        <v>369.314890586893</v>
      </c>
      <c r="W57">
        <v>3.9774810741972302</v>
      </c>
      <c r="X57">
        <v>31.067961165048398</v>
      </c>
    </row>
    <row r="58" spans="1:24">
      <c r="E58">
        <v>162.17878001896401</v>
      </c>
      <c r="F58">
        <v>565.84894313322502</v>
      </c>
      <c r="M58" s="4">
        <f>DATE(1999,11,15)+A48</f>
        <v>36611.732485849621</v>
      </c>
      <c r="N58">
        <v>3.4043602623838898</v>
      </c>
      <c r="P58" s="4">
        <f>DATE(1999,11,15)+H35</f>
        <v>36611.768497245488</v>
      </c>
      <c r="Q58">
        <f>I35</f>
        <v>310.67961165048501</v>
      </c>
      <c r="T58" s="4">
        <f t="shared" si="14"/>
        <v>36598.963141563698</v>
      </c>
      <c r="U58" s="4">
        <f t="shared" si="10"/>
        <v>36598</v>
      </c>
      <c r="V58">
        <f t="shared" si="15"/>
        <v>543.95968078159001</v>
      </c>
      <c r="W58">
        <v>4.1717421845783704</v>
      </c>
      <c r="X58">
        <v>139.80582524271799</v>
      </c>
    </row>
    <row r="59" spans="1:24">
      <c r="M59" s="4">
        <f>DATE(1999,11,15)+A49</f>
        <v>36625.186298765824</v>
      </c>
      <c r="N59">
        <v>1.2348618845955499</v>
      </c>
      <c r="P59" s="4">
        <f>DATE(1999,11,15)+H36</f>
        <v>36625.966476444577</v>
      </c>
      <c r="Q59">
        <f>I36</f>
        <v>384.46601941747502</v>
      </c>
      <c r="T59" s="4">
        <f t="shared" si="14"/>
        <v>36612.305784819044</v>
      </c>
      <c r="U59" s="4">
        <f t="shared" si="10"/>
        <v>36612</v>
      </c>
      <c r="V59">
        <f t="shared" si="15"/>
        <v>668.42386832794</v>
      </c>
      <c r="W59">
        <v>3.4043602623838898</v>
      </c>
      <c r="X59">
        <v>310.67961165048501</v>
      </c>
    </row>
    <row r="60" spans="1:24">
      <c r="P60" s="4">
        <f>DATE(1999,11,15)+H38</f>
        <v>36640.400825119199</v>
      </c>
      <c r="Q60">
        <f>I38</f>
        <v>438.83495145631002</v>
      </c>
      <c r="T60" s="4">
        <f t="shared" si="14"/>
        <v>36626.355711581811</v>
      </c>
      <c r="U60" s="4">
        <f t="shared" si="10"/>
        <v>36626</v>
      </c>
      <c r="V60">
        <f t="shared" si="15"/>
        <v>570.87408730173297</v>
      </c>
      <c r="W60">
        <v>1.2348618845955499</v>
      </c>
      <c r="X60">
        <v>384.46601941747502</v>
      </c>
    </row>
    <row r="61" spans="1:24">
      <c r="T61" s="4">
        <f t="shared" si="14"/>
        <v>36641.178780018963</v>
      </c>
      <c r="U61" s="4">
        <f t="shared" si="10"/>
        <v>36641</v>
      </c>
      <c r="V61">
        <f t="shared" si="15"/>
        <v>565.84894313322502</v>
      </c>
      <c r="X61">
        <v>438.83495145631002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8"/>
  <sheetViews>
    <sheetView workbookViewId="0"/>
  </sheetViews>
  <sheetFormatPr defaultRowHeight="15"/>
  <cols>
    <col min="1" max="1" width="36.85546875" bestFit="1" customWidth="1"/>
    <col min="2" max="2" width="10.28515625" bestFit="1" customWidth="1"/>
    <col min="3" max="3" width="11.5703125" customWidth="1"/>
    <col min="4" max="4" width="21.7109375" bestFit="1" customWidth="1"/>
    <col min="5" max="5" width="27.5703125" bestFit="1" customWidth="1"/>
    <col min="6" max="6" width="36.7109375" bestFit="1" customWidth="1"/>
    <col min="7" max="7" width="20.85546875" bestFit="1" customWidth="1"/>
    <col min="8" max="8" width="22.28515625" bestFit="1" customWidth="1"/>
    <col min="9" max="9" width="21.42578125" bestFit="1" customWidth="1"/>
    <col min="10" max="10" width="21.5703125" bestFit="1" customWidth="1"/>
    <col min="11" max="11" width="20.5703125" bestFit="1" customWidth="1"/>
    <col min="12" max="12" width="22.28515625" bestFit="1" customWidth="1"/>
  </cols>
  <sheetData>
    <row r="1" spans="1:12">
      <c r="A1" s="3" t="s">
        <v>0</v>
      </c>
      <c r="B1" s="2" t="s">
        <v>1</v>
      </c>
      <c r="C1" s="2" t="s">
        <v>14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</row>
    <row r="2" spans="1:12">
      <c r="A2" t="s">
        <v>3</v>
      </c>
      <c r="B2" s="1">
        <v>35866</v>
      </c>
      <c r="C2" s="1"/>
      <c r="D2">
        <v>0</v>
      </c>
      <c r="E2">
        <v>0</v>
      </c>
      <c r="F2">
        <v>5.460704607046071</v>
      </c>
      <c r="G2" t="s">
        <v>2</v>
      </c>
      <c r="H2" t="s">
        <v>2</v>
      </c>
      <c r="I2">
        <v>0</v>
      </c>
      <c r="J2">
        <v>1.8968617152322398</v>
      </c>
      <c r="K2">
        <v>3.563842891813831</v>
      </c>
      <c r="L2">
        <v>0</v>
      </c>
    </row>
    <row r="3" spans="1:12">
      <c r="B3" s="1"/>
      <c r="C3" s="1"/>
    </row>
    <row r="4" spans="1:12">
      <c r="B4" s="1"/>
      <c r="C4" s="1"/>
    </row>
    <row r="5" spans="1:12">
      <c r="B5" s="1"/>
      <c r="C5" s="1"/>
    </row>
    <row r="6" spans="1:12">
      <c r="B6" s="1"/>
      <c r="C6" s="1"/>
    </row>
    <row r="7" spans="1:12">
      <c r="B7" s="1"/>
      <c r="C7" s="1"/>
    </row>
    <row r="8" spans="1:12">
      <c r="B8" s="1"/>
      <c r="C8" s="1"/>
    </row>
    <row r="9" spans="1:12">
      <c r="B9" s="1"/>
      <c r="C9" s="1"/>
    </row>
    <row r="10" spans="1:12">
      <c r="B10" s="1"/>
      <c r="C10" s="1"/>
    </row>
    <row r="11" spans="1:12">
      <c r="B11" s="1"/>
      <c r="C11" s="1"/>
    </row>
    <row r="12" spans="1:12">
      <c r="B12" s="1"/>
      <c r="C12" s="1"/>
    </row>
    <row r="13" spans="1:12">
      <c r="B13" s="1"/>
      <c r="C13" s="1"/>
    </row>
    <row r="14" spans="1:12">
      <c r="B14" s="1"/>
      <c r="C14" s="1"/>
    </row>
    <row r="15" spans="1:12">
      <c r="B15" s="1"/>
      <c r="C15" s="1"/>
    </row>
    <row r="16" spans="1:12">
      <c r="B16" s="1"/>
      <c r="C16" s="1"/>
    </row>
    <row r="17" spans="2:3">
      <c r="B17" s="1"/>
      <c r="C17" s="1"/>
    </row>
    <row r="18" spans="2:3">
      <c r="B18" s="1"/>
      <c r="C18" s="1"/>
    </row>
    <row r="19" spans="2:3">
      <c r="B19" s="1"/>
      <c r="C19" s="1"/>
    </row>
    <row r="20" spans="2:3">
      <c r="B20" s="1"/>
      <c r="C20" s="1"/>
    </row>
    <row r="21" spans="2:3">
      <c r="B21" s="1"/>
      <c r="C21" s="1"/>
    </row>
    <row r="22" spans="2:3">
      <c r="B22" s="1"/>
      <c r="C22" s="1"/>
    </row>
    <row r="23" spans="2:3">
      <c r="B23" s="1"/>
      <c r="C23" s="1"/>
    </row>
    <row r="24" spans="2:3">
      <c r="B24" s="1"/>
      <c r="C24" s="1"/>
    </row>
    <row r="25" spans="2:3">
      <c r="B25" s="1"/>
      <c r="C25" s="1"/>
    </row>
    <row r="26" spans="2:3">
      <c r="B26" s="1"/>
      <c r="C26" s="1"/>
    </row>
    <row r="27" spans="2:3">
      <c r="B27" s="1"/>
      <c r="C27" s="1"/>
    </row>
    <row r="28" spans="2:3">
      <c r="B28" s="1"/>
      <c r="C28" s="1"/>
    </row>
    <row r="29" spans="2:3">
      <c r="B29" s="1"/>
      <c r="C29" s="1"/>
    </row>
    <row r="30" spans="2:3">
      <c r="B30" s="1"/>
      <c r="C30" s="1"/>
    </row>
    <row r="31" spans="2:3">
      <c r="B31" s="1"/>
      <c r="C31" s="1"/>
    </row>
    <row r="32" spans="2:3">
      <c r="B32" s="1"/>
      <c r="C32" s="1"/>
    </row>
    <row r="33" spans="2:3">
      <c r="B33" s="1"/>
      <c r="C33" s="1"/>
    </row>
    <row r="34" spans="2:3">
      <c r="B34" s="1"/>
      <c r="C34" s="1"/>
    </row>
    <row r="35" spans="2:3">
      <c r="B35" s="1"/>
      <c r="C35" s="1"/>
    </row>
    <row r="36" spans="2:3">
      <c r="B36" s="1"/>
      <c r="C36" s="1"/>
    </row>
    <row r="37" spans="2:3">
      <c r="B37" s="1"/>
      <c r="C37" s="1"/>
    </row>
    <row r="38" spans="2:3">
      <c r="B38" s="1"/>
      <c r="C38" s="1"/>
    </row>
    <row r="39" spans="2:3">
      <c r="B39" s="1"/>
      <c r="C39" s="1"/>
    </row>
    <row r="40" spans="2:3">
      <c r="B40" s="1"/>
      <c r="C40" s="1"/>
    </row>
    <row r="41" spans="2:3">
      <c r="B41" s="1"/>
      <c r="C41" s="1"/>
    </row>
    <row r="42" spans="2:3">
      <c r="B42" s="1"/>
      <c r="C42" s="1"/>
    </row>
    <row r="43" spans="2:3">
      <c r="B43" s="1"/>
      <c r="C43" s="1"/>
    </row>
    <row r="44" spans="2:3">
      <c r="B44" s="1"/>
      <c r="C44" s="1"/>
    </row>
    <row r="45" spans="2:3">
      <c r="B45" s="1"/>
      <c r="C45" s="1"/>
    </row>
    <row r="46" spans="2:3">
      <c r="B46" s="1"/>
      <c r="C46" s="1"/>
    </row>
    <row r="47" spans="2:3">
      <c r="B47" s="1"/>
      <c r="C47" s="1"/>
    </row>
    <row r="48" spans="2:3">
      <c r="B48" s="1"/>
      <c r="C48" s="1"/>
    </row>
    <row r="49" spans="2:3">
      <c r="B49" s="1"/>
      <c r="C49" s="1"/>
    </row>
    <row r="50" spans="2:3">
      <c r="B50" s="1"/>
      <c r="C50" s="1"/>
    </row>
    <row r="51" spans="2:3">
      <c r="B51" s="1"/>
      <c r="C51" s="1"/>
    </row>
    <row r="52" spans="2:3">
      <c r="B52" s="1"/>
      <c r="C52" s="1"/>
    </row>
    <row r="53" spans="2:3">
      <c r="B53" s="1"/>
      <c r="C53" s="1"/>
    </row>
    <row r="54" spans="2:3">
      <c r="B54" s="1"/>
      <c r="C54" s="1"/>
    </row>
    <row r="55" spans="2:3">
      <c r="B55" s="1"/>
      <c r="C55" s="1"/>
    </row>
    <row r="56" spans="2:3">
      <c r="B56" s="1"/>
      <c r="C56" s="1"/>
    </row>
    <row r="57" spans="2:3">
      <c r="B57" s="1"/>
      <c r="C57" s="1"/>
    </row>
    <row r="58" spans="2:3">
      <c r="B58" s="1"/>
      <c r="C58" s="1"/>
    </row>
    <row r="59" spans="2:3">
      <c r="B59" s="1"/>
      <c r="C59" s="1"/>
    </row>
    <row r="60" spans="2:3">
      <c r="B60" s="1"/>
      <c r="C60" s="1"/>
    </row>
    <row r="61" spans="2:3">
      <c r="B61" s="1"/>
      <c r="C61" s="1"/>
    </row>
    <row r="62" spans="2:3">
      <c r="B62" s="1"/>
      <c r="C62" s="1"/>
    </row>
    <row r="63" spans="2:3">
      <c r="B63" s="1"/>
      <c r="C63" s="1"/>
    </row>
    <row r="64" spans="2:3">
      <c r="B64" s="1"/>
      <c r="C64" s="1"/>
    </row>
    <row r="65" spans="2:3">
      <c r="B65" s="1"/>
      <c r="C65" s="1"/>
    </row>
    <row r="66" spans="2:3">
      <c r="B66" s="1"/>
      <c r="C66" s="1"/>
    </row>
    <row r="67" spans="2:3">
      <c r="B67" s="1"/>
      <c r="C67" s="1"/>
    </row>
    <row r="68" spans="2:3">
      <c r="B68" s="1"/>
      <c r="C68" s="1"/>
    </row>
    <row r="69" spans="2:3">
      <c r="B69" s="1"/>
      <c r="C69" s="1"/>
    </row>
    <row r="70" spans="2:3">
      <c r="B70" s="1"/>
      <c r="C70" s="1"/>
    </row>
    <row r="71" spans="2:3">
      <c r="B71" s="1"/>
      <c r="C71" s="1"/>
    </row>
    <row r="72" spans="2:3">
      <c r="B72" s="1"/>
      <c r="C72" s="1"/>
    </row>
    <row r="73" spans="2:3">
      <c r="B73" s="1"/>
      <c r="C73" s="1"/>
    </row>
    <row r="74" spans="2:3">
      <c r="B74" s="1"/>
      <c r="C74" s="1"/>
    </row>
    <row r="75" spans="2:3">
      <c r="B75" s="1"/>
      <c r="C75" s="1"/>
    </row>
    <row r="76" spans="2:3">
      <c r="B76" s="1"/>
      <c r="C76" s="1"/>
    </row>
    <row r="77" spans="2:3">
      <c r="B77" s="1"/>
      <c r="C77" s="1"/>
    </row>
    <row r="78" spans="2:3">
      <c r="B78" s="1"/>
      <c r="C78" s="1"/>
    </row>
    <row r="79" spans="2:3">
      <c r="B79" s="1"/>
      <c r="C79" s="1"/>
    </row>
    <row r="80" spans="2:3">
      <c r="B80" s="1"/>
      <c r="C80" s="1"/>
    </row>
    <row r="81" spans="2:3">
      <c r="B81" s="1"/>
      <c r="C81" s="1"/>
    </row>
    <row r="82" spans="2:3">
      <c r="B82" s="1"/>
      <c r="C82" s="1"/>
    </row>
    <row r="83" spans="2:3">
      <c r="B83" s="1"/>
      <c r="C83" s="1"/>
    </row>
    <row r="84" spans="2:3">
      <c r="B84" s="1"/>
      <c r="C84" s="1"/>
    </row>
    <row r="85" spans="2:3">
      <c r="B85" s="1"/>
      <c r="C85" s="1"/>
    </row>
    <row r="86" spans="2:3">
      <c r="B86" s="1"/>
      <c r="C86" s="1"/>
    </row>
    <row r="87" spans="2:3">
      <c r="B87" s="1"/>
      <c r="C87" s="1"/>
    </row>
    <row r="88" spans="2:3">
      <c r="B88" s="1"/>
      <c r="C88" s="1"/>
    </row>
    <row r="89" spans="2:3">
      <c r="B89" s="1"/>
      <c r="C89" s="1"/>
    </row>
    <row r="90" spans="2:3">
      <c r="B90" s="1"/>
      <c r="C90" s="1"/>
    </row>
    <row r="91" spans="2:3">
      <c r="B91" s="1"/>
      <c r="C91" s="1"/>
    </row>
    <row r="92" spans="2:3">
      <c r="B92" s="1"/>
      <c r="C92" s="1"/>
    </row>
    <row r="93" spans="2:3">
      <c r="B93" s="1"/>
      <c r="C93" s="1"/>
    </row>
    <row r="94" spans="2:3">
      <c r="B94" s="1"/>
      <c r="C94" s="1"/>
    </row>
    <row r="95" spans="2:3">
      <c r="B95" s="1"/>
      <c r="C95" s="1"/>
    </row>
    <row r="96" spans="2:3">
      <c r="B96" s="1"/>
      <c r="C96" s="1"/>
    </row>
    <row r="97" spans="2:3">
      <c r="B97" s="1"/>
      <c r="C97" s="1"/>
    </row>
    <row r="98" spans="2:3">
      <c r="B98" s="1"/>
      <c r="C98" s="1"/>
    </row>
    <row r="99" spans="2:3">
      <c r="B99" s="1"/>
      <c r="C99" s="1"/>
    </row>
    <row r="100" spans="2:3">
      <c r="B100" s="1"/>
      <c r="C100" s="1"/>
    </row>
    <row r="101" spans="2:3">
      <c r="B101" s="1"/>
      <c r="C101" s="1"/>
    </row>
    <row r="102" spans="2:3">
      <c r="B102" s="1"/>
      <c r="C102" s="1"/>
    </row>
    <row r="103" spans="2:3">
      <c r="B103" s="1"/>
      <c r="C103" s="1"/>
    </row>
    <row r="104" spans="2:3">
      <c r="B104" s="1"/>
      <c r="C104" s="1"/>
    </row>
    <row r="105" spans="2:3">
      <c r="B105" s="1"/>
      <c r="C105" s="1"/>
    </row>
    <row r="106" spans="2:3">
      <c r="B106" s="1"/>
      <c r="C106" s="1"/>
    </row>
    <row r="107" spans="2:3">
      <c r="B107" s="1"/>
      <c r="C107" s="1"/>
    </row>
    <row r="108" spans="2:3">
      <c r="B108" s="1"/>
      <c r="C108" s="1"/>
    </row>
    <row r="109" spans="2:3">
      <c r="B109" s="1"/>
      <c r="C109" s="1"/>
    </row>
    <row r="110" spans="2:3">
      <c r="B110" s="1"/>
      <c r="C110" s="1"/>
    </row>
    <row r="111" spans="2:3">
      <c r="B111" s="1"/>
      <c r="C111" s="1"/>
    </row>
    <row r="112" spans="2:3">
      <c r="B112" s="1"/>
      <c r="C112" s="1"/>
    </row>
    <row r="113" spans="2:3">
      <c r="B113" s="1"/>
      <c r="C113" s="1"/>
    </row>
    <row r="114" spans="2:3">
      <c r="B114" s="1"/>
      <c r="C114" s="1"/>
    </row>
    <row r="115" spans="2:3">
      <c r="B115" s="1"/>
      <c r="C115" s="1"/>
    </row>
    <row r="116" spans="2:3">
      <c r="B116" s="1"/>
      <c r="C116" s="1"/>
    </row>
    <row r="117" spans="2:3">
      <c r="B117" s="1"/>
      <c r="C117" s="1"/>
    </row>
    <row r="118" spans="2:3">
      <c r="B118" s="1"/>
      <c r="C118" s="1"/>
    </row>
    <row r="119" spans="2:3">
      <c r="B119" s="1"/>
      <c r="C119" s="1"/>
    </row>
    <row r="120" spans="2:3">
      <c r="B120" s="1"/>
      <c r="C120" s="1"/>
    </row>
    <row r="121" spans="2:3">
      <c r="B121" s="1"/>
      <c r="C121" s="1"/>
    </row>
    <row r="122" spans="2:3">
      <c r="B122" s="1"/>
      <c r="C122" s="1"/>
    </row>
    <row r="123" spans="2:3">
      <c r="B123" s="1"/>
      <c r="C123" s="1"/>
    </row>
    <row r="124" spans="2:3">
      <c r="B124" s="1"/>
      <c r="C124" s="1"/>
    </row>
    <row r="125" spans="2:3">
      <c r="B125" s="1"/>
      <c r="C125" s="1"/>
    </row>
    <row r="126" spans="2:3">
      <c r="B126" s="1"/>
      <c r="C126" s="1"/>
    </row>
    <row r="127" spans="2:3">
      <c r="B127" s="1"/>
      <c r="C127" s="1"/>
    </row>
    <row r="128" spans="2:3">
      <c r="B128" s="1"/>
      <c r="C128" s="1"/>
    </row>
    <row r="129" spans="2:3">
      <c r="B129" s="1"/>
      <c r="C129" s="1"/>
    </row>
    <row r="130" spans="2:3">
      <c r="B130" s="1"/>
      <c r="C130" s="1"/>
    </row>
    <row r="131" spans="2:3">
      <c r="B131" s="1"/>
      <c r="C131" s="1"/>
    </row>
    <row r="132" spans="2:3">
      <c r="B132" s="1"/>
      <c r="C132" s="1"/>
    </row>
    <row r="133" spans="2:3">
      <c r="B133" s="1"/>
      <c r="C133" s="1"/>
    </row>
    <row r="134" spans="2:3">
      <c r="B134" s="1"/>
      <c r="C134" s="1"/>
    </row>
    <row r="135" spans="2:3">
      <c r="B135" s="1"/>
      <c r="C135" s="1"/>
    </row>
    <row r="136" spans="2:3">
      <c r="B136" s="1"/>
      <c r="C136" s="1"/>
    </row>
    <row r="137" spans="2:3">
      <c r="B137" s="1"/>
      <c r="C137" s="1"/>
    </row>
    <row r="138" spans="2:3">
      <c r="B138" s="1"/>
      <c r="C138" s="1"/>
    </row>
    <row r="139" spans="2:3">
      <c r="B139" s="1"/>
      <c r="C139" s="1"/>
    </row>
    <row r="140" spans="2:3">
      <c r="B140" s="1"/>
      <c r="C140" s="1"/>
    </row>
    <row r="141" spans="2:3">
      <c r="B141" s="1"/>
      <c r="C141" s="1"/>
    </row>
    <row r="142" spans="2:3">
      <c r="B142" s="1"/>
      <c r="C142" s="1"/>
    </row>
    <row r="143" spans="2:3">
      <c r="B143" s="1"/>
      <c r="C143" s="1"/>
    </row>
    <row r="144" spans="2:3">
      <c r="B144" s="1"/>
      <c r="C144" s="1"/>
    </row>
    <row r="145" spans="2:3">
      <c r="B145" s="1"/>
      <c r="C145" s="1"/>
    </row>
    <row r="146" spans="2:3">
      <c r="B146" s="1"/>
      <c r="C146" s="1"/>
    </row>
    <row r="147" spans="2:3">
      <c r="B147" s="1"/>
      <c r="C147" s="1"/>
    </row>
    <row r="148" spans="2:3">
      <c r="B148" s="1"/>
      <c r="C148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261"/>
  <sheetViews>
    <sheetView topLeftCell="G1" workbookViewId="0">
      <selection activeCell="M41" sqref="M41"/>
    </sheetView>
  </sheetViews>
  <sheetFormatPr defaultRowHeight="15"/>
  <cols>
    <col min="1" max="1" width="43.28515625" bestFit="1" customWidth="1"/>
    <col min="2" max="2" width="16.28515625" bestFit="1" customWidth="1"/>
    <col min="3" max="3" width="10.28515625" customWidth="1"/>
    <col min="4" max="4" width="32" bestFit="1" customWidth="1"/>
    <col min="5" max="5" width="32" customWidth="1"/>
    <col min="6" max="6" width="28.85546875" bestFit="1" customWidth="1"/>
    <col min="7" max="7" width="27.7109375" bestFit="1" customWidth="1"/>
    <col min="8" max="8" width="27" bestFit="1" customWidth="1"/>
    <col min="9" max="9" width="9.85546875" bestFit="1" customWidth="1"/>
    <col min="10" max="10" width="10.140625" bestFit="1" customWidth="1"/>
    <col min="11" max="11" width="27.28515625" bestFit="1" customWidth="1"/>
    <col min="12" max="12" width="11.140625" bestFit="1" customWidth="1"/>
    <col min="13" max="13" width="21.7109375" customWidth="1"/>
    <col min="14" max="14" width="14.140625" bestFit="1" customWidth="1"/>
    <col min="15" max="15" width="21.28515625" bestFit="1" customWidth="1"/>
    <col min="16" max="16" width="12" bestFit="1" customWidth="1"/>
    <col min="17" max="17" width="21.42578125" bestFit="1" customWidth="1"/>
    <col min="18" max="18" width="17.7109375" bestFit="1" customWidth="1"/>
    <col min="19" max="19" width="18.7109375" bestFit="1" customWidth="1"/>
    <col min="20" max="20" width="14.140625" bestFit="1" customWidth="1"/>
    <col min="21" max="21" width="14.85546875" bestFit="1" customWidth="1"/>
    <col min="22" max="22" width="13.85546875" bestFit="1" customWidth="1"/>
    <col min="23" max="23" width="14.42578125" bestFit="1" customWidth="1"/>
    <col min="24" max="24" width="15.140625" bestFit="1" customWidth="1"/>
    <col min="25" max="25" width="15" bestFit="1" customWidth="1"/>
    <col min="26" max="27" width="21.85546875" customWidth="1"/>
    <col min="28" max="28" width="20.5703125" bestFit="1" customWidth="1"/>
    <col min="29" max="29" width="21.7109375" bestFit="1" customWidth="1"/>
    <col min="30" max="30" width="17.7109375" bestFit="1" customWidth="1"/>
    <col min="31" max="31" width="16.42578125" bestFit="1" customWidth="1"/>
    <col min="32" max="32" width="17.28515625" bestFit="1" customWidth="1"/>
    <col min="33" max="33" width="18" bestFit="1" customWidth="1"/>
    <col min="34" max="34" width="16.5703125" bestFit="1" customWidth="1"/>
    <col min="35" max="35" width="17.7109375" bestFit="1" customWidth="1"/>
    <col min="36" max="36" width="13.7109375" bestFit="1" customWidth="1"/>
    <col min="37" max="37" width="12.7109375" bestFit="1" customWidth="1"/>
    <col min="38" max="38" width="13.28515625" bestFit="1" customWidth="1"/>
    <col min="39" max="39" width="14" bestFit="1" customWidth="1"/>
    <col min="40" max="40" width="20.7109375" bestFit="1" customWidth="1"/>
    <col min="41" max="41" width="9.28515625" bestFit="1" customWidth="1"/>
    <col min="42" max="42" width="14.7109375" bestFit="1" customWidth="1"/>
    <col min="43" max="43" width="13.85546875" bestFit="1" customWidth="1"/>
    <col min="44" max="44" width="17" bestFit="1" customWidth="1"/>
    <col min="45" max="45" width="5.7109375" bestFit="1" customWidth="1"/>
    <col min="46" max="46" width="8.140625" bestFit="1" customWidth="1"/>
    <col min="47" max="47" width="14" bestFit="1" customWidth="1"/>
    <col min="48" max="48" width="14.28515625" bestFit="1" customWidth="1"/>
    <col min="49" max="49" width="10.7109375" bestFit="1" customWidth="1"/>
    <col min="50" max="50" width="10.5703125" bestFit="1" customWidth="1"/>
    <col min="51" max="51" width="6.5703125" bestFit="1" customWidth="1"/>
    <col min="52" max="52" width="7.5703125" bestFit="1" customWidth="1"/>
    <col min="53" max="53" width="14.85546875" bestFit="1" customWidth="1"/>
    <col min="54" max="54" width="17.42578125" bestFit="1" customWidth="1"/>
    <col min="55" max="55" width="14.140625" bestFit="1" customWidth="1"/>
    <col min="56" max="56" width="15.140625" bestFit="1" customWidth="1"/>
    <col min="57" max="57" width="14.7109375" bestFit="1" customWidth="1"/>
    <col min="58" max="58" width="15" bestFit="1" customWidth="1"/>
    <col min="59" max="59" width="11.7109375" bestFit="1" customWidth="1"/>
    <col min="60" max="60" width="11.28515625" bestFit="1" customWidth="1"/>
    <col min="61" max="61" width="17.7109375" bestFit="1" customWidth="1"/>
    <col min="62" max="62" width="20.28515625" bestFit="1" customWidth="1"/>
    <col min="63" max="63" width="18.42578125" bestFit="1" customWidth="1"/>
    <col min="64" max="64" width="17.28515625" bestFit="1" customWidth="1"/>
    <col min="65" max="65" width="17.42578125" bestFit="1" customWidth="1"/>
    <col min="66" max="66" width="18.140625" bestFit="1" customWidth="1"/>
    <col min="67" max="67" width="13.7109375" bestFit="1" customWidth="1"/>
    <col min="68" max="68" width="16.28515625" bestFit="1" customWidth="1"/>
    <col min="69" max="69" width="14.140625" bestFit="1" customWidth="1"/>
    <col min="70" max="70" width="14.42578125" bestFit="1" customWidth="1"/>
    <col min="71" max="71" width="13.85546875" bestFit="1" customWidth="1"/>
    <col min="72" max="72" width="10.7109375" bestFit="1" customWidth="1"/>
    <col min="73" max="73" width="18.7109375" bestFit="1" customWidth="1"/>
    <col min="74" max="74" width="13.42578125" bestFit="1" customWidth="1"/>
    <col min="75" max="75" width="18.7109375" bestFit="1" customWidth="1"/>
    <col min="76" max="76" width="18" bestFit="1" customWidth="1"/>
    <col min="77" max="77" width="10.85546875" bestFit="1" customWidth="1"/>
    <col min="78" max="78" width="9.85546875" bestFit="1" customWidth="1"/>
    <col min="79" max="79" width="12.140625" bestFit="1" customWidth="1"/>
  </cols>
  <sheetData>
    <row r="1" spans="1:87">
      <c r="A1" s="3" t="s">
        <v>0</v>
      </c>
      <c r="B1" t="s">
        <v>1</v>
      </c>
      <c r="C1" t="s">
        <v>230</v>
      </c>
      <c r="D1" t="s">
        <v>14</v>
      </c>
      <c r="E1" t="s">
        <v>229</v>
      </c>
      <c r="F1" t="s">
        <v>62</v>
      </c>
      <c r="G1" t="s">
        <v>63</v>
      </c>
      <c r="H1" t="s">
        <v>64</v>
      </c>
      <c r="I1" t="s">
        <v>15</v>
      </c>
      <c r="J1" t="s">
        <v>16</v>
      </c>
      <c r="K1" t="s">
        <v>61</v>
      </c>
      <c r="L1" t="s">
        <v>92</v>
      </c>
      <c r="M1" t="s">
        <v>89</v>
      </c>
      <c r="N1" t="s">
        <v>55</v>
      </c>
      <c r="O1" t="s">
        <v>197</v>
      </c>
      <c r="P1" t="s">
        <v>91</v>
      </c>
      <c r="Q1" t="s">
        <v>90</v>
      </c>
      <c r="R1" t="s">
        <v>12</v>
      </c>
      <c r="S1" t="s">
        <v>56</v>
      </c>
      <c r="T1" t="s">
        <v>57</v>
      </c>
      <c r="U1" t="s">
        <v>58</v>
      </c>
      <c r="V1" t="s">
        <v>6</v>
      </c>
      <c r="W1" t="s">
        <v>172</v>
      </c>
      <c r="X1" t="s">
        <v>190</v>
      </c>
      <c r="Y1" t="s">
        <v>59</v>
      </c>
      <c r="Z1" t="s">
        <v>7</v>
      </c>
      <c r="AA1" t="s">
        <v>309</v>
      </c>
      <c r="AB1" t="s">
        <v>169</v>
      </c>
      <c r="AC1" t="s">
        <v>168</v>
      </c>
      <c r="AD1" t="s">
        <v>167</v>
      </c>
      <c r="AE1" t="s">
        <v>166</v>
      </c>
      <c r="AF1" t="s">
        <v>170</v>
      </c>
      <c r="AG1" t="s">
        <v>173</v>
      </c>
      <c r="AH1" t="s">
        <v>162</v>
      </c>
      <c r="AI1" t="s">
        <v>163</v>
      </c>
      <c r="AJ1" t="s">
        <v>165</v>
      </c>
      <c r="AK1" t="s">
        <v>164</v>
      </c>
      <c r="AL1" t="s">
        <v>174</v>
      </c>
      <c r="AM1" t="s">
        <v>171</v>
      </c>
      <c r="AN1" t="s">
        <v>175</v>
      </c>
      <c r="AO1" t="s">
        <v>17</v>
      </c>
      <c r="AP1" t="s">
        <v>18</v>
      </c>
      <c r="AQ1" t="s">
        <v>19</v>
      </c>
      <c r="AR1" t="s">
        <v>176</v>
      </c>
      <c r="AS1" t="s">
        <v>20</v>
      </c>
      <c r="AT1" t="s">
        <v>21</v>
      </c>
      <c r="AU1" t="s">
        <v>22</v>
      </c>
      <c r="AV1" t="s">
        <v>23</v>
      </c>
      <c r="AW1" t="s">
        <v>24</v>
      </c>
      <c r="AX1" t="s">
        <v>25</v>
      </c>
      <c r="AY1" t="s">
        <v>26</v>
      </c>
      <c r="AZ1" t="s">
        <v>27</v>
      </c>
      <c r="BA1" t="s">
        <v>28</v>
      </c>
      <c r="BB1" t="s">
        <v>29</v>
      </c>
      <c r="BC1" t="s">
        <v>30</v>
      </c>
      <c r="BD1" t="s">
        <v>31</v>
      </c>
      <c r="BE1" t="s">
        <v>32</v>
      </c>
      <c r="BF1" t="s">
        <v>33</v>
      </c>
      <c r="BG1" t="s">
        <v>34</v>
      </c>
      <c r="BH1" t="s">
        <v>35</v>
      </c>
      <c r="BI1" t="s">
        <v>36</v>
      </c>
      <c r="BJ1" t="s">
        <v>37</v>
      </c>
      <c r="BK1" t="s">
        <v>38</v>
      </c>
      <c r="BL1" t="s">
        <v>39</v>
      </c>
      <c r="BM1" t="s">
        <v>40</v>
      </c>
      <c r="BN1" t="s">
        <v>41</v>
      </c>
      <c r="BO1" t="s">
        <v>42</v>
      </c>
      <c r="BP1" t="s">
        <v>43</v>
      </c>
      <c r="BQ1" t="s">
        <v>44</v>
      </c>
      <c r="BR1" t="s">
        <v>45</v>
      </c>
      <c r="BS1" t="s">
        <v>46</v>
      </c>
      <c r="BT1" t="s">
        <v>47</v>
      </c>
      <c r="BU1" t="s">
        <v>48</v>
      </c>
      <c r="BV1" t="s">
        <v>49</v>
      </c>
      <c r="BW1" t="s">
        <v>50</v>
      </c>
      <c r="BX1" t="s">
        <v>51</v>
      </c>
      <c r="BY1" t="s">
        <v>52</v>
      </c>
      <c r="BZ1" t="s">
        <v>53</v>
      </c>
      <c r="CA1" t="s">
        <v>54</v>
      </c>
      <c r="CB1" s="9" t="s">
        <v>290</v>
      </c>
      <c r="CC1" s="9" t="s">
        <v>291</v>
      </c>
      <c r="CD1" s="9" t="s">
        <v>292</v>
      </c>
      <c r="CE1" s="9" t="s">
        <v>293</v>
      </c>
      <c r="CF1" s="9" t="s">
        <v>294</v>
      </c>
      <c r="CG1" t="s">
        <v>295</v>
      </c>
      <c r="CH1" t="s">
        <v>296</v>
      </c>
      <c r="CI1" t="s">
        <v>297</v>
      </c>
    </row>
    <row r="2" spans="1:87">
      <c r="A2" s="9" t="s">
        <v>225</v>
      </c>
      <c r="B2" s="10">
        <v>42163</v>
      </c>
      <c r="C2" s="10"/>
      <c r="D2" s="9"/>
      <c r="E2" s="9"/>
      <c r="F2" s="9"/>
      <c r="G2" s="9"/>
      <c r="H2" s="9"/>
      <c r="I2" s="9"/>
      <c r="J2" s="9"/>
      <c r="K2">
        <v>2</v>
      </c>
      <c r="L2" s="9"/>
      <c r="M2" s="9"/>
      <c r="N2">
        <v>0.25</v>
      </c>
      <c r="O2" s="9"/>
      <c r="P2" s="9"/>
      <c r="Q2" s="9">
        <f t="shared" ref="Q2:Q10" si="0">N2*1000000/R2</f>
        <v>23992.322456813821</v>
      </c>
      <c r="R2">
        <v>10.42</v>
      </c>
      <c r="S2" s="9"/>
      <c r="T2" s="9"/>
      <c r="U2">
        <v>6.98</v>
      </c>
      <c r="X2" s="9"/>
      <c r="Z2" s="11">
        <v>17.396999999999998</v>
      </c>
      <c r="AA2" s="11"/>
      <c r="AB2">
        <v>4.6600000000000003E-2</v>
      </c>
      <c r="AD2">
        <v>6.6900000000000001E-2</v>
      </c>
      <c r="AE2" s="9"/>
      <c r="AG2" s="9"/>
      <c r="AH2">
        <v>0.49</v>
      </c>
      <c r="AI2" s="9"/>
      <c r="AJ2">
        <v>0.47</v>
      </c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</row>
    <row r="3" spans="1:87">
      <c r="A3" t="s">
        <v>225</v>
      </c>
      <c r="B3" s="4">
        <v>42178</v>
      </c>
      <c r="C3" s="4"/>
      <c r="K3">
        <v>6</v>
      </c>
      <c r="N3">
        <v>1.29</v>
      </c>
      <c r="Q3" s="9">
        <f t="shared" si="0"/>
        <v>25313.97174254317</v>
      </c>
      <c r="R3">
        <v>50.96</v>
      </c>
      <c r="U3">
        <v>36.15</v>
      </c>
      <c r="Z3" s="11">
        <v>87.113</v>
      </c>
      <c r="AA3" s="11"/>
      <c r="AB3">
        <v>4.2999999999999997E-2</v>
      </c>
      <c r="AD3">
        <v>1.7299999999999999E-2</v>
      </c>
      <c r="AH3">
        <v>2.19</v>
      </c>
      <c r="AJ3">
        <v>0.62</v>
      </c>
    </row>
    <row r="4" spans="1:87">
      <c r="A4" t="s">
        <v>225</v>
      </c>
      <c r="B4" s="4">
        <v>42192</v>
      </c>
      <c r="C4" s="4"/>
      <c r="K4">
        <v>9</v>
      </c>
      <c r="N4">
        <v>2.3199999999999998</v>
      </c>
      <c r="Q4" s="9">
        <f t="shared" si="0"/>
        <v>26429.710640236957</v>
      </c>
      <c r="R4">
        <v>87.78</v>
      </c>
      <c r="U4">
        <v>96.65</v>
      </c>
      <c r="Z4" s="11">
        <v>184.42699999999999</v>
      </c>
      <c r="AA4" s="11"/>
      <c r="AB4">
        <v>4.2000000000000003E-2</v>
      </c>
      <c r="AD4">
        <v>1.61E-2</v>
      </c>
      <c r="AH4">
        <v>3.69</v>
      </c>
      <c r="AJ4">
        <v>1.55</v>
      </c>
    </row>
    <row r="5" spans="1:87">
      <c r="A5" t="s">
        <v>225</v>
      </c>
      <c r="B5" s="4">
        <v>42258</v>
      </c>
      <c r="C5" s="4"/>
      <c r="K5">
        <v>15</v>
      </c>
      <c r="N5">
        <v>1.68</v>
      </c>
      <c r="Q5" s="9">
        <f t="shared" si="0"/>
        <v>27568.099770265835</v>
      </c>
      <c r="R5">
        <v>60.94</v>
      </c>
      <c r="U5">
        <v>286.54000000000002</v>
      </c>
      <c r="V5">
        <v>530.27</v>
      </c>
      <c r="Z5" s="11">
        <v>877.75699999999995</v>
      </c>
      <c r="AA5" s="11"/>
      <c r="AB5">
        <v>2.2400000000000003E-2</v>
      </c>
      <c r="AD5">
        <v>6.3E-3</v>
      </c>
      <c r="AE5">
        <v>4.36E-2</v>
      </c>
      <c r="AF5">
        <v>4.3600000000000003</v>
      </c>
      <c r="AH5">
        <v>1.36</v>
      </c>
      <c r="AJ5">
        <v>1.81</v>
      </c>
      <c r="AK5">
        <v>23.11</v>
      </c>
    </row>
    <row r="6" spans="1:87">
      <c r="A6" t="s">
        <v>225</v>
      </c>
      <c r="B6" s="4">
        <v>42248</v>
      </c>
      <c r="C6" s="4"/>
      <c r="K6">
        <v>16</v>
      </c>
      <c r="N6">
        <v>4.4400000000000004</v>
      </c>
      <c r="Q6" s="9">
        <f t="shared" si="0"/>
        <v>30498.694875669731</v>
      </c>
      <c r="R6">
        <v>145.58000000000001</v>
      </c>
      <c r="U6">
        <v>310.3</v>
      </c>
      <c r="V6">
        <v>457.27</v>
      </c>
      <c r="Z6" s="11">
        <v>913.14699999999993</v>
      </c>
      <c r="AA6" s="11"/>
      <c r="AB6">
        <v>3.73E-2</v>
      </c>
      <c r="AD6">
        <v>0.01</v>
      </c>
      <c r="AE6">
        <v>4.3400000000000001E-2</v>
      </c>
      <c r="AF6">
        <v>4.34</v>
      </c>
      <c r="AH6">
        <v>5.43</v>
      </c>
      <c r="AJ6">
        <v>3.11</v>
      </c>
      <c r="AK6">
        <v>19.87</v>
      </c>
    </row>
    <row r="7" spans="1:87">
      <c r="A7" t="s">
        <v>225</v>
      </c>
      <c r="B7" s="4">
        <v>42199</v>
      </c>
      <c r="C7" s="4"/>
      <c r="K7">
        <v>11</v>
      </c>
      <c r="N7">
        <v>3.81</v>
      </c>
      <c r="Q7" s="9">
        <f t="shared" si="0"/>
        <v>31127.450980392154</v>
      </c>
      <c r="R7">
        <v>122.4</v>
      </c>
      <c r="U7">
        <v>165.92</v>
      </c>
      <c r="Z7" s="11">
        <v>288.327</v>
      </c>
      <c r="AA7" s="11"/>
      <c r="AB7">
        <v>4.5599999999999995E-2</v>
      </c>
      <c r="AD7">
        <v>1.6200000000000003E-2</v>
      </c>
      <c r="AH7">
        <v>5.58</v>
      </c>
      <c r="AJ7">
        <v>2.69</v>
      </c>
    </row>
    <row r="8" spans="1:87">
      <c r="A8" t="s">
        <v>225</v>
      </c>
      <c r="B8" s="4">
        <v>42227</v>
      </c>
      <c r="C8" s="4"/>
      <c r="K8">
        <v>15</v>
      </c>
      <c r="N8">
        <v>5.61</v>
      </c>
      <c r="Q8" s="9">
        <f t="shared" si="0"/>
        <v>33850.238339467811</v>
      </c>
      <c r="R8">
        <v>165.73</v>
      </c>
      <c r="U8">
        <v>337.93</v>
      </c>
      <c r="V8">
        <v>146.61000000000001</v>
      </c>
      <c r="Z8" s="11">
        <v>650.26700000000005</v>
      </c>
      <c r="AA8" s="11"/>
      <c r="AB8">
        <v>4.7899999999999998E-2</v>
      </c>
      <c r="AD8">
        <v>1.8200000000000001E-2</v>
      </c>
      <c r="AE8">
        <v>4.2999999999999997E-2</v>
      </c>
      <c r="AF8">
        <v>4.3</v>
      </c>
      <c r="AH8">
        <v>7.94</v>
      </c>
      <c r="AJ8">
        <v>6.14</v>
      </c>
      <c r="AK8">
        <v>6.3</v>
      </c>
    </row>
    <row r="9" spans="1:87">
      <c r="A9" t="s">
        <v>225</v>
      </c>
      <c r="B9" s="4">
        <v>42212</v>
      </c>
      <c r="C9" s="4"/>
      <c r="K9">
        <v>13</v>
      </c>
      <c r="N9">
        <v>5.96</v>
      </c>
      <c r="Q9" s="9">
        <f t="shared" si="0"/>
        <v>33927.249957306318</v>
      </c>
      <c r="R9">
        <v>175.67</v>
      </c>
      <c r="U9">
        <v>263.33</v>
      </c>
      <c r="V9">
        <v>22.33</v>
      </c>
      <c r="Z9" s="11">
        <v>461.33299999999997</v>
      </c>
      <c r="AA9" s="11"/>
      <c r="AB9">
        <v>5.1900000000000002E-2</v>
      </c>
      <c r="AD9">
        <v>1.72E-2</v>
      </c>
      <c r="AE9">
        <v>3.95E-2</v>
      </c>
      <c r="AF9">
        <v>3.95</v>
      </c>
      <c r="AH9">
        <v>9.1199999999999992</v>
      </c>
      <c r="AJ9">
        <v>4.53</v>
      </c>
      <c r="AK9">
        <v>0.88</v>
      </c>
    </row>
    <row r="10" spans="1:87">
      <c r="A10" t="s">
        <v>225</v>
      </c>
      <c r="B10" s="4">
        <v>42171</v>
      </c>
      <c r="C10" s="4"/>
      <c r="K10">
        <v>4</v>
      </c>
      <c r="N10">
        <v>0.74</v>
      </c>
      <c r="Q10" s="9">
        <f t="shared" si="0"/>
        <v>38845.144356955381</v>
      </c>
      <c r="R10">
        <v>19.05</v>
      </c>
      <c r="U10">
        <v>12.58</v>
      </c>
      <c r="Z10" s="11">
        <v>31.630000000000003</v>
      </c>
      <c r="AA10" s="11"/>
      <c r="AB10">
        <v>4.6699999999999998E-2</v>
      </c>
      <c r="AD10">
        <v>2.3799999999999998E-2</v>
      </c>
      <c r="AH10">
        <v>0.89</v>
      </c>
      <c r="AJ10">
        <v>0.3</v>
      </c>
    </row>
    <row r="11" spans="1:87">
      <c r="A11" t="s">
        <v>225</v>
      </c>
      <c r="B11" s="4">
        <v>42290</v>
      </c>
      <c r="C11" s="4"/>
      <c r="N11">
        <v>0</v>
      </c>
      <c r="Q11" s="9"/>
      <c r="R11">
        <v>2.1800000000000002</v>
      </c>
      <c r="U11">
        <v>191.26</v>
      </c>
      <c r="V11">
        <v>480.26</v>
      </c>
      <c r="W11">
        <v>109.33</v>
      </c>
      <c r="X11" t="e">
        <f>W11/M11</f>
        <v>#DIV/0!</v>
      </c>
      <c r="Y11">
        <v>370.94</v>
      </c>
      <c r="Z11" s="11">
        <v>673.70299999999997</v>
      </c>
      <c r="AA11" s="11">
        <f>Y11/Z11</f>
        <v>0.55059870595796667</v>
      </c>
    </row>
    <row r="12" spans="1:87">
      <c r="A12" t="s">
        <v>225</v>
      </c>
      <c r="B12" s="4">
        <v>42293</v>
      </c>
      <c r="C12" s="4"/>
      <c r="Q12" s="9"/>
      <c r="Y12">
        <v>372.5</v>
      </c>
      <c r="Z12" s="11"/>
      <c r="AA12" s="11"/>
    </row>
    <row r="13" spans="1:87">
      <c r="A13" t="s">
        <v>226</v>
      </c>
      <c r="B13" s="4">
        <v>42171</v>
      </c>
      <c r="C13" s="4"/>
      <c r="K13">
        <v>0</v>
      </c>
      <c r="N13">
        <v>0.12</v>
      </c>
      <c r="Q13" s="9">
        <f t="shared" ref="Q13:Q21" si="1">N13*1000000/R13</f>
        <v>21126.760563380281</v>
      </c>
      <c r="R13">
        <v>5.68</v>
      </c>
      <c r="U13">
        <v>2.2599999999999998</v>
      </c>
      <c r="Z13" s="11">
        <v>7.9370000000000003</v>
      </c>
      <c r="AA13" s="11"/>
      <c r="AB13">
        <v>4.3700000000000003E-2</v>
      </c>
      <c r="AD13">
        <v>2.8300000000000002E-2</v>
      </c>
      <c r="AH13">
        <v>0.25</v>
      </c>
      <c r="AJ13">
        <v>0.06</v>
      </c>
    </row>
    <row r="14" spans="1:87">
      <c r="A14" t="s">
        <v>226</v>
      </c>
      <c r="B14" s="4">
        <v>42267</v>
      </c>
      <c r="C14" s="4"/>
      <c r="K14">
        <v>13</v>
      </c>
      <c r="N14">
        <v>1.67</v>
      </c>
      <c r="Q14" s="9">
        <f t="shared" si="1"/>
        <v>24598.615407276477</v>
      </c>
      <c r="R14">
        <v>67.89</v>
      </c>
      <c r="U14">
        <v>210.64</v>
      </c>
      <c r="V14">
        <v>429.32</v>
      </c>
      <c r="Z14" s="11">
        <v>707.85299999999995</v>
      </c>
      <c r="AA14" s="11"/>
    </row>
    <row r="15" spans="1:87">
      <c r="A15" t="s">
        <v>226</v>
      </c>
      <c r="B15" s="4">
        <v>42192</v>
      </c>
      <c r="C15" s="4"/>
      <c r="K15">
        <v>6</v>
      </c>
      <c r="N15">
        <v>0.99</v>
      </c>
      <c r="Q15" s="9">
        <f t="shared" si="1"/>
        <v>25621.118012422361</v>
      </c>
      <c r="R15">
        <v>38.64</v>
      </c>
      <c r="U15">
        <v>28.56</v>
      </c>
      <c r="Z15" s="11">
        <v>67.203000000000003</v>
      </c>
      <c r="AA15" s="11"/>
      <c r="AB15">
        <v>4.1399999999999999E-2</v>
      </c>
      <c r="AD15">
        <v>2.0299999999999999E-2</v>
      </c>
      <c r="AH15">
        <v>1.6</v>
      </c>
      <c r="AJ15">
        <v>0.57999999999999996</v>
      </c>
    </row>
    <row r="16" spans="1:87">
      <c r="A16" t="s">
        <v>226</v>
      </c>
      <c r="B16" s="4">
        <v>42212</v>
      </c>
      <c r="C16" s="4"/>
      <c r="K16">
        <v>10</v>
      </c>
      <c r="N16">
        <v>3.02</v>
      </c>
      <c r="Q16" s="9">
        <f t="shared" si="1"/>
        <v>29320.388349514564</v>
      </c>
      <c r="R16">
        <v>103</v>
      </c>
      <c r="U16">
        <v>130.33000000000001</v>
      </c>
      <c r="V16">
        <v>1.79</v>
      </c>
      <c r="Z16" s="11">
        <v>235.12700000000001</v>
      </c>
      <c r="AA16" s="11"/>
      <c r="AB16">
        <v>5.6299999999999996E-2</v>
      </c>
      <c r="AD16">
        <v>1.9699999999999999E-2</v>
      </c>
      <c r="AE16">
        <v>4.2500000000000003E-2</v>
      </c>
      <c r="AF16">
        <v>4.25</v>
      </c>
      <c r="AH16">
        <v>5.79</v>
      </c>
      <c r="AJ16">
        <v>2.56</v>
      </c>
      <c r="AK16">
        <v>0.08</v>
      </c>
    </row>
    <row r="17" spans="1:79">
      <c r="A17" t="s">
        <v>226</v>
      </c>
      <c r="B17" s="4">
        <v>42199</v>
      </c>
      <c r="C17" s="4"/>
      <c r="K17">
        <v>7</v>
      </c>
      <c r="N17">
        <v>1.48</v>
      </c>
      <c r="Q17" s="9">
        <f t="shared" si="1"/>
        <v>29365.079365079368</v>
      </c>
      <c r="R17">
        <v>50.4</v>
      </c>
      <c r="U17">
        <v>46.86</v>
      </c>
      <c r="Z17" s="11">
        <v>97.26</v>
      </c>
      <c r="AA17" s="11"/>
      <c r="AB17">
        <v>4.7100000000000003E-2</v>
      </c>
      <c r="AD17">
        <v>1.6399999999999998E-2</v>
      </c>
      <c r="AH17">
        <v>2.37</v>
      </c>
      <c r="AJ17">
        <v>0.77</v>
      </c>
    </row>
    <row r="18" spans="1:79">
      <c r="A18" t="s">
        <v>226</v>
      </c>
      <c r="B18" s="4">
        <v>42248</v>
      </c>
      <c r="C18" s="4"/>
      <c r="K18">
        <v>13</v>
      </c>
      <c r="N18">
        <v>4.17</v>
      </c>
      <c r="Q18" s="9">
        <f t="shared" si="1"/>
        <v>31117.080814864563</v>
      </c>
      <c r="R18">
        <v>134.01</v>
      </c>
      <c r="U18">
        <v>258.22000000000003</v>
      </c>
      <c r="V18">
        <v>211.4</v>
      </c>
      <c r="Z18" s="11">
        <v>603.63</v>
      </c>
      <c r="AA18" s="11"/>
      <c r="AB18">
        <v>4.6500000000000007E-2</v>
      </c>
      <c r="AD18">
        <v>1.4999999999999999E-2</v>
      </c>
      <c r="AE18">
        <v>3.4700000000000002E-2</v>
      </c>
      <c r="AF18">
        <v>3.47</v>
      </c>
      <c r="AH18">
        <v>6.23</v>
      </c>
      <c r="AJ18">
        <v>3.86</v>
      </c>
      <c r="AK18">
        <v>7.34</v>
      </c>
    </row>
    <row r="19" spans="1:79">
      <c r="A19" t="s">
        <v>226</v>
      </c>
      <c r="B19" s="4">
        <v>42178</v>
      </c>
      <c r="C19" s="4"/>
      <c r="K19">
        <v>2</v>
      </c>
      <c r="N19">
        <v>0.31</v>
      </c>
      <c r="Q19" s="9">
        <f t="shared" si="1"/>
        <v>35267.349260523326</v>
      </c>
      <c r="R19">
        <v>8.7899999999999991</v>
      </c>
      <c r="U19">
        <v>5.16</v>
      </c>
      <c r="Z19" s="11">
        <v>13.95</v>
      </c>
      <c r="AA19" s="11"/>
      <c r="AB19">
        <v>4.0899999999999999E-2</v>
      </c>
      <c r="AD19">
        <v>1.8500000000000003E-2</v>
      </c>
      <c r="AH19">
        <v>0.36</v>
      </c>
      <c r="AJ19">
        <v>0.1</v>
      </c>
    </row>
    <row r="20" spans="1:79">
      <c r="A20" t="s">
        <v>226</v>
      </c>
      <c r="B20" s="4">
        <v>42258</v>
      </c>
      <c r="C20" s="4"/>
      <c r="K20">
        <v>14</v>
      </c>
      <c r="N20">
        <v>4.97</v>
      </c>
      <c r="Q20" s="9">
        <f t="shared" si="1"/>
        <v>39410.038854967883</v>
      </c>
      <c r="R20">
        <v>126.11</v>
      </c>
      <c r="U20">
        <v>277.08999999999997</v>
      </c>
      <c r="V20">
        <v>361.73</v>
      </c>
      <c r="Z20" s="11">
        <v>764.923</v>
      </c>
      <c r="AA20" s="11"/>
      <c r="AB20">
        <v>2.98E-2</v>
      </c>
      <c r="AD20">
        <v>8.1000000000000013E-3</v>
      </c>
      <c r="AE20">
        <v>4.4699999999999997E-2</v>
      </c>
      <c r="AF20">
        <v>4.47</v>
      </c>
      <c r="AH20">
        <v>3.75</v>
      </c>
      <c r="AJ20">
        <v>2.23</v>
      </c>
      <c r="AK20">
        <v>16.170000000000002</v>
      </c>
    </row>
    <row r="21" spans="1:79">
      <c r="A21" t="s">
        <v>226</v>
      </c>
      <c r="B21" s="4">
        <v>42227</v>
      </c>
      <c r="C21" s="4"/>
      <c r="K21">
        <v>14</v>
      </c>
      <c r="N21">
        <v>6.93</v>
      </c>
      <c r="Q21" s="9">
        <f t="shared" si="1"/>
        <v>50170.129588069212</v>
      </c>
      <c r="R21">
        <v>138.13</v>
      </c>
      <c r="U21">
        <v>242</v>
      </c>
      <c r="V21">
        <v>29.92</v>
      </c>
      <c r="Z21" s="11">
        <v>410.04700000000003</v>
      </c>
      <c r="AA21" s="11"/>
      <c r="AB21">
        <v>4.9699999999999994E-2</v>
      </c>
      <c r="AD21">
        <v>1.95E-2</v>
      </c>
      <c r="AE21">
        <v>4.4400000000000002E-2</v>
      </c>
      <c r="AF21">
        <v>4.4400000000000004</v>
      </c>
      <c r="AH21">
        <v>6.87</v>
      </c>
      <c r="AJ21">
        <v>4.7300000000000004</v>
      </c>
      <c r="AK21">
        <v>1.33</v>
      </c>
    </row>
    <row r="22" spans="1:79">
      <c r="A22" t="s">
        <v>226</v>
      </c>
      <c r="B22" s="4">
        <v>42290</v>
      </c>
      <c r="C22" s="4"/>
      <c r="N22">
        <v>0</v>
      </c>
      <c r="Q22" s="9"/>
      <c r="R22">
        <v>3.28</v>
      </c>
      <c r="U22">
        <v>176.27</v>
      </c>
      <c r="V22">
        <v>467.13</v>
      </c>
      <c r="W22">
        <v>99.48</v>
      </c>
      <c r="X22" t="e">
        <f>W22/M22</f>
        <v>#DIV/0!</v>
      </c>
      <c r="Y22">
        <v>367.65</v>
      </c>
      <c r="Z22" s="11">
        <v>646.68999999999994</v>
      </c>
      <c r="AA22" s="11">
        <f>Y22/Z22</f>
        <v>0.56851041457267004</v>
      </c>
    </row>
    <row r="23" spans="1:79">
      <c r="A23" t="s">
        <v>226</v>
      </c>
      <c r="B23" s="4">
        <v>42293</v>
      </c>
      <c r="C23" s="4"/>
      <c r="Q23" s="9"/>
      <c r="Y23">
        <v>302.7</v>
      </c>
      <c r="Z23" s="11"/>
      <c r="AA23" s="11"/>
    </row>
    <row r="24" spans="1:79">
      <c r="A24" t="s">
        <v>3</v>
      </c>
      <c r="B24" s="4">
        <v>42983</v>
      </c>
      <c r="C24" s="4"/>
      <c r="D24" s="4"/>
      <c r="E24" s="4"/>
      <c r="F24" s="4"/>
      <c r="G24" s="4"/>
      <c r="H24" s="4"/>
      <c r="I24">
        <v>31</v>
      </c>
      <c r="J24">
        <v>33.666666669999998</v>
      </c>
      <c r="K24">
        <v>20.88666667</v>
      </c>
      <c r="L24">
        <v>61.39</v>
      </c>
      <c r="M24">
        <f>L24*J24</f>
        <v>2066.7966668712997</v>
      </c>
      <c r="N24">
        <v>3.3484526670000001</v>
      </c>
      <c r="P24">
        <v>211949.37469999999</v>
      </c>
      <c r="Q24">
        <f t="shared" ref="Q24:Q30" si="2">N24*1000000/R24</f>
        <v>20837.10095400504</v>
      </c>
      <c r="R24">
        <v>160.69666670000001</v>
      </c>
      <c r="S24">
        <v>25.616666670000001</v>
      </c>
      <c r="T24">
        <v>186.31333330000001</v>
      </c>
      <c r="U24">
        <v>302.48333330000003</v>
      </c>
      <c r="V24">
        <v>409.21666670000002</v>
      </c>
      <c r="Z24">
        <v>898.0133333</v>
      </c>
      <c r="AB24">
        <v>2.746492545E-2</v>
      </c>
      <c r="AC24">
        <v>1.8975636559999998E-2</v>
      </c>
      <c r="AD24">
        <v>8.1153414599999998E-3</v>
      </c>
      <c r="AE24">
        <v>3.8795077800000001E-2</v>
      </c>
      <c r="AH24">
        <v>4.4259175710000003</v>
      </c>
      <c r="AI24">
        <v>0.40085383000000002</v>
      </c>
      <c r="AJ24">
        <v>2.4556705980000002</v>
      </c>
      <c r="AK24">
        <v>15.840236429999999</v>
      </c>
      <c r="AN24">
        <v>23.122678430000001</v>
      </c>
      <c r="AO24">
        <v>1.326094729</v>
      </c>
      <c r="AP24">
        <v>20822.952379999999</v>
      </c>
      <c r="AQ24">
        <v>18258.099859999998</v>
      </c>
      <c r="AS24">
        <v>764.44666670000004</v>
      </c>
      <c r="AU24">
        <v>5</v>
      </c>
      <c r="AV24">
        <v>6.1101009270000004</v>
      </c>
      <c r="AW24">
        <v>1.3891124260000001</v>
      </c>
      <c r="AX24">
        <v>6.4250525290000002</v>
      </c>
      <c r="AY24">
        <v>0.45081993999999997</v>
      </c>
      <c r="AZ24">
        <v>1.0506225199999999</v>
      </c>
      <c r="BA24">
        <v>14.28787365</v>
      </c>
      <c r="BB24">
        <v>25.268004139999999</v>
      </c>
      <c r="BC24">
        <v>24.959227420000001</v>
      </c>
      <c r="BD24">
        <v>8.0512938920000003</v>
      </c>
      <c r="BE24">
        <v>16.405305039999998</v>
      </c>
      <c r="BH24">
        <v>486.49708459999999</v>
      </c>
      <c r="BI24">
        <v>0.131513876</v>
      </c>
      <c r="BJ24">
        <v>0.51635507199999997</v>
      </c>
      <c r="BK24">
        <v>0.156608992</v>
      </c>
      <c r="BL24">
        <v>0.442822455</v>
      </c>
      <c r="BO24">
        <v>0.60551635000000004</v>
      </c>
      <c r="BP24">
        <v>0.28019391900000001</v>
      </c>
      <c r="BQ24">
        <v>0.48310399900000001</v>
      </c>
      <c r="BR24">
        <v>1.4177898360000001</v>
      </c>
      <c r="BU24">
        <v>2.2663543150000001</v>
      </c>
      <c r="BV24">
        <v>0.13615085800000001</v>
      </c>
      <c r="BW24">
        <v>1816.972784</v>
      </c>
      <c r="BX24">
        <v>3785.7399789999999</v>
      </c>
      <c r="BZ24">
        <v>19.532783550000001</v>
      </c>
    </row>
    <row r="25" spans="1:79">
      <c r="A25" t="s">
        <v>3</v>
      </c>
      <c r="B25" s="4">
        <v>42968</v>
      </c>
      <c r="C25" s="4"/>
      <c r="D25" s="4"/>
      <c r="E25" s="4"/>
      <c r="F25" s="4"/>
      <c r="G25" s="4"/>
      <c r="H25" s="4"/>
      <c r="I25">
        <v>31</v>
      </c>
      <c r="J25">
        <v>33.666666669999998</v>
      </c>
      <c r="K25">
        <v>20.88666667</v>
      </c>
      <c r="L25">
        <v>73.556666669999998</v>
      </c>
      <c r="M25">
        <f>L25*J25</f>
        <v>2476.4077781351889</v>
      </c>
      <c r="N25">
        <v>4.4933822670000003</v>
      </c>
      <c r="P25">
        <v>246404.07339999999</v>
      </c>
      <c r="Q25">
        <f t="shared" si="2"/>
        <v>24667.679467369173</v>
      </c>
      <c r="R25">
        <v>182.15666669999999</v>
      </c>
      <c r="S25">
        <v>5.1566666669999996</v>
      </c>
      <c r="T25">
        <v>187.31333330000001</v>
      </c>
      <c r="U25">
        <v>317.98333330000003</v>
      </c>
      <c r="V25">
        <v>217.55666669999999</v>
      </c>
      <c r="Z25">
        <v>722.85333330000003</v>
      </c>
      <c r="AB25">
        <v>4.5780029300000004E-2</v>
      </c>
      <c r="AC25">
        <v>2.4344771309999999E-2</v>
      </c>
      <c r="AD25">
        <v>1.3600711770000001E-2</v>
      </c>
      <c r="AE25">
        <v>3.3245203500000001E-2</v>
      </c>
      <c r="AH25">
        <v>8.3967630989999993</v>
      </c>
      <c r="AI25">
        <v>0.12453468099999999</v>
      </c>
      <c r="AJ25">
        <v>4.3441109280000001</v>
      </c>
      <c r="AK25">
        <v>7.2355102880000004</v>
      </c>
      <c r="AN25">
        <v>20.100919000000001</v>
      </c>
      <c r="AO25">
        <v>1.875228895</v>
      </c>
      <c r="AP25">
        <v>24555.750319999999</v>
      </c>
      <c r="AQ25">
        <v>23879.62084</v>
      </c>
      <c r="AS25">
        <v>764.44666670000004</v>
      </c>
      <c r="AU25">
        <v>5</v>
      </c>
      <c r="AV25">
        <v>3.2145502540000002</v>
      </c>
      <c r="AW25">
        <v>1.3891124260000001</v>
      </c>
      <c r="AX25">
        <v>7.2353046470000004</v>
      </c>
      <c r="AY25">
        <v>0.86346009099999999</v>
      </c>
      <c r="AZ25">
        <v>2.576694426</v>
      </c>
      <c r="BA25">
        <v>19.453620059999999</v>
      </c>
      <c r="BB25">
        <v>0.32145502500000001</v>
      </c>
      <c r="BC25">
        <v>19.296718200000001</v>
      </c>
      <c r="BD25">
        <v>17.073468699999999</v>
      </c>
      <c r="BE25">
        <v>34.734037100000002</v>
      </c>
      <c r="BH25">
        <v>382.55239289999997</v>
      </c>
      <c r="BI25">
        <v>0.45637277100000001</v>
      </c>
      <c r="BJ25">
        <v>0.498811324</v>
      </c>
      <c r="BK25">
        <v>0.230868765</v>
      </c>
      <c r="BL25">
        <v>0.19983250499999999</v>
      </c>
      <c r="BO25">
        <v>1.6763243489999999</v>
      </c>
      <c r="BP25">
        <v>1.8367544E-2</v>
      </c>
      <c r="BQ25">
        <v>0.90041895800000005</v>
      </c>
      <c r="BR25">
        <v>1.2573499420000001</v>
      </c>
      <c r="BU25">
        <v>2.554901455</v>
      </c>
      <c r="BV25">
        <v>0.22672908</v>
      </c>
      <c r="BW25">
        <v>2864.8653640000002</v>
      </c>
      <c r="BX25">
        <v>2871.5604330000001</v>
      </c>
      <c r="BZ25">
        <v>19.532783550000001</v>
      </c>
    </row>
    <row r="26" spans="1:79">
      <c r="A26" t="s">
        <v>3</v>
      </c>
      <c r="B26" s="4">
        <v>42942</v>
      </c>
      <c r="C26" s="4"/>
      <c r="D26" s="4"/>
      <c r="E26" s="4"/>
      <c r="F26" s="4"/>
      <c r="G26" s="4"/>
      <c r="H26" s="4"/>
      <c r="I26">
        <v>31</v>
      </c>
      <c r="J26">
        <v>23.666666670000001</v>
      </c>
      <c r="K26">
        <v>16.11</v>
      </c>
      <c r="L26">
        <v>29.943333330000002</v>
      </c>
      <c r="M26">
        <f>L26*J26</f>
        <v>708.65888890981114</v>
      </c>
      <c r="N26">
        <v>3.5467477330000001</v>
      </c>
      <c r="P26">
        <v>258047.00629999998</v>
      </c>
      <c r="Q26">
        <f t="shared" si="2"/>
        <v>24895.281227212148</v>
      </c>
      <c r="R26">
        <v>142.46666669999999</v>
      </c>
      <c r="S26">
        <v>13.6</v>
      </c>
      <c r="T26">
        <v>156.06666670000001</v>
      </c>
      <c r="U26">
        <v>211.7</v>
      </c>
      <c r="V26">
        <v>7.0333333329999999</v>
      </c>
      <c r="Z26">
        <v>374.8</v>
      </c>
      <c r="AB26">
        <v>5.2664065359999998E-2</v>
      </c>
      <c r="AC26">
        <v>2.4026684359999998E-2</v>
      </c>
      <c r="AD26">
        <v>1.5933583580000001E-2</v>
      </c>
      <c r="AE26">
        <v>3.4623949530000003E-2</v>
      </c>
      <c r="AH26">
        <v>7.4919406620000002</v>
      </c>
      <c r="AI26">
        <v>0.32024770200000002</v>
      </c>
      <c r="AJ26">
        <v>3.3575160039999998</v>
      </c>
      <c r="AK26">
        <v>0.24408219</v>
      </c>
      <c r="AN26">
        <v>11.41378656</v>
      </c>
      <c r="AO26">
        <v>2.1940391859999999</v>
      </c>
      <c r="AP26">
        <v>24806.254580000001</v>
      </c>
      <c r="AQ26">
        <v>22662.548620000001</v>
      </c>
      <c r="AR26">
        <v>1218.333333</v>
      </c>
      <c r="AS26">
        <v>588.33333330000005</v>
      </c>
      <c r="AU26">
        <v>5</v>
      </c>
      <c r="AV26">
        <v>6.1101009270000004</v>
      </c>
      <c r="AW26">
        <v>1.168888361</v>
      </c>
      <c r="AX26">
        <v>4.3617236650000004</v>
      </c>
      <c r="AY26">
        <v>0.85323291099999998</v>
      </c>
      <c r="AZ26">
        <v>2.0822463170000001</v>
      </c>
      <c r="BA26">
        <v>8.8911941460000001</v>
      </c>
      <c r="BB26">
        <v>1.8248287590000001</v>
      </c>
      <c r="BC26">
        <v>10.46151678</v>
      </c>
      <c r="BD26">
        <v>21.254411309999998</v>
      </c>
      <c r="BE26">
        <v>2.0502032419999998</v>
      </c>
      <c r="BH26">
        <v>291.83557009999998</v>
      </c>
      <c r="BI26">
        <v>0.18584066599999999</v>
      </c>
      <c r="BJ26">
        <v>0.61849928700000001</v>
      </c>
      <c r="BK26">
        <v>0.13053358400000001</v>
      </c>
      <c r="BL26">
        <v>4.5969863999999999E-2</v>
      </c>
      <c r="BO26">
        <v>0.20450197000000001</v>
      </c>
      <c r="BP26">
        <v>5.2578893000000002E-2</v>
      </c>
      <c r="BQ26">
        <v>0.168207088</v>
      </c>
      <c r="BR26">
        <v>7.3650926000000005E-2</v>
      </c>
      <c r="BU26">
        <v>0.26653564099999999</v>
      </c>
      <c r="BV26">
        <v>0.52397094600000005</v>
      </c>
      <c r="BW26">
        <v>5045.6976729999997</v>
      </c>
      <c r="BX26">
        <v>4682.6751670000003</v>
      </c>
      <c r="BY26">
        <v>127.1154331</v>
      </c>
      <c r="BZ26">
        <v>38.837267330000003</v>
      </c>
    </row>
    <row r="27" spans="1:79">
      <c r="A27" t="s">
        <v>3</v>
      </c>
      <c r="B27" s="4">
        <v>42895</v>
      </c>
      <c r="C27" s="4"/>
      <c r="D27" s="4"/>
      <c r="E27" s="4"/>
      <c r="F27" s="4"/>
      <c r="G27" s="4"/>
      <c r="H27" s="4"/>
      <c r="I27">
        <v>31.666666670000001</v>
      </c>
      <c r="J27">
        <v>31.333333329999999</v>
      </c>
      <c r="K27">
        <v>2</v>
      </c>
      <c r="N27">
        <v>0.18906666699999999</v>
      </c>
      <c r="P27">
        <v>265439.92389999999</v>
      </c>
      <c r="Q27">
        <f t="shared" si="2"/>
        <v>25549.549594594591</v>
      </c>
      <c r="R27">
        <v>7.4</v>
      </c>
      <c r="T27">
        <v>7.4</v>
      </c>
      <c r="U27">
        <v>4.9000000000000004</v>
      </c>
      <c r="Z27">
        <v>12.3</v>
      </c>
      <c r="AB27">
        <v>4.6311446829999998E-2</v>
      </c>
      <c r="AD27">
        <v>2.0514227950000002E-2</v>
      </c>
      <c r="AH27">
        <v>0.34375607200000002</v>
      </c>
      <c r="AJ27">
        <v>0.101174293</v>
      </c>
      <c r="AN27">
        <v>0.44493036499999999</v>
      </c>
      <c r="AO27">
        <v>1.8991813280000001</v>
      </c>
      <c r="AP27">
        <v>26543.992389999999</v>
      </c>
      <c r="AQ27">
        <v>26543.992389999999</v>
      </c>
      <c r="AR27">
        <v>187.7777778</v>
      </c>
      <c r="AS27">
        <v>71.666666669999998</v>
      </c>
      <c r="AU27">
        <v>3.2145502540000002</v>
      </c>
      <c r="AV27">
        <v>6.5064070989999996</v>
      </c>
      <c r="AY27">
        <v>3.9638261000000001E-2</v>
      </c>
      <c r="AZ27">
        <v>9.3893029850000005</v>
      </c>
      <c r="BA27">
        <v>1.3228756559999999</v>
      </c>
      <c r="BC27">
        <v>1.3228756559999999</v>
      </c>
      <c r="BD27">
        <v>1.276714533</v>
      </c>
      <c r="BH27">
        <v>25.94224354</v>
      </c>
      <c r="BI27">
        <v>0.30950257399999997</v>
      </c>
      <c r="BK27">
        <v>9.1647271000000002E-2</v>
      </c>
      <c r="BO27">
        <v>7.4699906999999996E-2</v>
      </c>
      <c r="BQ27">
        <v>3.0704688000000001E-2</v>
      </c>
      <c r="BU27">
        <v>0.104369884</v>
      </c>
      <c r="BV27">
        <v>0.70476370899999996</v>
      </c>
      <c r="BW27">
        <v>9389.3029850000003</v>
      </c>
      <c r="BX27">
        <v>9389.3029850000003</v>
      </c>
      <c r="BY27">
        <v>22.194427059999999</v>
      </c>
      <c r="BZ27">
        <v>10.92576008</v>
      </c>
    </row>
    <row r="28" spans="1:79">
      <c r="A28" t="s">
        <v>3</v>
      </c>
      <c r="B28" s="4">
        <v>42951</v>
      </c>
      <c r="C28" s="4"/>
      <c r="D28" s="4"/>
      <c r="E28" s="4"/>
      <c r="F28" s="4"/>
      <c r="G28" s="4"/>
      <c r="H28" s="4"/>
      <c r="I28">
        <v>31</v>
      </c>
      <c r="J28">
        <v>32.333333330000002</v>
      </c>
      <c r="K28">
        <v>18.11333333</v>
      </c>
      <c r="L28">
        <v>67.5</v>
      </c>
      <c r="M28">
        <f>L28*J28</f>
        <v>2182.4999997750001</v>
      </c>
      <c r="N28">
        <v>4.4898179999999996</v>
      </c>
      <c r="P28">
        <v>239592.76200000002</v>
      </c>
      <c r="Q28">
        <f t="shared" si="2"/>
        <v>26139.052973774684</v>
      </c>
      <c r="R28">
        <v>171.7666667</v>
      </c>
      <c r="S28">
        <v>14.16666667</v>
      </c>
      <c r="T28">
        <v>185.93333329999999</v>
      </c>
      <c r="U28">
        <v>286.26666669999997</v>
      </c>
      <c r="V28">
        <v>51.5</v>
      </c>
      <c r="Z28">
        <v>523.70000000000005</v>
      </c>
      <c r="AB28">
        <v>4.9020051960000005E-2</v>
      </c>
      <c r="AC28">
        <v>2.731203556E-2</v>
      </c>
      <c r="AD28">
        <v>1.4922018850000001E-2</v>
      </c>
      <c r="AE28">
        <v>3.4000000000000002E-2</v>
      </c>
      <c r="AH28">
        <v>8.395316459</v>
      </c>
      <c r="AI28">
        <v>0.369270916</v>
      </c>
      <c r="AJ28">
        <v>4.2699831179999999</v>
      </c>
      <c r="AK28">
        <v>1.7509999999999999</v>
      </c>
      <c r="AN28">
        <v>14.78557049</v>
      </c>
      <c r="AO28">
        <v>1.8879088310000001</v>
      </c>
      <c r="AP28">
        <v>26076.93547</v>
      </c>
      <c r="AQ28">
        <v>24126.09287</v>
      </c>
      <c r="AR28">
        <v>1466.666667</v>
      </c>
      <c r="AS28">
        <v>751.11</v>
      </c>
      <c r="AU28">
        <v>5</v>
      </c>
      <c r="AV28">
        <v>2.309401077</v>
      </c>
      <c r="AW28">
        <v>1.3891124260000001</v>
      </c>
      <c r="AX28">
        <v>5.4083269129999998</v>
      </c>
      <c r="AY28">
        <v>0.55618144700000005</v>
      </c>
      <c r="AZ28">
        <v>1.034755525</v>
      </c>
      <c r="BA28">
        <v>11.72959221</v>
      </c>
      <c r="BB28">
        <v>9.4118719360000007</v>
      </c>
      <c r="BC28">
        <v>20.71432677</v>
      </c>
      <c r="BD28">
        <v>23.508579990000001</v>
      </c>
      <c r="BE28">
        <v>12.73891675</v>
      </c>
      <c r="BH28">
        <v>559.41844800000001</v>
      </c>
      <c r="BI28">
        <v>0.31818848199999999</v>
      </c>
      <c r="BJ28">
        <v>0.288776054</v>
      </c>
      <c r="BK28">
        <v>0.111296059</v>
      </c>
      <c r="BO28">
        <v>8.5131423999999997E-2</v>
      </c>
      <c r="BP28">
        <v>0.203212321</v>
      </c>
      <c r="BQ28">
        <v>0.44190556399999997</v>
      </c>
      <c r="BR28">
        <v>0.43312317</v>
      </c>
      <c r="BU28">
        <v>0.92400618499999998</v>
      </c>
      <c r="BV28">
        <v>0.218956975</v>
      </c>
      <c r="BW28">
        <v>1456.8509300000001</v>
      </c>
      <c r="BX28">
        <v>291.09515390000001</v>
      </c>
      <c r="BY28">
        <v>35.472994419999999</v>
      </c>
      <c r="BZ28">
        <v>46.227657309999998</v>
      </c>
    </row>
    <row r="29" spans="1:79">
      <c r="A29" t="s">
        <v>3</v>
      </c>
      <c r="B29" s="4">
        <v>42926</v>
      </c>
      <c r="C29" s="4"/>
      <c r="D29" s="4"/>
      <c r="E29" s="4"/>
      <c r="F29" s="4"/>
      <c r="G29" s="4"/>
      <c r="H29" s="4"/>
      <c r="I29">
        <v>32.333333330000002</v>
      </c>
      <c r="J29">
        <v>32.666666669999998</v>
      </c>
      <c r="K29">
        <v>10.33333333</v>
      </c>
      <c r="N29">
        <v>2.6299103330000002</v>
      </c>
      <c r="P29">
        <v>232284.38700000002</v>
      </c>
      <c r="Q29">
        <f t="shared" si="2"/>
        <v>28900.113549450551</v>
      </c>
      <c r="R29">
        <v>91</v>
      </c>
      <c r="T29">
        <v>91</v>
      </c>
      <c r="U29">
        <v>89.85</v>
      </c>
      <c r="Z29">
        <v>180.85</v>
      </c>
      <c r="AB29">
        <v>5.2969261810000001E-2</v>
      </c>
      <c r="AD29">
        <v>1.830695073E-2</v>
      </c>
      <c r="AH29">
        <v>4.8199299030000002</v>
      </c>
      <c r="AJ29">
        <v>1.626351627</v>
      </c>
      <c r="AN29">
        <v>6.4462815300000003</v>
      </c>
      <c r="AO29">
        <v>1.862830607</v>
      </c>
      <c r="AP29">
        <v>29045.95592</v>
      </c>
      <c r="AQ29">
        <v>29045.95592</v>
      </c>
      <c r="AR29">
        <v>1085</v>
      </c>
      <c r="AS29">
        <v>334.33333329999999</v>
      </c>
      <c r="AU29">
        <v>3.2145502540000002</v>
      </c>
      <c r="AV29">
        <v>4.9328828619999996</v>
      </c>
      <c r="AW29">
        <v>0.66500626600000001</v>
      </c>
      <c r="AY29">
        <v>0.46288053699999998</v>
      </c>
      <c r="AZ29">
        <v>3.2982417559999999</v>
      </c>
      <c r="BA29">
        <v>9.4684159179999998</v>
      </c>
      <c r="BC29">
        <v>9.4684159179999998</v>
      </c>
      <c r="BD29">
        <v>15.176860680000001</v>
      </c>
      <c r="BH29">
        <v>238.09991600000001</v>
      </c>
      <c r="BI29">
        <v>6.9166196999999999E-2</v>
      </c>
      <c r="BK29">
        <v>0.18654817900000001</v>
      </c>
      <c r="BO29">
        <v>0.499844024</v>
      </c>
      <c r="BQ29">
        <v>0.128898914</v>
      </c>
      <c r="BU29">
        <v>0.62868809000000003</v>
      </c>
      <c r="BV29">
        <v>0.33258388300000002</v>
      </c>
      <c r="BW29">
        <v>5162.1325269999998</v>
      </c>
      <c r="BX29">
        <v>5162.1325269999998</v>
      </c>
      <c r="BY29">
        <v>63.83572667</v>
      </c>
      <c r="BZ29">
        <v>25.026652460000001</v>
      </c>
    </row>
    <row r="30" spans="1:79">
      <c r="A30" t="s">
        <v>3</v>
      </c>
      <c r="B30" s="4">
        <v>42909</v>
      </c>
      <c r="C30" s="4"/>
      <c r="D30" s="4"/>
      <c r="E30" s="4"/>
      <c r="F30" s="4"/>
      <c r="G30" s="4"/>
      <c r="H30" s="4"/>
      <c r="I30">
        <v>32.333333330000002</v>
      </c>
      <c r="J30">
        <v>31.666666670000001</v>
      </c>
      <c r="K30">
        <v>6.3333333329999997</v>
      </c>
      <c r="N30">
        <v>1.063767667</v>
      </c>
      <c r="P30">
        <v>260399.53109999999</v>
      </c>
      <c r="Q30">
        <f t="shared" si="2"/>
        <v>36597.511475160842</v>
      </c>
      <c r="R30">
        <v>29.06666667</v>
      </c>
      <c r="T30">
        <v>29.06666667</v>
      </c>
      <c r="U30">
        <v>21.233333330000001</v>
      </c>
      <c r="Z30">
        <v>50.3</v>
      </c>
      <c r="AB30">
        <v>5.0692481989999996E-2</v>
      </c>
      <c r="AD30">
        <v>1.8245937029999999E-2</v>
      </c>
      <c r="AH30">
        <v>1.476158393</v>
      </c>
      <c r="AJ30">
        <v>0.38724224699999998</v>
      </c>
      <c r="AN30">
        <v>1.8634006400000001</v>
      </c>
      <c r="AO30">
        <v>1.396620913</v>
      </c>
      <c r="AP30">
        <v>36472.462169999999</v>
      </c>
      <c r="AQ30">
        <v>36472.462169999999</v>
      </c>
      <c r="AR30">
        <v>704.44444439999995</v>
      </c>
      <c r="AS30">
        <v>158.88999999999999</v>
      </c>
      <c r="AU30">
        <v>2.0816659990000002</v>
      </c>
      <c r="AV30">
        <v>3.5118845840000001</v>
      </c>
      <c r="AW30">
        <v>0.33501243800000002</v>
      </c>
      <c r="AY30">
        <v>0.17414084099999999</v>
      </c>
      <c r="AZ30">
        <v>0.97779424000000004</v>
      </c>
      <c r="BA30">
        <v>1.2096831539999999</v>
      </c>
      <c r="BC30">
        <v>1.2096831539999999</v>
      </c>
      <c r="BD30">
        <v>1.1372481409999999</v>
      </c>
      <c r="BH30">
        <v>22.5166605</v>
      </c>
      <c r="BI30">
        <v>0.40163393800000002</v>
      </c>
      <c r="BK30">
        <v>3.4294910999999997E-2</v>
      </c>
      <c r="BO30">
        <v>0.171303912</v>
      </c>
      <c r="BQ30">
        <v>1.6357283E-2</v>
      </c>
      <c r="BU30">
        <v>0.18747316999999999</v>
      </c>
      <c r="BV30">
        <v>9.5373146000000006E-2</v>
      </c>
      <c r="BW30">
        <v>4554.4144660000002</v>
      </c>
      <c r="BX30">
        <v>4554.4144660000002</v>
      </c>
      <c r="BY30">
        <v>15.39600718</v>
      </c>
      <c r="BZ30">
        <v>1.922576396</v>
      </c>
    </row>
    <row r="31" spans="1:79">
      <c r="A31" t="s">
        <v>3</v>
      </c>
      <c r="B31" s="4">
        <v>42997</v>
      </c>
      <c r="C31" s="4"/>
      <c r="D31" s="4"/>
      <c r="E31" s="4"/>
      <c r="F31" s="4"/>
      <c r="G31" s="4"/>
      <c r="H31" s="4"/>
      <c r="I31">
        <v>31</v>
      </c>
      <c r="J31">
        <v>32.333333330000002</v>
      </c>
      <c r="K31">
        <v>20.88666667</v>
      </c>
      <c r="L31">
        <v>62.666666669999998</v>
      </c>
      <c r="M31">
        <f>L31*J31</f>
        <v>2026.2222221211111</v>
      </c>
      <c r="R31">
        <v>15.393333330000001</v>
      </c>
      <c r="S31">
        <v>14.86</v>
      </c>
      <c r="T31">
        <v>30.25333333</v>
      </c>
      <c r="U31">
        <v>213.95</v>
      </c>
      <c r="V31">
        <v>444.09</v>
      </c>
      <c r="W31">
        <v>125.55666669999999</v>
      </c>
      <c r="X31">
        <f>W31/M31</f>
        <v>6.1965891662447294E-2</v>
      </c>
      <c r="Y31">
        <v>318.53333329999998</v>
      </c>
      <c r="Z31">
        <v>688.29333329999997</v>
      </c>
      <c r="AA31" s="11">
        <f>Y31/Z31</f>
        <v>0.46278718373284583</v>
      </c>
      <c r="AB31">
        <v>2.2859224079999997E-2</v>
      </c>
      <c r="AC31">
        <v>1.739394188E-2</v>
      </c>
      <c r="AD31">
        <v>4.9081889800000004E-3</v>
      </c>
      <c r="AE31">
        <v>4.4114886699999994E-2</v>
      </c>
      <c r="AF31">
        <v>7.9016911999999998E-3</v>
      </c>
      <c r="AG31">
        <v>5.3927535999999998E-2</v>
      </c>
      <c r="AH31">
        <v>0.36035655300000002</v>
      </c>
      <c r="AI31">
        <v>0.24390679800000001</v>
      </c>
      <c r="AJ31">
        <v>1.0493157440000001</v>
      </c>
      <c r="AK31">
        <v>19.553729329999999</v>
      </c>
      <c r="AL31">
        <v>0.99398109099999998</v>
      </c>
      <c r="AM31">
        <v>18.559748240000001</v>
      </c>
      <c r="AN31">
        <v>21.20730842</v>
      </c>
      <c r="AS31">
        <v>764.44666670000004</v>
      </c>
      <c r="AT31">
        <v>54.553409960000003</v>
      </c>
      <c r="AU31">
        <v>5</v>
      </c>
      <c r="AV31">
        <v>3.0550504630000002</v>
      </c>
      <c r="AW31">
        <v>1.3891124260000001</v>
      </c>
      <c r="AX31">
        <v>4.6671440229999996</v>
      </c>
      <c r="BA31">
        <v>19.191926250000002</v>
      </c>
      <c r="BB31">
        <v>17.12383427</v>
      </c>
      <c r="BC31">
        <v>36.310441109999999</v>
      </c>
      <c r="BD31">
        <v>62.57163894</v>
      </c>
      <c r="BE31">
        <v>71.288638649999996</v>
      </c>
      <c r="BF31">
        <v>19.623540290000001</v>
      </c>
      <c r="BG31">
        <v>51.892228060000001</v>
      </c>
      <c r="BH31">
        <v>1351.075206</v>
      </c>
      <c r="BI31">
        <v>0.28147503000000001</v>
      </c>
      <c r="BJ31">
        <v>0.12760889</v>
      </c>
      <c r="BK31">
        <v>6.7670759999999996E-2</v>
      </c>
      <c r="BL31">
        <v>0.37165287400000002</v>
      </c>
      <c r="BM31">
        <v>0.143930472</v>
      </c>
      <c r="BN31">
        <v>0.42906704699999998</v>
      </c>
      <c r="BO31">
        <v>0.49645715800000001</v>
      </c>
      <c r="BP31">
        <v>0.26708691099999998</v>
      </c>
      <c r="BQ31">
        <v>0.358529082</v>
      </c>
      <c r="BR31">
        <v>3.0864769270000001</v>
      </c>
      <c r="BS31">
        <v>0.233257305</v>
      </c>
      <c r="BT31">
        <v>2.85535483</v>
      </c>
      <c r="BU31">
        <v>3.8043212409999998</v>
      </c>
      <c r="BZ31">
        <v>19.532783550000001</v>
      </c>
      <c r="CA31">
        <v>8.887289634</v>
      </c>
    </row>
    <row r="32" spans="1:79">
      <c r="A32" t="s">
        <v>3</v>
      </c>
      <c r="B32" s="4">
        <v>43026</v>
      </c>
      <c r="C32" s="4"/>
      <c r="D32" s="4" t="s">
        <v>60</v>
      </c>
      <c r="E32" s="4"/>
      <c r="F32" s="4"/>
      <c r="G32" s="4"/>
      <c r="H32" s="4"/>
      <c r="Y32">
        <v>310.3</v>
      </c>
      <c r="AT32">
        <v>53.143333329999997</v>
      </c>
      <c r="BG32">
        <v>36.299450839999999</v>
      </c>
      <c r="CA32">
        <v>6.2168025010000001</v>
      </c>
    </row>
    <row r="33" spans="1:79">
      <c r="A33" t="s">
        <v>3</v>
      </c>
      <c r="B33" s="4">
        <v>42916</v>
      </c>
      <c r="C33" s="4"/>
      <c r="D33" s="4"/>
      <c r="E33" s="4"/>
      <c r="F33" s="4"/>
      <c r="G33" s="4"/>
      <c r="H33" s="4"/>
      <c r="AR33">
        <v>877.77777779999997</v>
      </c>
      <c r="BY33">
        <v>42.860670050000003</v>
      </c>
    </row>
    <row r="34" spans="1:79">
      <c r="A34" t="s">
        <v>3</v>
      </c>
      <c r="B34" s="4">
        <v>42934</v>
      </c>
      <c r="C34" s="4"/>
      <c r="D34" s="4"/>
      <c r="E34" s="4"/>
      <c r="F34" s="4"/>
      <c r="G34" s="4"/>
      <c r="H34" s="4"/>
      <c r="AR34">
        <v>1111.666667</v>
      </c>
      <c r="BY34">
        <v>104.08329999999999</v>
      </c>
    </row>
    <row r="35" spans="1:79">
      <c r="A35" t="s">
        <v>4</v>
      </c>
      <c r="B35" s="4">
        <v>42926</v>
      </c>
      <c r="C35" s="4"/>
      <c r="D35" s="4"/>
      <c r="E35" s="4"/>
      <c r="F35" s="4"/>
      <c r="G35" s="4"/>
      <c r="H35" s="4"/>
      <c r="I35">
        <v>36.333333330000002</v>
      </c>
      <c r="J35">
        <v>32.666666669999998</v>
      </c>
      <c r="K35">
        <v>7.1133333329999999</v>
      </c>
      <c r="N35">
        <v>1.333144933</v>
      </c>
      <c r="P35">
        <v>246581.85629999998</v>
      </c>
      <c r="Q35">
        <f t="shared" ref="Q35:Q40" si="3">N35*1000000/R35</f>
        <v>22053.679619520262</v>
      </c>
      <c r="R35">
        <v>60.45</v>
      </c>
      <c r="T35">
        <v>60.45</v>
      </c>
      <c r="U35">
        <v>47.576666670000002</v>
      </c>
      <c r="Z35">
        <v>108.02666670000001</v>
      </c>
      <c r="AB35">
        <v>5.5619044300000003E-2</v>
      </c>
      <c r="AD35">
        <v>2.2197982469999999E-2</v>
      </c>
      <c r="AH35">
        <v>3.3607650140000001</v>
      </c>
      <c r="AJ35">
        <v>1.050690216</v>
      </c>
      <c r="AN35">
        <v>4.4114552299999996</v>
      </c>
      <c r="AO35">
        <v>2.591035186</v>
      </c>
      <c r="AP35">
        <v>21961.912329999999</v>
      </c>
      <c r="AQ35">
        <v>21961.912329999999</v>
      </c>
      <c r="AR35">
        <v>858.33333330000005</v>
      </c>
      <c r="AS35">
        <v>237.78</v>
      </c>
      <c r="AU35">
        <v>2.5166114780000002</v>
      </c>
      <c r="AV35">
        <v>7.0945988849999999</v>
      </c>
      <c r="AW35">
        <v>0.96417494999999998</v>
      </c>
      <c r="AY35">
        <v>0.27197959799999999</v>
      </c>
      <c r="AZ35">
        <v>3.0724990559999998</v>
      </c>
      <c r="BA35">
        <v>2.3404059479999999</v>
      </c>
      <c r="BC35">
        <v>2.3404059479999999</v>
      </c>
      <c r="BD35">
        <v>3.6065126279999999</v>
      </c>
      <c r="BH35">
        <v>14.75273986</v>
      </c>
      <c r="BI35">
        <v>0.10581093699999999</v>
      </c>
      <c r="BK35">
        <v>0.225253958</v>
      </c>
      <c r="BO35">
        <v>8.4158015000000003E-2</v>
      </c>
      <c r="BQ35">
        <v>3.0301444E-2</v>
      </c>
      <c r="BU35">
        <v>0.111229473</v>
      </c>
      <c r="BV35">
        <v>0.51737233100000002</v>
      </c>
      <c r="BW35">
        <v>3761.7168099999999</v>
      </c>
      <c r="BX35">
        <v>3761.7168099999999</v>
      </c>
      <c r="BY35">
        <v>59.231185480000001</v>
      </c>
      <c r="BZ35">
        <v>42.861361389999999</v>
      </c>
    </row>
    <row r="36" spans="1:79">
      <c r="A36" t="s">
        <v>4</v>
      </c>
      <c r="B36" s="4">
        <v>42983</v>
      </c>
      <c r="C36" s="4"/>
      <c r="D36" s="4"/>
      <c r="E36" s="4"/>
      <c r="F36" s="4"/>
      <c r="G36" s="4"/>
      <c r="H36" s="4"/>
      <c r="I36">
        <v>36.333333330000002</v>
      </c>
      <c r="J36">
        <v>37.666666669999998</v>
      </c>
      <c r="K36">
        <v>16.39</v>
      </c>
      <c r="L36">
        <v>37.166666669999998</v>
      </c>
      <c r="M36">
        <f>L36*J36</f>
        <v>1399.9444446938887</v>
      </c>
      <c r="N36">
        <v>4.4241513330000002</v>
      </c>
      <c r="P36">
        <v>222683.2157</v>
      </c>
      <c r="Q36">
        <f t="shared" si="3"/>
        <v>25290.981152460987</v>
      </c>
      <c r="R36">
        <v>174.93</v>
      </c>
      <c r="S36">
        <v>14.956666670000001</v>
      </c>
      <c r="T36">
        <v>189.88666670000001</v>
      </c>
      <c r="U36">
        <v>315.51666669999997</v>
      </c>
      <c r="V36">
        <v>298.65333329999999</v>
      </c>
      <c r="Z36">
        <v>804.05666670000005</v>
      </c>
      <c r="AB36">
        <v>3.4432400859999997E-2</v>
      </c>
      <c r="AC36">
        <v>1.938536008E-2</v>
      </c>
      <c r="AD36">
        <v>9.3853016700000003E-3</v>
      </c>
      <c r="AE36">
        <v>3.5966654619999996E-2</v>
      </c>
      <c r="AH36">
        <v>5.9953915029999996</v>
      </c>
      <c r="AI36">
        <v>0.29116908899999999</v>
      </c>
      <c r="AJ36">
        <v>2.9563275170000001</v>
      </c>
      <c r="AK36">
        <v>10.73565777</v>
      </c>
      <c r="AN36">
        <v>19.978545879999999</v>
      </c>
      <c r="AO36">
        <v>1.362412132</v>
      </c>
      <c r="AP36">
        <v>25470.01368</v>
      </c>
      <c r="AQ36">
        <v>23475.8786</v>
      </c>
      <c r="AS36">
        <v>733.33333330000005</v>
      </c>
      <c r="AU36">
        <v>2.5166114780000002</v>
      </c>
      <c r="AV36">
        <v>1.1547005379999999</v>
      </c>
      <c r="AW36">
        <v>0.348281495</v>
      </c>
      <c r="AX36">
        <v>5.7518113089999998</v>
      </c>
      <c r="AY36">
        <v>0.28243780600000001</v>
      </c>
      <c r="AZ36">
        <v>1.309851638</v>
      </c>
      <c r="BA36">
        <v>14.148851540000001</v>
      </c>
      <c r="BB36">
        <v>10.21833809</v>
      </c>
      <c r="BC36">
        <v>18.289954439999999</v>
      </c>
      <c r="BD36">
        <v>12.678459419999999</v>
      </c>
      <c r="BE36">
        <v>15.767594409999999</v>
      </c>
      <c r="BH36">
        <v>415.57733739999998</v>
      </c>
      <c r="BI36">
        <v>0.40941188499999998</v>
      </c>
      <c r="BJ36">
        <v>0.40461825099999998</v>
      </c>
      <c r="BK36">
        <v>0.17834109300000001</v>
      </c>
      <c r="BL36">
        <v>0.17916147299999999</v>
      </c>
      <c r="BO36">
        <v>0.49556551900000001</v>
      </c>
      <c r="BP36">
        <v>0.21661079899999999</v>
      </c>
      <c r="BQ36">
        <v>0.53461416900000003</v>
      </c>
      <c r="BR36">
        <v>0.66098231100000004</v>
      </c>
      <c r="BU36">
        <v>0.43763847</v>
      </c>
      <c r="BV36">
        <v>0.18807691900000001</v>
      </c>
      <c r="BW36">
        <v>3456.5980880000002</v>
      </c>
      <c r="BX36">
        <v>3152.3957850000002</v>
      </c>
      <c r="BZ36">
        <v>106.5078506</v>
      </c>
    </row>
    <row r="37" spans="1:79">
      <c r="A37" t="s">
        <v>4</v>
      </c>
      <c r="B37" s="4">
        <v>42942</v>
      </c>
      <c r="C37" s="4"/>
      <c r="D37" s="4"/>
      <c r="E37" s="4"/>
      <c r="F37" s="4"/>
      <c r="G37" s="4"/>
      <c r="H37" s="4"/>
      <c r="I37">
        <v>36.333333330000002</v>
      </c>
      <c r="J37">
        <v>34</v>
      </c>
      <c r="K37">
        <v>13.78</v>
      </c>
      <c r="N37">
        <v>2.870000133</v>
      </c>
      <c r="P37">
        <v>294986.7401</v>
      </c>
      <c r="Q37">
        <f t="shared" si="3"/>
        <v>26956.795229506322</v>
      </c>
      <c r="R37">
        <v>106.4666667</v>
      </c>
      <c r="S37">
        <v>3.95</v>
      </c>
      <c r="T37">
        <v>110.41666669999999</v>
      </c>
      <c r="U37">
        <v>136.7333333</v>
      </c>
      <c r="V37">
        <v>0.81666666700000001</v>
      </c>
      <c r="Z37">
        <v>247.96666669999999</v>
      </c>
      <c r="AB37">
        <v>5.6759546600000002E-2</v>
      </c>
      <c r="AC37">
        <v>2.2230339849999999E-2</v>
      </c>
      <c r="AD37">
        <v>1.49628977E-2</v>
      </c>
      <c r="AE37">
        <v>3.4290581539999997E-2</v>
      </c>
      <c r="AH37">
        <v>6.0370028959999997</v>
      </c>
      <c r="AI37">
        <v>9.2586599000000006E-2</v>
      </c>
      <c r="AJ37">
        <v>2.0423830540000001</v>
      </c>
      <c r="AK37">
        <v>2.5147903999999999E-2</v>
      </c>
      <c r="AN37">
        <v>8.1971204530000001</v>
      </c>
      <c r="AO37">
        <v>2.1404846100000001</v>
      </c>
      <c r="AP37">
        <v>26939.467619999999</v>
      </c>
      <c r="AQ37">
        <v>26034.953669999999</v>
      </c>
      <c r="AR37">
        <v>1153.333333</v>
      </c>
      <c r="AS37">
        <v>510</v>
      </c>
      <c r="AU37">
        <v>2.5166114780000002</v>
      </c>
      <c r="AV37">
        <v>5.2915026220000003</v>
      </c>
      <c r="AW37">
        <v>1.168888361</v>
      </c>
      <c r="AY37">
        <v>0.43784565800000003</v>
      </c>
      <c r="AZ37">
        <v>0.89697609499999997</v>
      </c>
      <c r="BA37">
        <v>6.709942871</v>
      </c>
      <c r="BB37">
        <v>2.4864633519999999</v>
      </c>
      <c r="BC37">
        <v>7.3607630940000002</v>
      </c>
      <c r="BD37">
        <v>11.00378723</v>
      </c>
      <c r="BE37">
        <v>0.59651767200000005</v>
      </c>
      <c r="BH37">
        <v>147.6010953</v>
      </c>
      <c r="BI37">
        <v>0.34234834800000002</v>
      </c>
      <c r="BJ37">
        <v>0.388470392</v>
      </c>
      <c r="BK37">
        <v>4.9557148000000002E-2</v>
      </c>
      <c r="BL37">
        <v>0.71820184499999995</v>
      </c>
      <c r="BO37">
        <v>0.41912551599999998</v>
      </c>
      <c r="BP37">
        <v>6.2015540000000001E-2</v>
      </c>
      <c r="BQ37">
        <v>9.9778357999999998E-2</v>
      </c>
      <c r="BR37">
        <v>1.6461156000000001E-2</v>
      </c>
      <c r="BU37">
        <v>0.41153527699999998</v>
      </c>
      <c r="BV37">
        <v>0.37967192900000002</v>
      </c>
      <c r="BW37">
        <v>3588.6822590000002</v>
      </c>
      <c r="BX37">
        <v>4087.9392079999998</v>
      </c>
      <c r="BY37">
        <v>93.852721500000001</v>
      </c>
      <c r="BZ37">
        <v>83.735230939999994</v>
      </c>
    </row>
    <row r="38" spans="1:79">
      <c r="A38" t="s">
        <v>4</v>
      </c>
      <c r="B38" s="4">
        <v>42951</v>
      </c>
      <c r="C38" s="4"/>
      <c r="D38" s="4"/>
      <c r="E38" s="4"/>
      <c r="F38" s="4"/>
      <c r="G38" s="4"/>
      <c r="H38" s="4"/>
      <c r="I38">
        <v>36.333333330000002</v>
      </c>
      <c r="J38">
        <v>38.333333330000002</v>
      </c>
      <c r="K38">
        <v>15.61</v>
      </c>
      <c r="L38">
        <v>36.776666669999997</v>
      </c>
      <c r="M38">
        <f>L38*J38</f>
        <v>1409.772222227411</v>
      </c>
      <c r="N38">
        <v>4.6754084669999996</v>
      </c>
      <c r="P38">
        <v>232888.84029999998</v>
      </c>
      <c r="Q38">
        <f t="shared" si="3"/>
        <v>28080.531333333329</v>
      </c>
      <c r="R38">
        <v>166.5</v>
      </c>
      <c r="S38">
        <v>3.766666667</v>
      </c>
      <c r="T38">
        <v>170.2666667</v>
      </c>
      <c r="U38">
        <v>256.60000000000002</v>
      </c>
      <c r="V38">
        <v>19.666666670000001</v>
      </c>
      <c r="Z38">
        <v>446.53333329999998</v>
      </c>
      <c r="AB38">
        <v>4.7166145640000004E-2</v>
      </c>
      <c r="AC38">
        <v>2.4504482350000002E-2</v>
      </c>
      <c r="AD38">
        <v>1.330648343E-2</v>
      </c>
      <c r="AE38">
        <v>3.5000000000000003E-2</v>
      </c>
      <c r="AH38">
        <v>7.7601181229999998</v>
      </c>
      <c r="AI38">
        <v>9.6129725999999999E-2</v>
      </c>
      <c r="AJ38">
        <v>3.3425547560000002</v>
      </c>
      <c r="AK38">
        <v>0.68833333299999999</v>
      </c>
      <c r="AN38">
        <v>11.88713594</v>
      </c>
      <c r="AO38">
        <v>1.6701437029999999</v>
      </c>
      <c r="AP38">
        <v>28207.598379999999</v>
      </c>
      <c r="AQ38">
        <v>27540.923060000001</v>
      </c>
      <c r="AR38">
        <v>1235</v>
      </c>
      <c r="AS38">
        <v>665.55333329999996</v>
      </c>
      <c r="AU38">
        <v>2.5166114780000002</v>
      </c>
      <c r="AV38">
        <v>2.0816659990000002</v>
      </c>
      <c r="AW38">
        <v>0.67178865700000001</v>
      </c>
      <c r="AX38">
        <v>2.1444191130000001</v>
      </c>
      <c r="AY38">
        <v>0.75047234600000001</v>
      </c>
      <c r="AZ38">
        <v>0.71532856499999997</v>
      </c>
      <c r="BA38">
        <v>32.922332849999997</v>
      </c>
      <c r="BB38">
        <v>1.4047538340000001</v>
      </c>
      <c r="BC38">
        <v>31.731582580000001</v>
      </c>
      <c r="BD38">
        <v>62.276881750000001</v>
      </c>
      <c r="BE38">
        <v>8.0002083309999996</v>
      </c>
      <c r="BH38">
        <v>1015.488716</v>
      </c>
      <c r="BI38">
        <v>0.42883606299999999</v>
      </c>
      <c r="BJ38">
        <v>0.48703883199999998</v>
      </c>
      <c r="BK38">
        <v>0.20050975200000001</v>
      </c>
      <c r="BO38">
        <v>0.77755899100000003</v>
      </c>
      <c r="BP38">
        <v>4.7494438999999999E-2</v>
      </c>
      <c r="BQ38">
        <v>0.404080877</v>
      </c>
      <c r="BR38">
        <v>0.28000729200000002</v>
      </c>
      <c r="BU38">
        <v>1.401819975</v>
      </c>
      <c r="BV38">
        <v>0.101699416</v>
      </c>
      <c r="BW38">
        <v>992.64098639999997</v>
      </c>
      <c r="BX38">
        <v>668.4282283</v>
      </c>
      <c r="BY38">
        <v>86.746757860000002</v>
      </c>
      <c r="BZ38">
        <v>110.67036469999999</v>
      </c>
    </row>
    <row r="39" spans="1:79">
      <c r="A39" t="s">
        <v>4</v>
      </c>
      <c r="B39" s="4">
        <v>42968</v>
      </c>
      <c r="C39" s="4"/>
      <c r="D39" s="4"/>
      <c r="E39" s="4"/>
      <c r="F39" s="4"/>
      <c r="G39" s="4"/>
      <c r="H39" s="4"/>
      <c r="I39">
        <v>36.333333330000002</v>
      </c>
      <c r="J39">
        <v>35</v>
      </c>
      <c r="K39">
        <v>16.39</v>
      </c>
      <c r="L39">
        <v>50</v>
      </c>
      <c r="M39">
        <f>L39*J39</f>
        <v>1750</v>
      </c>
      <c r="N39">
        <v>5.2218760670000002</v>
      </c>
      <c r="P39">
        <v>260345.29389999999</v>
      </c>
      <c r="Q39">
        <f t="shared" si="3"/>
        <v>29404.110969086094</v>
      </c>
      <c r="R39">
        <v>177.59</v>
      </c>
      <c r="S39">
        <v>4.8566666669999998</v>
      </c>
      <c r="T39">
        <v>182.44666670000001</v>
      </c>
      <c r="U39">
        <v>306.48333330000003</v>
      </c>
      <c r="V39">
        <v>137.35666670000001</v>
      </c>
      <c r="Z39">
        <v>626.28666670000007</v>
      </c>
      <c r="AB39">
        <v>4.792724768E-2</v>
      </c>
      <c r="AC39">
        <v>2.440630714E-2</v>
      </c>
      <c r="AD39">
        <v>1.375053326E-2</v>
      </c>
      <c r="AE39">
        <v>3.5871027309999998E-2</v>
      </c>
      <c r="AH39">
        <v>8.4749179560000005</v>
      </c>
      <c r="AI39">
        <v>0.112247159</v>
      </c>
      <c r="AJ39">
        <v>4.1794316409999999</v>
      </c>
      <c r="AK39">
        <v>4.9122820190000001</v>
      </c>
      <c r="AN39">
        <v>17.678878780000002</v>
      </c>
      <c r="AO39">
        <v>1.622554703</v>
      </c>
      <c r="AP39">
        <v>29646.15581</v>
      </c>
      <c r="AQ39">
        <v>28857.855530000001</v>
      </c>
      <c r="AS39">
        <v>733.33333330000005</v>
      </c>
      <c r="AU39">
        <v>2.5166114780000002</v>
      </c>
      <c r="AV39">
        <v>1.7320508080000001</v>
      </c>
      <c r="AW39">
        <v>0.348281495</v>
      </c>
      <c r="AX39">
        <v>10.440306509999999</v>
      </c>
      <c r="AY39">
        <v>8.9865407999999994E-2</v>
      </c>
      <c r="AZ39">
        <v>1.8305064879999999</v>
      </c>
      <c r="BA39">
        <v>19.2779667</v>
      </c>
      <c r="BB39">
        <v>2.2501851780000002</v>
      </c>
      <c r="BC39">
        <v>19.828346710000002</v>
      </c>
      <c r="BD39">
        <v>37.884209550000001</v>
      </c>
      <c r="BE39">
        <v>20.123949249999999</v>
      </c>
      <c r="BH39">
        <v>741.52028519999999</v>
      </c>
      <c r="BI39">
        <v>0.32390440599999998</v>
      </c>
      <c r="BJ39">
        <v>0.44870957700000003</v>
      </c>
      <c r="BK39">
        <v>0.30498844600000002</v>
      </c>
      <c r="BL39">
        <v>0.113142141</v>
      </c>
      <c r="BO39">
        <v>0.53440854000000004</v>
      </c>
      <c r="BP39">
        <v>3.5300312E-2</v>
      </c>
      <c r="BQ39">
        <v>0.90320213199999999</v>
      </c>
      <c r="BR39">
        <v>0.55779815600000004</v>
      </c>
      <c r="BU39">
        <v>1.258361353</v>
      </c>
      <c r="BV39">
        <v>8.7457088000000002E-2</v>
      </c>
      <c r="BW39">
        <v>3364.5618420000001</v>
      </c>
      <c r="BX39">
        <v>3278.8751830000001</v>
      </c>
      <c r="BZ39">
        <v>106.5078506</v>
      </c>
    </row>
    <row r="40" spans="1:79">
      <c r="A40" t="s">
        <v>4</v>
      </c>
      <c r="B40" s="4">
        <v>42909</v>
      </c>
      <c r="C40" s="4"/>
      <c r="D40" s="4"/>
      <c r="E40" s="4"/>
      <c r="F40" s="4"/>
      <c r="G40" s="4"/>
      <c r="H40" s="4"/>
      <c r="I40">
        <v>41</v>
      </c>
      <c r="J40">
        <v>41</v>
      </c>
      <c r="K40">
        <v>3.6666666669999999</v>
      </c>
      <c r="N40">
        <v>0.56501726699999999</v>
      </c>
      <c r="P40">
        <v>286692.8419</v>
      </c>
      <c r="Q40">
        <f t="shared" si="3"/>
        <v>32534.583506231364</v>
      </c>
      <c r="R40">
        <v>17.366666670000001</v>
      </c>
      <c r="T40">
        <v>17.366666670000001</v>
      </c>
      <c r="U40">
        <v>12.16666667</v>
      </c>
      <c r="Z40">
        <v>29.533333329999998</v>
      </c>
      <c r="AB40">
        <v>5.3513595260000005E-2</v>
      </c>
      <c r="AD40">
        <v>2.5577801859999999E-2</v>
      </c>
      <c r="AH40">
        <v>0.92831271999999998</v>
      </c>
      <c r="AJ40">
        <v>0.31247847400000001</v>
      </c>
      <c r="AN40">
        <v>1.240791193</v>
      </c>
      <c r="AO40">
        <v>1.660832965</v>
      </c>
      <c r="AP40">
        <v>32509.90871</v>
      </c>
      <c r="AQ40">
        <v>32509.90871</v>
      </c>
      <c r="AR40">
        <v>600</v>
      </c>
      <c r="AS40">
        <v>118.33333330000001</v>
      </c>
      <c r="AU40">
        <v>2.6457513110000002</v>
      </c>
      <c r="AV40">
        <v>2.6457513110000002</v>
      </c>
      <c r="AW40">
        <v>0.57735026899999997</v>
      </c>
      <c r="AY40">
        <v>7.2568472999999994E-2</v>
      </c>
      <c r="AZ40">
        <v>0.63868976399999999</v>
      </c>
      <c r="BA40">
        <v>0.75718777900000001</v>
      </c>
      <c r="BC40">
        <v>0.75718777900000001</v>
      </c>
      <c r="BD40">
        <v>1.908751774</v>
      </c>
      <c r="BH40">
        <v>26.65207934</v>
      </c>
      <c r="BI40">
        <v>0.213327875</v>
      </c>
      <c r="BK40">
        <v>0.10142232299999999</v>
      </c>
      <c r="BO40">
        <v>1.1554798999999999E-2</v>
      </c>
      <c r="BQ40">
        <v>6.0073020999999997E-2</v>
      </c>
      <c r="BU40">
        <v>6.5997679000000004E-2</v>
      </c>
      <c r="BV40">
        <v>0.20978332699999999</v>
      </c>
      <c r="BW40">
        <v>3518.26377</v>
      </c>
      <c r="BX40">
        <v>3518.26377</v>
      </c>
      <c r="BY40">
        <v>17.63834207</v>
      </c>
      <c r="BZ40">
        <v>4.407066296</v>
      </c>
    </row>
    <row r="41" spans="1:79">
      <c r="A41" t="s">
        <v>4</v>
      </c>
      <c r="B41" s="4">
        <v>42997</v>
      </c>
      <c r="C41" s="4"/>
      <c r="D41" s="4"/>
      <c r="E41" s="4"/>
      <c r="F41" s="4"/>
      <c r="G41" s="4"/>
      <c r="H41" s="4"/>
      <c r="I41">
        <v>36.333333330000002</v>
      </c>
      <c r="J41">
        <v>31</v>
      </c>
      <c r="K41">
        <v>16.39</v>
      </c>
      <c r="L41">
        <v>40</v>
      </c>
      <c r="M41">
        <f>L41*J41</f>
        <v>1240</v>
      </c>
      <c r="R41">
        <v>19.223333329999999</v>
      </c>
      <c r="S41">
        <v>21.49</v>
      </c>
      <c r="T41">
        <v>40.713333329999998</v>
      </c>
      <c r="U41">
        <v>219.25</v>
      </c>
      <c r="V41">
        <v>387.29</v>
      </c>
      <c r="W41">
        <v>108.9866667</v>
      </c>
      <c r="X41">
        <f>W41/M41</f>
        <v>8.7892473145161285E-2</v>
      </c>
      <c r="Y41">
        <v>278.30333330000002</v>
      </c>
      <c r="Z41">
        <v>647.25333330000001</v>
      </c>
      <c r="AA41" s="11">
        <f>Y41/Z41</f>
        <v>0.42997589812489578</v>
      </c>
      <c r="AB41">
        <v>2.3521679240000003E-2</v>
      </c>
      <c r="AC41">
        <v>1.6860892380000003E-2</v>
      </c>
      <c r="AD41">
        <v>5.2212872099999998E-3</v>
      </c>
      <c r="AE41">
        <v>4.5911583289999995E-2</v>
      </c>
      <c r="AF41">
        <v>9.3376227199999991E-3</v>
      </c>
      <c r="AG41">
        <v>6.0332436560000001E-2</v>
      </c>
      <c r="AH41">
        <v>0.43640024599999999</v>
      </c>
      <c r="AI41">
        <v>0.35975561299999997</v>
      </c>
      <c r="AJ41">
        <v>1.14375928</v>
      </c>
      <c r="AK41">
        <v>17.7300304</v>
      </c>
      <c r="AL41">
        <v>1.0196174790000001</v>
      </c>
      <c r="AM41">
        <v>16.71041292</v>
      </c>
      <c r="AN41">
        <v>19.669945540000001</v>
      </c>
      <c r="AS41">
        <v>733.33333330000005</v>
      </c>
      <c r="AT41">
        <v>47.663444439999999</v>
      </c>
      <c r="AU41">
        <v>2.5166114780000002</v>
      </c>
      <c r="AV41">
        <v>3.4641016150000001</v>
      </c>
      <c r="AW41">
        <v>0.348281495</v>
      </c>
      <c r="AX41">
        <v>4.67</v>
      </c>
      <c r="BA41">
        <v>15.94061898</v>
      </c>
      <c r="BB41">
        <v>10.5</v>
      </c>
      <c r="BC41">
        <v>25.78087146</v>
      </c>
      <c r="BD41">
        <v>11.883181390000001</v>
      </c>
      <c r="BE41">
        <v>53.30703518</v>
      </c>
      <c r="BF41">
        <v>11.006317879999999</v>
      </c>
      <c r="BG41">
        <v>42.300721430000003</v>
      </c>
      <c r="BH41">
        <v>750.10421499999995</v>
      </c>
      <c r="BI41">
        <v>0.205624793</v>
      </c>
      <c r="BJ41">
        <v>8.6981791000000003E-2</v>
      </c>
      <c r="BK41">
        <v>6.4591645000000003E-2</v>
      </c>
      <c r="BL41">
        <v>0.247615847</v>
      </c>
      <c r="BM41">
        <v>0.16779386900000001</v>
      </c>
      <c r="BN41">
        <v>0.35224639200000002</v>
      </c>
      <c r="BO41">
        <v>0.33582984900000001</v>
      </c>
      <c r="BP41">
        <v>0.17449678199999999</v>
      </c>
      <c r="BQ41">
        <v>0.14542123200000001</v>
      </c>
      <c r="BR41">
        <v>2.0032270049999998</v>
      </c>
      <c r="BS41">
        <v>0.215670792</v>
      </c>
      <c r="BT41">
        <v>1.8231119410000001</v>
      </c>
      <c r="BU41">
        <v>2.316815096</v>
      </c>
      <c r="BZ41">
        <v>106.5078506</v>
      </c>
      <c r="CA41">
        <v>7.2446063140000003</v>
      </c>
    </row>
    <row r="42" spans="1:79">
      <c r="A42" t="s">
        <v>4</v>
      </c>
      <c r="B42" s="4">
        <v>43026</v>
      </c>
      <c r="C42" s="4"/>
      <c r="D42" s="4" t="s">
        <v>60</v>
      </c>
      <c r="E42" s="4"/>
      <c r="F42" s="4"/>
      <c r="G42" s="4"/>
      <c r="H42" s="4"/>
      <c r="Y42">
        <v>308.80134229999999</v>
      </c>
      <c r="AT42">
        <v>52.886666669999997</v>
      </c>
      <c r="BG42">
        <v>14.451823940000001</v>
      </c>
      <c r="CA42">
        <v>2.4750824900000001</v>
      </c>
    </row>
    <row r="43" spans="1:79">
      <c r="A43" t="s">
        <v>4</v>
      </c>
      <c r="B43" s="4">
        <v>42916</v>
      </c>
      <c r="C43" s="4"/>
      <c r="D43" s="4"/>
      <c r="E43" s="4"/>
      <c r="F43" s="4"/>
      <c r="G43" s="4"/>
      <c r="H43" s="4"/>
      <c r="AR43">
        <v>818.88888889999998</v>
      </c>
      <c r="BY43">
        <v>10.18350154</v>
      </c>
    </row>
    <row r="44" spans="1:79">
      <c r="A44" t="s">
        <v>4</v>
      </c>
      <c r="B44" s="4">
        <v>42934</v>
      </c>
      <c r="C44" s="4"/>
      <c r="D44" s="4"/>
      <c r="E44" s="4"/>
      <c r="F44" s="4"/>
      <c r="G44" s="4"/>
      <c r="H44" s="4"/>
      <c r="AR44">
        <v>971.66666669999995</v>
      </c>
      <c r="BY44">
        <v>99.068578939999995</v>
      </c>
    </row>
    <row r="45" spans="1:79">
      <c r="A45" s="25" t="s">
        <v>75</v>
      </c>
      <c r="D45" s="4" t="s">
        <v>60</v>
      </c>
      <c r="E45" s="4"/>
      <c r="F45" s="5">
        <v>6</v>
      </c>
      <c r="G45" s="5">
        <v>67</v>
      </c>
      <c r="H45" s="5">
        <v>128</v>
      </c>
    </row>
    <row r="46" spans="1:79">
      <c r="A46" s="25" t="s">
        <v>71</v>
      </c>
      <c r="D46" s="4" t="s">
        <v>60</v>
      </c>
      <c r="E46" s="4"/>
      <c r="F46" s="5">
        <v>6</v>
      </c>
      <c r="G46" s="5">
        <v>30</v>
      </c>
      <c r="H46" s="5">
        <v>90</v>
      </c>
    </row>
    <row r="47" spans="1:79">
      <c r="A47" s="25" t="s">
        <v>72</v>
      </c>
      <c r="D47" s="4" t="s">
        <v>60</v>
      </c>
      <c r="E47" s="4"/>
      <c r="F47" s="5">
        <v>6</v>
      </c>
      <c r="G47" s="5">
        <v>33</v>
      </c>
      <c r="H47" s="5">
        <v>100</v>
      </c>
    </row>
    <row r="48" spans="1:79">
      <c r="A48" s="25" t="s">
        <v>66</v>
      </c>
      <c r="D48" s="4" t="s">
        <v>60</v>
      </c>
      <c r="E48" s="4"/>
      <c r="F48" s="5">
        <v>6</v>
      </c>
      <c r="G48" s="5">
        <v>26</v>
      </c>
      <c r="H48" s="5">
        <v>79</v>
      </c>
    </row>
    <row r="49" spans="1:8">
      <c r="A49" s="25" t="s">
        <v>73</v>
      </c>
      <c r="D49" s="4" t="s">
        <v>60</v>
      </c>
      <c r="E49" s="4"/>
      <c r="F49" s="5">
        <v>6</v>
      </c>
      <c r="G49" s="5">
        <v>37</v>
      </c>
      <c r="H49" s="5">
        <v>102</v>
      </c>
    </row>
    <row r="50" spans="1:8">
      <c r="A50" s="25" t="s">
        <v>76</v>
      </c>
      <c r="D50" s="4" t="s">
        <v>60</v>
      </c>
      <c r="E50" s="4"/>
      <c r="F50" s="5">
        <v>6</v>
      </c>
      <c r="G50" s="5">
        <v>72</v>
      </c>
      <c r="H50" s="5">
        <v>128</v>
      </c>
    </row>
    <row r="51" spans="1:8">
      <c r="A51" s="25" t="s">
        <v>74</v>
      </c>
      <c r="D51" s="4" t="s">
        <v>60</v>
      </c>
      <c r="E51" s="4"/>
      <c r="F51" s="5">
        <v>6</v>
      </c>
      <c r="G51" s="5">
        <v>40</v>
      </c>
      <c r="H51" s="5">
        <v>107</v>
      </c>
    </row>
    <row r="52" spans="1:8">
      <c r="A52" s="25" t="s">
        <v>65</v>
      </c>
      <c r="D52" s="4" t="s">
        <v>60</v>
      </c>
      <c r="E52" s="4"/>
      <c r="F52" s="5">
        <v>6</v>
      </c>
      <c r="G52" s="5">
        <v>21</v>
      </c>
      <c r="H52" s="5">
        <v>74</v>
      </c>
    </row>
    <row r="53" spans="1:8">
      <c r="A53" s="25" t="s">
        <v>81</v>
      </c>
      <c r="D53" s="4" t="s">
        <v>60</v>
      </c>
      <c r="E53" s="4"/>
      <c r="F53" s="5">
        <v>13</v>
      </c>
      <c r="G53" s="5">
        <v>71</v>
      </c>
      <c r="H53" s="5">
        <v>137</v>
      </c>
    </row>
    <row r="54" spans="1:8">
      <c r="A54" s="25" t="s">
        <v>77</v>
      </c>
      <c r="D54" s="4" t="s">
        <v>60</v>
      </c>
      <c r="E54" s="4"/>
      <c r="F54" s="5">
        <v>13</v>
      </c>
      <c r="G54" s="5">
        <v>43</v>
      </c>
      <c r="H54" s="5">
        <v>91</v>
      </c>
    </row>
    <row r="55" spans="1:8">
      <c r="A55" s="25" t="s">
        <v>78</v>
      </c>
      <c r="D55" s="4" t="s">
        <v>60</v>
      </c>
      <c r="E55" s="4"/>
      <c r="F55" s="5">
        <v>13</v>
      </c>
      <c r="G55" s="5">
        <v>44</v>
      </c>
      <c r="H55" s="5">
        <v>103</v>
      </c>
    </row>
    <row r="56" spans="1:8">
      <c r="A56" s="25" t="s">
        <v>68</v>
      </c>
      <c r="D56" s="4" t="s">
        <v>60</v>
      </c>
      <c r="E56" s="4"/>
      <c r="F56" s="5">
        <v>13</v>
      </c>
      <c r="G56" s="5">
        <v>43</v>
      </c>
      <c r="H56" s="5">
        <v>83</v>
      </c>
    </row>
    <row r="57" spans="1:8">
      <c r="A57" s="25" t="s">
        <v>79</v>
      </c>
      <c r="D57" s="4" t="s">
        <v>60</v>
      </c>
      <c r="E57" s="4"/>
      <c r="F57" s="5">
        <v>13</v>
      </c>
      <c r="G57" s="5">
        <v>48</v>
      </c>
      <c r="H57" s="5">
        <v>112</v>
      </c>
    </row>
    <row r="58" spans="1:8">
      <c r="A58" s="25" t="s">
        <v>82</v>
      </c>
      <c r="D58" s="4" t="s">
        <v>60</v>
      </c>
      <c r="E58" s="4"/>
      <c r="F58" s="5">
        <v>13</v>
      </c>
      <c r="G58" s="5">
        <v>73</v>
      </c>
      <c r="H58" s="5">
        <v>142</v>
      </c>
    </row>
    <row r="59" spans="1:8">
      <c r="A59" s="25" t="s">
        <v>80</v>
      </c>
      <c r="D59" s="4" t="s">
        <v>60</v>
      </c>
      <c r="E59" s="4"/>
      <c r="F59" s="5">
        <v>13</v>
      </c>
      <c r="G59" s="5">
        <v>53</v>
      </c>
      <c r="H59" s="5">
        <v>118</v>
      </c>
    </row>
    <row r="60" spans="1:8">
      <c r="A60" s="25" t="s">
        <v>67</v>
      </c>
      <c r="D60" s="4" t="s">
        <v>60</v>
      </c>
      <c r="E60" s="4"/>
      <c r="F60" s="5">
        <v>13</v>
      </c>
      <c r="G60" s="5">
        <v>40</v>
      </c>
      <c r="H60" s="5">
        <v>78</v>
      </c>
    </row>
    <row r="61" spans="1:8">
      <c r="A61" s="25" t="s">
        <v>87</v>
      </c>
      <c r="D61" s="4" t="s">
        <v>60</v>
      </c>
      <c r="E61" s="4"/>
      <c r="F61" s="5">
        <v>7</v>
      </c>
      <c r="G61" s="5">
        <v>60</v>
      </c>
      <c r="H61" s="5">
        <v>140</v>
      </c>
    </row>
    <row r="62" spans="1:8">
      <c r="A62" s="25" t="s">
        <v>83</v>
      </c>
      <c r="D62" s="4" t="s">
        <v>60</v>
      </c>
      <c r="E62" s="4"/>
      <c r="F62" s="5">
        <v>7</v>
      </c>
      <c r="G62" s="5">
        <v>38</v>
      </c>
      <c r="H62" s="5">
        <v>93</v>
      </c>
    </row>
    <row r="63" spans="1:8">
      <c r="A63" s="25" t="s">
        <v>84</v>
      </c>
      <c r="D63" s="4" t="s">
        <v>60</v>
      </c>
      <c r="E63" s="4"/>
      <c r="F63" s="5">
        <v>7</v>
      </c>
      <c r="G63" s="5">
        <v>40</v>
      </c>
      <c r="H63" s="5">
        <v>99</v>
      </c>
    </row>
    <row r="64" spans="1:8">
      <c r="A64" s="25" t="s">
        <v>70</v>
      </c>
      <c r="D64" s="4" t="s">
        <v>60</v>
      </c>
      <c r="E64" s="4"/>
      <c r="F64" s="5">
        <v>7</v>
      </c>
      <c r="G64" s="5">
        <v>35</v>
      </c>
      <c r="H64" s="5">
        <v>84</v>
      </c>
    </row>
    <row r="65" spans="1:87">
      <c r="A65" s="25" t="s">
        <v>85</v>
      </c>
      <c r="D65" s="4" t="s">
        <v>60</v>
      </c>
      <c r="E65" s="4"/>
      <c r="F65" s="5">
        <v>7</v>
      </c>
      <c r="G65" s="5">
        <v>41</v>
      </c>
      <c r="H65" s="5">
        <v>109</v>
      </c>
    </row>
    <row r="66" spans="1:87">
      <c r="A66" s="25" t="s">
        <v>88</v>
      </c>
      <c r="D66" s="4" t="s">
        <v>60</v>
      </c>
      <c r="E66" s="4"/>
      <c r="F66" s="5">
        <v>7</v>
      </c>
      <c r="G66" s="5">
        <v>62</v>
      </c>
      <c r="H66" s="5">
        <v>140</v>
      </c>
    </row>
    <row r="67" spans="1:87">
      <c r="A67" s="25" t="s">
        <v>86</v>
      </c>
      <c r="D67" s="4" t="s">
        <v>60</v>
      </c>
      <c r="E67" s="4"/>
      <c r="F67" s="5">
        <v>7</v>
      </c>
      <c r="G67" s="5">
        <v>49</v>
      </c>
      <c r="H67" s="5">
        <v>116</v>
      </c>
    </row>
    <row r="68" spans="1:87">
      <c r="A68" s="25" t="s">
        <v>69</v>
      </c>
      <c r="D68" s="4" t="s">
        <v>60</v>
      </c>
      <c r="E68" s="4"/>
      <c r="F68" s="5">
        <v>7</v>
      </c>
      <c r="G68" s="5">
        <v>34</v>
      </c>
      <c r="H68" s="5">
        <v>81</v>
      </c>
    </row>
    <row r="69" spans="1:87">
      <c r="A69" s="13" t="s">
        <v>308</v>
      </c>
      <c r="B69" s="10">
        <f>DATE(2003,12,9)+C69</f>
        <v>37995</v>
      </c>
      <c r="C69" s="22">
        <v>31</v>
      </c>
      <c r="D69" s="9"/>
      <c r="E69" s="9"/>
      <c r="F69" s="9"/>
      <c r="G69" s="23"/>
      <c r="H69" s="22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>
        <v>20.487820204008901</v>
      </c>
      <c r="U69">
        <v>10.4591248978906</v>
      </c>
      <c r="V69" s="9"/>
      <c r="W69" s="9"/>
      <c r="X69" s="9"/>
      <c r="Y69" s="23"/>
      <c r="Z69" s="9">
        <v>42.530842217707303</v>
      </c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</row>
    <row r="70" spans="1:87">
      <c r="A70" s="13" t="s">
        <v>308</v>
      </c>
      <c r="B70" s="10">
        <f>DATE(2003,12,9)+C70</f>
        <v>38021</v>
      </c>
      <c r="C70" s="22">
        <v>57</v>
      </c>
      <c r="D70" s="9"/>
      <c r="E70" s="9"/>
      <c r="F70" s="9"/>
      <c r="G70" s="23"/>
      <c r="H70" s="22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>
        <v>115.0755084515</v>
      </c>
      <c r="U70">
        <v>123.07772867226601</v>
      </c>
      <c r="V70" s="9"/>
      <c r="W70" s="9"/>
      <c r="X70" s="9"/>
      <c r="Y70" s="23"/>
      <c r="Z70" s="9">
        <v>239.33770395660099</v>
      </c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</row>
    <row r="71" spans="1:87">
      <c r="A71" s="13" t="s">
        <v>308</v>
      </c>
      <c r="B71" s="10">
        <f>DATE(2003,12,9)+C71</f>
        <v>38035</v>
      </c>
      <c r="C71" s="22">
        <v>71</v>
      </c>
      <c r="D71" s="9"/>
      <c r="E71" s="9"/>
      <c r="F71" s="9"/>
      <c r="G71" s="23"/>
      <c r="H71" s="22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>
        <v>183.419558888213</v>
      </c>
      <c r="U71">
        <v>259.58988752277799</v>
      </c>
      <c r="V71" s="9"/>
      <c r="W71" s="9"/>
      <c r="X71" s="9"/>
      <c r="Y71" s="23"/>
      <c r="Z71" s="9">
        <v>441.99777977923401</v>
      </c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</row>
    <row r="72" spans="1:87">
      <c r="A72" s="13" t="s">
        <v>308</v>
      </c>
      <c r="B72" s="10">
        <f>DATE(2003,12,9)+C72</f>
        <v>38092</v>
      </c>
      <c r="C72" s="22">
        <v>128</v>
      </c>
      <c r="D72" s="10" t="s">
        <v>60</v>
      </c>
      <c r="E72" s="9"/>
      <c r="F72" s="9"/>
      <c r="G72" s="23">
        <v>44</v>
      </c>
      <c r="H72" s="22">
        <v>127</v>
      </c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22"/>
      <c r="U72">
        <v>130.10912594516401</v>
      </c>
      <c r="V72" s="9"/>
      <c r="W72" s="9"/>
      <c r="X72" s="9"/>
      <c r="Y72" s="23">
        <v>368</v>
      </c>
      <c r="Z72" s="9">
        <v>693.36866137444201</v>
      </c>
      <c r="AA72" s="11">
        <f>Y72/Z72</f>
        <v>0.53074218738199908</v>
      </c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</row>
    <row r="73" spans="1:87">
      <c r="A73" s="8" t="s">
        <v>198</v>
      </c>
      <c r="B73" s="4">
        <v>32911</v>
      </c>
      <c r="C73" s="4"/>
      <c r="N73">
        <v>0.92121101109482895</v>
      </c>
      <c r="Z73">
        <v>58.59375</v>
      </c>
      <c r="AH73" s="9"/>
      <c r="AN73" s="9">
        <v>2.29542533891044</v>
      </c>
    </row>
    <row r="74" spans="1:87">
      <c r="A74" s="8" t="s">
        <v>198</v>
      </c>
      <c r="B74" s="4">
        <v>32924</v>
      </c>
      <c r="C74" s="4"/>
      <c r="N74">
        <v>4.33777737073477</v>
      </c>
      <c r="Z74">
        <v>269.53124999999898</v>
      </c>
      <c r="AH74">
        <v>7.7202470236119893</v>
      </c>
      <c r="AN74">
        <v>10.4494658065816</v>
      </c>
    </row>
    <row r="75" spans="1:87">
      <c r="A75" s="8" t="s">
        <v>198</v>
      </c>
      <c r="B75" s="4">
        <v>32937</v>
      </c>
      <c r="C75" s="4"/>
      <c r="N75">
        <v>5.1295399832530801</v>
      </c>
      <c r="Z75">
        <v>386.71874999999898</v>
      </c>
      <c r="AH75">
        <v>8.843865722194078</v>
      </c>
      <c r="AN75">
        <v>13.200624905508199</v>
      </c>
    </row>
    <row r="76" spans="1:87">
      <c r="A76" s="8" t="s">
        <v>198</v>
      </c>
      <c r="B76" s="4">
        <v>32951</v>
      </c>
      <c r="C76" s="4"/>
      <c r="N76">
        <v>6.9137141511408799</v>
      </c>
      <c r="Z76">
        <v>613.28125</v>
      </c>
      <c r="AH76">
        <v>11.644907747634676</v>
      </c>
      <c r="AN76">
        <v>18.150197802751499</v>
      </c>
    </row>
    <row r="77" spans="1:87">
      <c r="A77" s="8" t="s">
        <v>198</v>
      </c>
      <c r="B77" s="4">
        <v>32966</v>
      </c>
      <c r="C77" s="4"/>
      <c r="N77">
        <v>6.4919667155118201</v>
      </c>
      <c r="Z77">
        <v>710.93749999999898</v>
      </c>
      <c r="AH77">
        <v>10.102107285650909</v>
      </c>
      <c r="AN77">
        <v>21.466228644862099</v>
      </c>
    </row>
    <row r="78" spans="1:87">
      <c r="A78" s="8" t="s">
        <v>198</v>
      </c>
      <c r="B78" s="4">
        <v>32978</v>
      </c>
      <c r="C78" s="4"/>
      <c r="N78">
        <v>3.2030039773916599</v>
      </c>
      <c r="Z78">
        <v>609.37499999999898</v>
      </c>
      <c r="AN78">
        <v>18.876020511011401</v>
      </c>
    </row>
    <row r="79" spans="1:87">
      <c r="A79" s="29" t="s">
        <v>198</v>
      </c>
      <c r="B79" s="4">
        <v>32992</v>
      </c>
      <c r="C79" s="4"/>
      <c r="D79" s="4" t="s">
        <v>60</v>
      </c>
      <c r="E79" s="4"/>
      <c r="N79">
        <v>6.2223937617751703</v>
      </c>
      <c r="Z79">
        <v>1554.6875</v>
      </c>
      <c r="AN79">
        <v>24.4539636143728</v>
      </c>
    </row>
    <row r="80" spans="1:87">
      <c r="A80" s="28" t="s">
        <v>196</v>
      </c>
      <c r="B80" s="10">
        <v>32972</v>
      </c>
      <c r="C80" s="10"/>
      <c r="D80" s="9"/>
      <c r="E80" s="9"/>
      <c r="F80" s="9"/>
      <c r="G80" s="9"/>
      <c r="H80" s="9"/>
      <c r="I80" s="9"/>
      <c r="J80" s="9"/>
      <c r="K80">
        <v>17.474120082815698</v>
      </c>
      <c r="L80" s="9"/>
      <c r="M80" s="9"/>
      <c r="N80" s="9">
        <v>4.8364559346870397</v>
      </c>
      <c r="O80" s="9">
        <v>0.955116696588868</v>
      </c>
      <c r="P80" s="9"/>
      <c r="Q80" s="9">
        <f t="shared" ref="Q80:Q89" si="4">N80*1000000/R80</f>
        <v>31745.807010921511</v>
      </c>
      <c r="R80">
        <v>152.34944044809299</v>
      </c>
      <c r="S80" s="9"/>
      <c r="T80" s="9"/>
      <c r="U80">
        <v>424.27472812891699</v>
      </c>
      <c r="V80" s="9">
        <v>471.12526539278099</v>
      </c>
      <c r="W80">
        <f>V80-Y80</f>
        <v>180.37706296232898</v>
      </c>
      <c r="X80" s="9"/>
      <c r="Y80">
        <v>290.74820243045201</v>
      </c>
      <c r="Z80" s="9">
        <v>1062.5</v>
      </c>
      <c r="AA80" s="11">
        <f>Y80/Z80</f>
        <v>0.27364536699336661</v>
      </c>
      <c r="AB80" s="9">
        <v>3.2803798995863095E-2</v>
      </c>
      <c r="AC80" s="9"/>
      <c r="AD80" s="9">
        <v>9.5284907693510505E-3</v>
      </c>
      <c r="AE80" s="9">
        <f>AK80/V80</f>
        <v>4.5171985703309839E-2</v>
      </c>
      <c r="AF80" s="9">
        <v>1.8145168143638399E-2</v>
      </c>
      <c r="AG80" s="9">
        <v>6.1939133124619704E-2</v>
      </c>
      <c r="AH80" s="9">
        <v>5.2080804155383014</v>
      </c>
      <c r="AI80" s="9"/>
      <c r="AJ80" s="9">
        <f t="shared" ref="AJ80:AJ89" si="5">AD80*U80</f>
        <v>4.0426978306453121</v>
      </c>
      <c r="AK80" s="9">
        <f>AL80+AM80</f>
        <v>21.281663752790756</v>
      </c>
      <c r="AL80" s="9">
        <f>AF80*W80</f>
        <v>3.2729721367071094</v>
      </c>
      <c r="AM80" s="9">
        <f>AG80*Y80</f>
        <v>18.008691616083645</v>
      </c>
      <c r="AN80" s="9">
        <f t="shared" ref="AN80:AN89" si="6">AM80+AL80+AJ80+AH80</f>
        <v>30.53244199897437</v>
      </c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</row>
    <row r="81" spans="1:87">
      <c r="A81" s="28" t="s">
        <v>196</v>
      </c>
      <c r="B81" s="10">
        <v>32962</v>
      </c>
      <c r="C81" s="10"/>
      <c r="D81" s="9"/>
      <c r="E81" s="9"/>
      <c r="F81" s="9"/>
      <c r="G81" s="9"/>
      <c r="H81" s="9"/>
      <c r="I81" s="9"/>
      <c r="J81" s="9"/>
      <c r="K81">
        <v>17.681159420289799</v>
      </c>
      <c r="L81" s="9"/>
      <c r="M81" s="9"/>
      <c r="N81" s="9">
        <v>5.12502616705045</v>
      </c>
      <c r="O81" s="9">
        <v>0.95332136445242299</v>
      </c>
      <c r="P81" s="9"/>
      <c r="Q81" s="9">
        <f t="shared" si="4"/>
        <v>32069.620549677846</v>
      </c>
      <c r="R81">
        <v>159.80937969351601</v>
      </c>
      <c r="S81" s="9"/>
      <c r="T81" s="9"/>
      <c r="U81">
        <v>423.71009451966597</v>
      </c>
      <c r="V81" s="9">
        <v>307.64331210191</v>
      </c>
      <c r="W81">
        <f>V81-Y81</f>
        <v>170.116492134531</v>
      </c>
      <c r="X81" s="9"/>
      <c r="Y81">
        <v>137.526819967379</v>
      </c>
      <c r="Z81" s="9">
        <v>914.06249999999898</v>
      </c>
      <c r="AA81" s="11">
        <f>Y81/Z81</f>
        <v>0.1504566919301242</v>
      </c>
      <c r="AB81" s="9">
        <v>4.5457419361417901E-2</v>
      </c>
      <c r="AC81" s="9"/>
      <c r="AD81" s="9">
        <v>1.11516980926838E-2</v>
      </c>
      <c r="AE81" s="9">
        <f>AK81/V81</f>
        <v>4.2859155115258465E-2</v>
      </c>
      <c r="AF81" s="9">
        <v>2.5287389142132598E-2</v>
      </c>
      <c r="AG81" s="9">
        <v>6.4594895014327802E-2</v>
      </c>
      <c r="AH81" s="9">
        <v>7.6942300660613334</v>
      </c>
      <c r="AI81" s="9"/>
      <c r="AJ81" s="9">
        <f t="shared" si="5"/>
        <v>4.7250870529058311</v>
      </c>
      <c r="AK81" s="9">
        <f>AL81+AM81</f>
        <v>13.185332433547632</v>
      </c>
      <c r="AL81" s="9">
        <f>AF81*W81</f>
        <v>4.3018019361004249</v>
      </c>
      <c r="AM81" s="9">
        <f>AG81*Y81</f>
        <v>8.8835304974472074</v>
      </c>
      <c r="AN81" s="9">
        <f t="shared" si="6"/>
        <v>25.604649552514797</v>
      </c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</row>
    <row r="82" spans="1:87">
      <c r="A82" s="26" t="s">
        <v>196</v>
      </c>
      <c r="B82" s="10">
        <v>32981</v>
      </c>
      <c r="C82" s="10"/>
      <c r="D82" s="9"/>
      <c r="E82" s="9"/>
      <c r="F82" s="9"/>
      <c r="G82" s="9"/>
      <c r="H82" s="9"/>
      <c r="I82" s="9"/>
      <c r="J82" s="9"/>
      <c r="K82">
        <v>17.432712215320901</v>
      </c>
      <c r="L82" s="9"/>
      <c r="M82" s="9"/>
      <c r="N82" s="9">
        <v>3.1582975716977102</v>
      </c>
      <c r="O82" s="9">
        <v>0.93177737881507994</v>
      </c>
      <c r="P82" s="9"/>
      <c r="Q82" s="9">
        <f t="shared" si="4"/>
        <v>34102.758793628491</v>
      </c>
      <c r="R82">
        <v>92.611204589341995</v>
      </c>
      <c r="S82" s="9"/>
      <c r="T82" s="9"/>
      <c r="U82">
        <v>383.26425982180098</v>
      </c>
      <c r="V82" s="9">
        <v>536.51804670912895</v>
      </c>
      <c r="W82">
        <f>V82-Y82</f>
        <v>186.79945536043493</v>
      </c>
      <c r="X82" s="9"/>
      <c r="Y82">
        <v>349.71859134869402</v>
      </c>
      <c r="Z82" s="9">
        <v>1031.25</v>
      </c>
      <c r="AA82" s="11">
        <f>Y82/Z82</f>
        <v>0.33912105827752148</v>
      </c>
      <c r="AB82" s="9">
        <v>3.1337772746895601E-2</v>
      </c>
      <c r="AC82" s="9"/>
      <c r="AD82" s="9">
        <v>8.0643680974087587E-3</v>
      </c>
      <c r="AE82" s="9">
        <f>AK82/V82</f>
        <v>4.7172946533704185E-2</v>
      </c>
      <c r="AF82" s="9">
        <v>1.5820900595887599E-2</v>
      </c>
      <c r="AG82" s="9">
        <v>6.3919397109962195E-2</v>
      </c>
      <c r="AH82" s="9">
        <v>3.1717735677342116</v>
      </c>
      <c r="AI82" s="9"/>
      <c r="AJ82" s="9">
        <f t="shared" si="5"/>
        <v>3.0907840697839135</v>
      </c>
      <c r="AK82" s="9">
        <f>AL82+AM82</f>
        <v>25.309137131777145</v>
      </c>
      <c r="AL82" s="9">
        <f>AF82*W82</f>
        <v>2.955335614623384</v>
      </c>
      <c r="AM82" s="9">
        <f>AG82*Y82</f>
        <v>22.353801517153762</v>
      </c>
      <c r="AN82" s="9">
        <f t="shared" si="6"/>
        <v>31.57169476929527</v>
      </c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</row>
    <row r="83" spans="1:87">
      <c r="A83" s="26" t="s">
        <v>196</v>
      </c>
      <c r="B83" s="10">
        <v>32910</v>
      </c>
      <c r="C83" s="10"/>
      <c r="D83" s="9"/>
      <c r="E83" s="9"/>
      <c r="F83" s="9"/>
      <c r="G83" s="9"/>
      <c r="H83" s="9"/>
      <c r="I83" s="9"/>
      <c r="J83" s="9"/>
      <c r="K83">
        <v>8.0331262939958599</v>
      </c>
      <c r="L83" s="9"/>
      <c r="M83" s="9"/>
      <c r="N83" s="9">
        <v>2.3992699392924401</v>
      </c>
      <c r="O83" s="9">
        <v>0.75403949730700104</v>
      </c>
      <c r="P83" s="9"/>
      <c r="Q83" s="9">
        <f t="shared" si="4"/>
        <v>34347.929212067291</v>
      </c>
      <c r="R83">
        <v>69.851953067654406</v>
      </c>
      <c r="S83" s="9"/>
      <c r="T83" s="9"/>
      <c r="U83">
        <v>48.445563673732003</v>
      </c>
      <c r="V83" s="9"/>
      <c r="X83" s="9"/>
      <c r="Y83" s="9"/>
      <c r="Z83" s="9">
        <v>132.81249999999901</v>
      </c>
      <c r="AA83" s="9"/>
      <c r="AB83" s="9">
        <v>4.9420394788277998E-2</v>
      </c>
      <c r="AC83" s="9"/>
      <c r="AD83" s="9">
        <v>2.3045519285614699E-2</v>
      </c>
      <c r="AE83" s="9"/>
      <c r="AF83" s="9"/>
      <c r="AG83" s="9"/>
      <c r="AH83" s="9">
        <v>3.9160491133475621</v>
      </c>
      <c r="AI83" s="9"/>
      <c r="AJ83" s="9">
        <f t="shared" si="5"/>
        <v>1.1164531719454658</v>
      </c>
      <c r="AK83" s="9"/>
      <c r="AL83" s="9"/>
      <c r="AM83" s="9"/>
      <c r="AN83" s="9">
        <f t="shared" si="6"/>
        <v>5.0325022852930275</v>
      </c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</row>
    <row r="84" spans="1:87">
      <c r="A84" s="26" t="s">
        <v>196</v>
      </c>
      <c r="B84" s="10">
        <v>32946</v>
      </c>
      <c r="C84" s="10"/>
      <c r="D84" s="9"/>
      <c r="E84" s="9"/>
      <c r="F84" s="9"/>
      <c r="G84" s="9"/>
      <c r="H84" s="9"/>
      <c r="I84" s="9"/>
      <c r="J84" s="9"/>
      <c r="K84">
        <v>17.267080745341602</v>
      </c>
      <c r="L84" s="9"/>
      <c r="M84" s="9"/>
      <c r="N84" s="9">
        <v>8.6793227967343505</v>
      </c>
      <c r="O84" s="9">
        <v>0.93357271095152594</v>
      </c>
      <c r="P84" s="9"/>
      <c r="Q84" s="9">
        <f t="shared" si="4"/>
        <v>35094.659940056139</v>
      </c>
      <c r="R84">
        <v>247.31177938635599</v>
      </c>
      <c r="S84" s="9"/>
      <c r="T84" s="9"/>
      <c r="U84">
        <v>467.02652648696198</v>
      </c>
      <c r="V84" s="9">
        <v>57.961783439490397</v>
      </c>
      <c r="W84">
        <v>54.462299413910301</v>
      </c>
      <c r="X84" s="9"/>
      <c r="Y84" s="9"/>
      <c r="Z84" s="9">
        <v>781.25</v>
      </c>
      <c r="AA84" s="9"/>
      <c r="AB84" s="9">
        <v>4.9266748928388102E-2</v>
      </c>
      <c r="AC84" s="9"/>
      <c r="AD84" s="9">
        <v>1.3922762362203101E-2</v>
      </c>
      <c r="AE84" s="9">
        <f>AK84/V84</f>
        <v>4.1108223174517358E-2</v>
      </c>
      <c r="AF84" s="9">
        <v>4.3749638830251902E-2</v>
      </c>
      <c r="AG84" s="9"/>
      <c r="AH84" s="9">
        <v>12.504532393962936</v>
      </c>
      <c r="AI84" s="9"/>
      <c r="AJ84" s="9">
        <f t="shared" si="5"/>
        <v>6.5022993451231237</v>
      </c>
      <c r="AK84" s="9">
        <f>AL84+AM84</f>
        <v>2.3827059292236155</v>
      </c>
      <c r="AL84" s="9">
        <f>AF84*W84</f>
        <v>2.3827059292236155</v>
      </c>
      <c r="AM84" s="9"/>
      <c r="AN84" s="9">
        <f t="shared" si="6"/>
        <v>21.389537668309675</v>
      </c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</row>
    <row r="85" spans="1:87">
      <c r="A85" s="28" t="s">
        <v>196</v>
      </c>
      <c r="B85" s="10">
        <v>32932</v>
      </c>
      <c r="C85" s="10"/>
      <c r="D85" s="9"/>
      <c r="E85" s="9"/>
      <c r="F85" s="9"/>
      <c r="G85" s="9"/>
      <c r="H85" s="9"/>
      <c r="I85" s="9"/>
      <c r="J85" s="9"/>
      <c r="K85">
        <v>14.699792960662499</v>
      </c>
      <c r="L85" s="9"/>
      <c r="M85" s="9"/>
      <c r="N85" s="9">
        <v>7.4025800711743699</v>
      </c>
      <c r="O85" s="9">
        <v>0.913824057450628</v>
      </c>
      <c r="P85" s="9"/>
      <c r="Q85" s="9">
        <f t="shared" si="4"/>
        <v>37324.808003524799</v>
      </c>
      <c r="R85">
        <v>198.32868451661699</v>
      </c>
      <c r="S85" s="9"/>
      <c r="T85" s="9"/>
      <c r="U85">
        <v>309.48019829932298</v>
      </c>
      <c r="V85" s="9"/>
      <c r="X85" s="9"/>
      <c r="Y85" s="9"/>
      <c r="Z85" s="9">
        <v>523.4375</v>
      </c>
      <c r="AA85" s="9"/>
      <c r="AB85" s="9">
        <v>5.2916993843967794E-2</v>
      </c>
      <c r="AC85" s="9"/>
      <c r="AD85" s="9">
        <v>1.84369593076418E-2</v>
      </c>
      <c r="AE85" s="9"/>
      <c r="AF85" s="9"/>
      <c r="AG85" s="9"/>
      <c r="AH85" s="9">
        <v>11.046021146306742</v>
      </c>
      <c r="AI85" s="9"/>
      <c r="AJ85" s="9">
        <f t="shared" si="5"/>
        <v>5.7058738225655325</v>
      </c>
      <c r="AK85" s="9"/>
      <c r="AL85" s="9"/>
      <c r="AM85" s="9"/>
      <c r="AN85" s="9">
        <f t="shared" si="6"/>
        <v>16.751894968872275</v>
      </c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</row>
    <row r="86" spans="1:87">
      <c r="A86" s="28" t="s">
        <v>196</v>
      </c>
      <c r="B86" s="10">
        <v>32918</v>
      </c>
      <c r="C86" s="10"/>
      <c r="D86" s="9"/>
      <c r="E86" s="9"/>
      <c r="F86" s="9"/>
      <c r="G86" s="9"/>
      <c r="H86" s="9"/>
      <c r="I86" s="9"/>
      <c r="J86" s="9"/>
      <c r="K86">
        <v>10.559006211180099</v>
      </c>
      <c r="L86" s="9"/>
      <c r="M86" s="9"/>
      <c r="N86" s="9">
        <v>4.4933666527109004</v>
      </c>
      <c r="O86" s="9">
        <v>0.85816876122082508</v>
      </c>
      <c r="P86" s="9"/>
      <c r="Q86" s="9">
        <f t="shared" si="4"/>
        <v>37909.06206031816</v>
      </c>
      <c r="R86">
        <v>118.53014578839699</v>
      </c>
      <c r="S86" s="9"/>
      <c r="T86" s="9"/>
      <c r="U86">
        <v>118.518853116212</v>
      </c>
      <c r="V86" s="9"/>
      <c r="X86" s="9"/>
      <c r="Y86" s="9"/>
      <c r="Z86" s="9">
        <v>253.90624999999901</v>
      </c>
      <c r="AA86" s="9"/>
      <c r="AB86" s="9">
        <v>4.6919910395909994E-2</v>
      </c>
      <c r="AC86" s="9"/>
      <c r="AD86" s="9">
        <v>1.5711852826302001E-2</v>
      </c>
      <c r="AE86" s="9"/>
      <c r="AF86" s="9"/>
      <c r="AG86" s="9"/>
      <c r="AH86" s="9">
        <v>6.1736657480250612</v>
      </c>
      <c r="AI86" s="9"/>
      <c r="AJ86" s="9">
        <f t="shared" si="5"/>
        <v>1.8621507773040271</v>
      </c>
      <c r="AK86" s="9"/>
      <c r="AL86" s="9"/>
      <c r="AM86" s="9"/>
      <c r="AN86" s="9">
        <f t="shared" si="6"/>
        <v>8.0358165253290892</v>
      </c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</row>
    <row r="87" spans="1:87">
      <c r="A87" s="28" t="s">
        <v>196</v>
      </c>
      <c r="B87" s="10">
        <v>32939</v>
      </c>
      <c r="C87" s="10"/>
      <c r="D87" s="9"/>
      <c r="E87" s="9"/>
      <c r="F87" s="9"/>
      <c r="G87" s="9"/>
      <c r="H87" s="9"/>
      <c r="I87" s="9"/>
      <c r="J87" s="9"/>
      <c r="K87">
        <v>16.687370600413999</v>
      </c>
      <c r="L87" s="9"/>
      <c r="M87" s="9"/>
      <c r="N87" s="9">
        <v>9.0776768892610402</v>
      </c>
      <c r="O87" s="9">
        <v>0.913824057450628</v>
      </c>
      <c r="P87" s="9"/>
      <c r="Q87" s="9">
        <f t="shared" si="4"/>
        <v>40020.288634721081</v>
      </c>
      <c r="R87">
        <v>226.826872042731</v>
      </c>
      <c r="S87" s="9"/>
      <c r="T87" s="9"/>
      <c r="U87">
        <v>386.26133501970497</v>
      </c>
      <c r="V87" s="9">
        <v>2.9723991507431702</v>
      </c>
      <c r="W87">
        <v>1.8791006515873501</v>
      </c>
      <c r="X87" s="9"/>
      <c r="Y87" s="9"/>
      <c r="Z87" s="9">
        <v>636.71875</v>
      </c>
      <c r="AA87" s="9"/>
      <c r="AB87" s="9">
        <v>5.2293980277582301E-2</v>
      </c>
      <c r="AC87" s="9"/>
      <c r="AD87" s="9">
        <v>1.6436571793747402E-2</v>
      </c>
      <c r="AE87" s="9">
        <f>AK87/V87</f>
        <v>2.9790741444624208E-2</v>
      </c>
      <c r="AF87" s="9">
        <v>4.7123593137604801E-2</v>
      </c>
      <c r="AG87" s="9"/>
      <c r="AH87" s="9">
        <v>12.257539548342988</v>
      </c>
      <c r="AI87" s="9"/>
      <c r="AJ87" s="9">
        <f t="shared" si="5"/>
        <v>6.3488121642000985</v>
      </c>
      <c r="AK87" s="9">
        <f>AL87+AM87</f>
        <v>8.8549974570010362E-2</v>
      </c>
      <c r="AL87" s="9">
        <f>AF87*W87</f>
        <v>8.8549974570010362E-2</v>
      </c>
      <c r="AM87" s="9"/>
      <c r="AN87" s="9">
        <f t="shared" si="6"/>
        <v>18.694901687113095</v>
      </c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</row>
    <row r="88" spans="1:87">
      <c r="A88" s="26" t="s">
        <v>196</v>
      </c>
      <c r="B88" s="10">
        <v>32925</v>
      </c>
      <c r="C88" s="10"/>
      <c r="D88" s="9"/>
      <c r="E88" s="9"/>
      <c r="F88" s="9"/>
      <c r="G88" s="9"/>
      <c r="H88" s="9"/>
      <c r="I88" s="9"/>
      <c r="J88" s="9"/>
      <c r="K88">
        <v>12.919254658385</v>
      </c>
      <c r="L88" s="9"/>
      <c r="M88" s="9"/>
      <c r="N88" s="9">
        <v>6.89652239899518</v>
      </c>
      <c r="O88" s="9">
        <v>0.90484739676840209</v>
      </c>
      <c r="P88" s="9"/>
      <c r="Q88" s="9">
        <f t="shared" si="4"/>
        <v>41267.383030936362</v>
      </c>
      <c r="R88">
        <v>167.11799713166101</v>
      </c>
      <c r="S88" s="9"/>
      <c r="T88" s="9"/>
      <c r="U88">
        <v>208.636635687102</v>
      </c>
      <c r="V88" s="9"/>
      <c r="X88" s="9"/>
      <c r="Y88" s="9"/>
      <c r="Z88" s="9">
        <v>394.53125</v>
      </c>
      <c r="AA88" s="9"/>
      <c r="AB88" s="9">
        <v>5.0953862051852095E-2</v>
      </c>
      <c r="AC88" s="9"/>
      <c r="AD88" s="9">
        <v>1.37114653124075E-2</v>
      </c>
      <c r="AE88" s="9"/>
      <c r="AF88" s="9"/>
      <c r="AG88" s="9"/>
      <c r="AH88" s="9">
        <v>8.9302120153173785</v>
      </c>
      <c r="AI88" s="9"/>
      <c r="AJ88" s="9">
        <f t="shared" si="5"/>
        <v>2.8607139931210996</v>
      </c>
      <c r="AK88" s="9"/>
      <c r="AL88" s="9"/>
      <c r="AM88" s="9"/>
      <c r="AN88" s="9">
        <f t="shared" si="6"/>
        <v>11.790926008438479</v>
      </c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</row>
    <row r="89" spans="1:87">
      <c r="A89" s="26" t="s">
        <v>196</v>
      </c>
      <c r="B89" s="10">
        <v>32993</v>
      </c>
      <c r="C89" s="10"/>
      <c r="D89" s="9"/>
      <c r="E89" s="9"/>
      <c r="F89" s="9"/>
      <c r="G89" s="9"/>
      <c r="H89" s="9"/>
      <c r="I89" s="9"/>
      <c r="J89" s="9"/>
      <c r="K89">
        <v>17.474120082815698</v>
      </c>
      <c r="L89" s="9"/>
      <c r="M89" s="9"/>
      <c r="N89" s="9">
        <v>0.53109953945990995</v>
      </c>
      <c r="O89" s="9">
        <v>0.70017953321364401</v>
      </c>
      <c r="P89" s="9"/>
      <c r="Q89" s="9">
        <f t="shared" si="4"/>
        <v>45955.10799080845</v>
      </c>
      <c r="R89">
        <v>11.5569207141486</v>
      </c>
      <c r="S89" s="9"/>
      <c r="T89" s="9"/>
      <c r="U89">
        <v>291.51807392183201</v>
      </c>
      <c r="V89" s="9">
        <v>603.39702760084901</v>
      </c>
      <c r="W89">
        <f>V89-Y89</f>
        <v>178.31237528410901</v>
      </c>
      <c r="X89" s="9"/>
      <c r="Y89">
        <v>425.08465231674001</v>
      </c>
      <c r="Z89" s="9">
        <v>933.59375</v>
      </c>
      <c r="AA89" s="11">
        <f>Y89/Z89</f>
        <v>0.45532079913424872</v>
      </c>
      <c r="AB89" s="9">
        <v>2.7666588484038801E-2</v>
      </c>
      <c r="AC89" s="9"/>
      <c r="AD89" s="9">
        <v>6.1191843172447198E-3</v>
      </c>
      <c r="AE89" s="9">
        <f>AK89/V89</f>
        <v>4.8229783625103446E-2</v>
      </c>
      <c r="AF89" s="9">
        <v>1.09428484990635E-2</v>
      </c>
      <c r="AG89" s="9">
        <v>6.3870719926032396E-2</v>
      </c>
      <c r="AH89" s="9">
        <v>0.61886837353163826</v>
      </c>
      <c r="AI89" s="9"/>
      <c r="AJ89" s="9">
        <f t="shared" si="5"/>
        <v>1.7838528261358615</v>
      </c>
      <c r="AK89" s="9">
        <f>AL89+AM89</f>
        <v>29.10170808121952</v>
      </c>
      <c r="AL89" s="9">
        <f>AF89*W89</f>
        <v>1.9512453082421599</v>
      </c>
      <c r="AM89" s="9">
        <f>AG89*Y89</f>
        <v>27.15046277297736</v>
      </c>
      <c r="AN89" s="9">
        <f t="shared" si="6"/>
        <v>31.50442928088702</v>
      </c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</row>
    <row r="90" spans="1:87">
      <c r="A90" s="26" t="s">
        <v>196</v>
      </c>
      <c r="B90" s="10">
        <v>32954</v>
      </c>
      <c r="C90" s="10"/>
      <c r="D90" s="9"/>
      <c r="E90" s="9"/>
      <c r="F90" s="9"/>
      <c r="G90" s="9"/>
      <c r="H90" s="9"/>
      <c r="I90" s="9"/>
      <c r="J90" s="9"/>
      <c r="L90" s="9"/>
      <c r="M90" s="9"/>
      <c r="N90" s="9">
        <v>7.1780275277370702</v>
      </c>
      <c r="O90" s="9">
        <v>0.94075403949730696</v>
      </c>
      <c r="P90" s="9"/>
      <c r="Q90" s="9"/>
      <c r="S90" s="9"/>
      <c r="T90" s="9"/>
      <c r="V90" s="9"/>
      <c r="X90" s="9"/>
      <c r="Y90" s="9"/>
      <c r="Z90" s="9">
        <v>968.75</v>
      </c>
      <c r="AA90" s="9"/>
      <c r="AB90" s="9"/>
      <c r="AC90" s="9"/>
      <c r="AD90" s="9"/>
      <c r="AE90" s="9"/>
      <c r="AF90" s="9"/>
      <c r="AG90" s="9"/>
      <c r="AH90" s="9">
        <v>11.473119542148565</v>
      </c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</row>
    <row r="91" spans="1:87">
      <c r="A91" s="28" t="s">
        <v>196</v>
      </c>
      <c r="B91" s="10">
        <v>33000</v>
      </c>
      <c r="C91" s="10"/>
      <c r="D91" s="10" t="s">
        <v>60</v>
      </c>
      <c r="E91" s="10"/>
      <c r="F91" s="9"/>
      <c r="G91" s="9">
        <v>47</v>
      </c>
      <c r="H91" s="14">
        <f>B91-DATE(1990,1,9)</f>
        <v>118</v>
      </c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>
        <v>407</v>
      </c>
      <c r="Z91" s="9">
        <v>874.99999999999898</v>
      </c>
      <c r="AA91" s="11">
        <f>Y91/Z91</f>
        <v>0.46514285714285769</v>
      </c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</row>
    <row r="92" spans="1:87">
      <c r="A92" s="29" t="s">
        <v>178</v>
      </c>
      <c r="B92" s="4">
        <v>36530</v>
      </c>
      <c r="C92" s="4"/>
      <c r="Z92">
        <v>22.0397953047001</v>
      </c>
    </row>
    <row r="93" spans="1:87">
      <c r="A93" s="29" t="s">
        <v>178</v>
      </c>
      <c r="B93" s="4">
        <v>36544</v>
      </c>
      <c r="C93" s="4"/>
      <c r="N93">
        <v>1.7981584612741099</v>
      </c>
      <c r="Z93">
        <v>125.371812704538</v>
      </c>
    </row>
    <row r="94" spans="1:87">
      <c r="A94" s="27" t="s">
        <v>178</v>
      </c>
      <c r="B94" s="4">
        <v>36599</v>
      </c>
      <c r="C94" s="4"/>
      <c r="N94">
        <v>2.5412425838142698</v>
      </c>
    </row>
    <row r="95" spans="1:87">
      <c r="A95" s="27" t="s">
        <v>178</v>
      </c>
      <c r="B95" s="4">
        <v>36558</v>
      </c>
      <c r="C95" s="4"/>
      <c r="N95">
        <v>4.3573110704575502</v>
      </c>
      <c r="Z95">
        <v>326.505975198957</v>
      </c>
    </row>
    <row r="96" spans="1:87">
      <c r="A96" s="27" t="s">
        <v>178</v>
      </c>
      <c r="B96" s="4">
        <v>36572</v>
      </c>
      <c r="C96" s="4"/>
      <c r="N96">
        <v>4.6620240754404199</v>
      </c>
      <c r="V96">
        <v>11.650485436893099</v>
      </c>
      <c r="Z96">
        <v>501.19503979161499</v>
      </c>
    </row>
    <row r="97" spans="1:27">
      <c r="A97" s="29" t="s">
        <v>178</v>
      </c>
      <c r="B97" s="4">
        <v>36576</v>
      </c>
      <c r="C97" s="4"/>
      <c r="N97">
        <v>6.1475050283507997</v>
      </c>
      <c r="V97">
        <v>44.660194174757102</v>
      </c>
      <c r="Z97">
        <v>556.78154643093001</v>
      </c>
    </row>
    <row r="98" spans="1:27">
      <c r="A98" s="29" t="s">
        <v>178</v>
      </c>
      <c r="B98" s="4">
        <v>36589</v>
      </c>
      <c r="C98" s="4"/>
      <c r="N98">
        <v>3.9776832189530902</v>
      </c>
      <c r="V98">
        <v>170.873786407766</v>
      </c>
      <c r="Z98">
        <v>612.51858602331004</v>
      </c>
    </row>
    <row r="99" spans="1:27">
      <c r="A99" s="29" t="s">
        <v>178</v>
      </c>
      <c r="B99" s="4">
        <v>36600</v>
      </c>
      <c r="C99" s="4"/>
      <c r="N99">
        <v>3.45724133051678</v>
      </c>
      <c r="V99">
        <v>347.57281553398002</v>
      </c>
      <c r="Z99">
        <v>760.72270575604</v>
      </c>
    </row>
    <row r="100" spans="1:27">
      <c r="A100" s="27" t="s">
        <v>178</v>
      </c>
      <c r="B100" s="4">
        <v>36612</v>
      </c>
      <c r="C100" s="4"/>
      <c r="N100">
        <v>2.1673152144250398</v>
      </c>
      <c r="V100">
        <v>458.252427184466</v>
      </c>
      <c r="Z100">
        <v>776.80316709526699</v>
      </c>
    </row>
    <row r="101" spans="1:27">
      <c r="A101" s="27" t="s">
        <v>178</v>
      </c>
      <c r="B101" s="4">
        <v>36627</v>
      </c>
      <c r="C101" s="4"/>
      <c r="D101" s="4" t="s">
        <v>60</v>
      </c>
      <c r="E101" s="4"/>
      <c r="G101" s="5">
        <v>53</v>
      </c>
      <c r="H101" s="5">
        <v>104</v>
      </c>
      <c r="V101">
        <v>500.97087378640703</v>
      </c>
      <c r="Y101" s="5">
        <v>354</v>
      </c>
      <c r="Z101">
        <v>676.61905939041503</v>
      </c>
      <c r="AA101" s="11">
        <f>Y101/Z101</f>
        <v>0.52318951866199048</v>
      </c>
    </row>
    <row r="102" spans="1:27">
      <c r="A102" s="27" t="s">
        <v>181</v>
      </c>
      <c r="B102" s="4">
        <v>36530</v>
      </c>
      <c r="C102" s="4"/>
      <c r="N102">
        <v>0.44868050010612398</v>
      </c>
      <c r="Z102">
        <v>29.973767419208301</v>
      </c>
    </row>
    <row r="103" spans="1:27">
      <c r="A103" s="29" t="s">
        <v>181</v>
      </c>
      <c r="B103" s="4">
        <v>36543</v>
      </c>
      <c r="C103" s="4"/>
      <c r="N103">
        <v>1.7156834008833699</v>
      </c>
      <c r="Z103">
        <v>135.94011149769199</v>
      </c>
    </row>
    <row r="104" spans="1:27">
      <c r="A104" s="29" t="s">
        <v>181</v>
      </c>
      <c r="B104" s="4">
        <v>36545</v>
      </c>
      <c r="C104" s="4"/>
      <c r="N104">
        <v>2.2107359079836999</v>
      </c>
      <c r="Z104">
        <v>154.47337448392599</v>
      </c>
    </row>
    <row r="105" spans="1:27">
      <c r="A105" s="29" t="s">
        <v>181</v>
      </c>
      <c r="B105" s="4">
        <v>36557</v>
      </c>
      <c r="C105" s="4"/>
      <c r="N105">
        <v>3.7524535319742398</v>
      </c>
      <c r="V105">
        <v>-3.8834951456311702</v>
      </c>
      <c r="Z105">
        <v>307.99042197190698</v>
      </c>
    </row>
    <row r="106" spans="1:27">
      <c r="A106" s="27" t="s">
        <v>181</v>
      </c>
      <c r="B106" s="4">
        <v>36565</v>
      </c>
      <c r="C106" s="4"/>
      <c r="N106">
        <v>4.3584835100415402</v>
      </c>
      <c r="V106">
        <v>13.5922330097087</v>
      </c>
      <c r="Z106">
        <v>450.850621870814</v>
      </c>
    </row>
    <row r="107" spans="1:27">
      <c r="A107" s="27" t="s">
        <v>181</v>
      </c>
      <c r="B107" s="4">
        <v>36572</v>
      </c>
      <c r="C107" s="4"/>
      <c r="N107">
        <v>4.4146797521705201</v>
      </c>
      <c r="V107">
        <v>36.893203883494998</v>
      </c>
      <c r="Z107">
        <v>522.34049225751403</v>
      </c>
    </row>
    <row r="108" spans="1:27">
      <c r="A108" s="27" t="s">
        <v>181</v>
      </c>
      <c r="B108" s="4">
        <v>36588</v>
      </c>
      <c r="C108" s="4"/>
      <c r="N108">
        <v>3.64782340634128</v>
      </c>
      <c r="V108">
        <v>209.70873786407699</v>
      </c>
      <c r="Z108">
        <v>623.06917505727995</v>
      </c>
    </row>
    <row r="109" spans="1:27">
      <c r="A109" s="29" t="s">
        <v>181</v>
      </c>
      <c r="B109" s="4">
        <v>36600</v>
      </c>
      <c r="C109" s="4"/>
      <c r="N109">
        <v>3.0998494021568801</v>
      </c>
      <c r="V109">
        <v>337.86407766990197</v>
      </c>
      <c r="Z109">
        <v>686.71362212539202</v>
      </c>
    </row>
    <row r="110" spans="1:27">
      <c r="A110" s="29" t="s">
        <v>181</v>
      </c>
      <c r="B110" s="4">
        <v>36613</v>
      </c>
      <c r="C110" s="4"/>
      <c r="N110">
        <v>0.38039600157672898</v>
      </c>
      <c r="V110">
        <v>502.91262135922301</v>
      </c>
      <c r="Z110">
        <v>694.87339366949902</v>
      </c>
    </row>
    <row r="111" spans="1:27">
      <c r="A111" s="29" t="s">
        <v>181</v>
      </c>
      <c r="B111" s="4">
        <v>36626</v>
      </c>
      <c r="C111" s="4"/>
      <c r="D111" s="4" t="s">
        <v>60</v>
      </c>
      <c r="E111" s="4"/>
      <c r="G111" s="5">
        <v>50</v>
      </c>
      <c r="H111" s="5">
        <v>102</v>
      </c>
      <c r="V111">
        <v>504.85436893203803</v>
      </c>
      <c r="Y111" s="5">
        <v>357</v>
      </c>
    </row>
    <row r="112" spans="1:27">
      <c r="A112" s="27" t="s">
        <v>179</v>
      </c>
      <c r="B112" s="4">
        <v>36558</v>
      </c>
      <c r="C112" s="4"/>
      <c r="Z112">
        <v>56.9103111383317</v>
      </c>
    </row>
    <row r="113" spans="1:27">
      <c r="A113" s="27" t="s">
        <v>179</v>
      </c>
      <c r="B113" s="4">
        <v>36566</v>
      </c>
      <c r="C113" s="4"/>
      <c r="N113">
        <v>1.96698976136811</v>
      </c>
      <c r="Z113">
        <v>125.76585484638601</v>
      </c>
    </row>
    <row r="114" spans="1:27">
      <c r="A114" s="27" t="s">
        <v>179</v>
      </c>
      <c r="B114" s="4">
        <v>36571</v>
      </c>
      <c r="C114" s="4"/>
      <c r="Z114">
        <v>170.792917572139</v>
      </c>
    </row>
    <row r="115" spans="1:27">
      <c r="A115" s="8" t="s">
        <v>179</v>
      </c>
      <c r="B115" s="4">
        <v>36587</v>
      </c>
      <c r="C115" s="4"/>
      <c r="N115">
        <v>3.9774810741972302</v>
      </c>
      <c r="V115">
        <v>31.067961165048398</v>
      </c>
      <c r="Z115">
        <v>369.314890586893</v>
      </c>
    </row>
    <row r="116" spans="1:27">
      <c r="A116" s="8" t="s">
        <v>179</v>
      </c>
      <c r="B116" s="4">
        <v>36598</v>
      </c>
      <c r="C116" s="4"/>
      <c r="N116">
        <v>4.1717421845783704</v>
      </c>
      <c r="V116">
        <v>139.80582524271799</v>
      </c>
      <c r="Z116">
        <v>543.95968078159001</v>
      </c>
    </row>
    <row r="117" spans="1:27">
      <c r="A117" s="8" t="s">
        <v>179</v>
      </c>
      <c r="B117" s="4">
        <v>36612</v>
      </c>
      <c r="C117" s="4"/>
      <c r="N117">
        <v>3.4043602623838898</v>
      </c>
      <c r="V117">
        <v>310.67961165048501</v>
      </c>
      <c r="Z117">
        <v>668.42386832794</v>
      </c>
    </row>
    <row r="118" spans="1:27">
      <c r="A118" s="8" t="s">
        <v>179</v>
      </c>
      <c r="B118" s="4">
        <v>36626</v>
      </c>
      <c r="C118" s="4"/>
      <c r="N118">
        <v>1.2348618845955499</v>
      </c>
      <c r="V118">
        <v>384.46601941747502</v>
      </c>
      <c r="Z118">
        <v>570.87408730173297</v>
      </c>
    </row>
    <row r="119" spans="1:27">
      <c r="A119" s="8" t="s">
        <v>179</v>
      </c>
      <c r="B119" s="4">
        <v>36641</v>
      </c>
      <c r="C119" s="4"/>
      <c r="D119" s="4" t="s">
        <v>60</v>
      </c>
      <c r="E119" s="4"/>
      <c r="G119" s="5">
        <v>42</v>
      </c>
      <c r="H119" s="5">
        <v>91</v>
      </c>
      <c r="V119">
        <v>438.83495145631002</v>
      </c>
      <c r="Y119" s="5">
        <v>264</v>
      </c>
      <c r="Z119">
        <v>565.84894313322502</v>
      </c>
      <c r="AA119" s="11">
        <f>Y119/Z119</f>
        <v>0.46655561206525592</v>
      </c>
    </row>
    <row r="120" spans="1:27">
      <c r="A120" s="8" t="s">
        <v>182</v>
      </c>
      <c r="B120" s="4">
        <v>36553</v>
      </c>
      <c r="C120" s="4"/>
      <c r="N120">
        <v>0.59010097130555095</v>
      </c>
      <c r="Z120">
        <v>30.376664440648</v>
      </c>
    </row>
    <row r="121" spans="1:27">
      <c r="A121" s="8" t="s">
        <v>182</v>
      </c>
      <c r="B121" s="4">
        <v>36558</v>
      </c>
      <c r="C121" s="4"/>
      <c r="N121">
        <v>0.865826418298143</v>
      </c>
      <c r="Z121">
        <v>64.831000933451804</v>
      </c>
    </row>
    <row r="122" spans="1:27">
      <c r="A122" s="8" t="s">
        <v>182</v>
      </c>
      <c r="B122" s="4">
        <v>36567</v>
      </c>
      <c r="C122" s="4"/>
      <c r="N122">
        <v>2.1045694822062</v>
      </c>
      <c r="Z122">
        <v>149.56777118991101</v>
      </c>
    </row>
    <row r="123" spans="1:27">
      <c r="A123" s="8" t="s">
        <v>182</v>
      </c>
      <c r="B123" s="4">
        <v>36572</v>
      </c>
      <c r="C123" s="4"/>
      <c r="N123">
        <v>2.71019517076178</v>
      </c>
      <c r="Z123">
        <v>199.87676959234301</v>
      </c>
    </row>
    <row r="124" spans="1:27">
      <c r="A124" s="8" t="s">
        <v>182</v>
      </c>
      <c r="B124" s="4">
        <v>36579</v>
      </c>
      <c r="C124" s="4"/>
      <c r="N124">
        <v>4.0585815502481299</v>
      </c>
      <c r="V124">
        <v>1.94174757281552</v>
      </c>
      <c r="Z124">
        <v>297.80731044100901</v>
      </c>
    </row>
    <row r="125" spans="1:27">
      <c r="A125" s="8" t="s">
        <v>182</v>
      </c>
      <c r="B125" s="4">
        <v>36589</v>
      </c>
      <c r="C125" s="4"/>
      <c r="N125">
        <v>3.5103245434055301</v>
      </c>
      <c r="V125">
        <v>34.951456310679497</v>
      </c>
      <c r="Z125">
        <v>371.98020934411102</v>
      </c>
    </row>
    <row r="126" spans="1:27">
      <c r="A126" s="8" t="s">
        <v>182</v>
      </c>
      <c r="B126" s="4">
        <v>36600</v>
      </c>
      <c r="C126" s="4"/>
      <c r="N126">
        <v>3.7322794853394501</v>
      </c>
      <c r="V126">
        <v>190.29126213592201</v>
      </c>
      <c r="Z126">
        <v>567.77487944450297</v>
      </c>
    </row>
    <row r="127" spans="1:27">
      <c r="A127" s="8" t="s">
        <v>182</v>
      </c>
      <c r="B127" s="4">
        <v>36613</v>
      </c>
      <c r="C127" s="4"/>
      <c r="N127">
        <v>2.5796905163787698</v>
      </c>
      <c r="V127">
        <v>376.69902912621302</v>
      </c>
      <c r="Z127">
        <v>681.65305843851502</v>
      </c>
    </row>
    <row r="128" spans="1:27">
      <c r="A128" s="8" t="s">
        <v>182</v>
      </c>
      <c r="B128" s="4">
        <v>36626</v>
      </c>
      <c r="C128" s="4"/>
      <c r="N128">
        <v>0.24532287571129699</v>
      </c>
      <c r="V128">
        <v>386.40776699029101</v>
      </c>
      <c r="Z128">
        <v>536.52158192423894</v>
      </c>
    </row>
    <row r="129" spans="1:27">
      <c r="A129" s="8" t="s">
        <v>182</v>
      </c>
      <c r="B129" s="4">
        <v>36642</v>
      </c>
      <c r="C129" s="4"/>
      <c r="D129" s="4" t="s">
        <v>60</v>
      </c>
      <c r="E129" s="4"/>
      <c r="G129" s="5">
        <v>40</v>
      </c>
      <c r="H129" s="5">
        <v>89</v>
      </c>
      <c r="V129">
        <v>452.42718446601901</v>
      </c>
      <c r="Y129" s="5">
        <v>272</v>
      </c>
      <c r="Z129">
        <v>568.51426189044298</v>
      </c>
      <c r="AA129" s="11">
        <f>Y129/Z129</f>
        <v>0.47844006427479291</v>
      </c>
    </row>
    <row r="130" spans="1:27">
      <c r="A130" s="8" t="s">
        <v>177</v>
      </c>
      <c r="B130" s="4">
        <v>36523</v>
      </c>
      <c r="C130" s="4"/>
      <c r="Z130">
        <v>106.506491733601</v>
      </c>
    </row>
    <row r="131" spans="1:27">
      <c r="A131" s="8" t="s">
        <v>177</v>
      </c>
      <c r="B131" s="4">
        <v>36532</v>
      </c>
      <c r="C131" s="4"/>
      <c r="N131">
        <v>1.8509991004558299</v>
      </c>
      <c r="Z131">
        <v>207.106778779281</v>
      </c>
    </row>
    <row r="132" spans="1:27">
      <c r="A132" s="8" t="s">
        <v>177</v>
      </c>
      <c r="B132" s="4">
        <v>36537</v>
      </c>
      <c r="C132" s="4"/>
      <c r="N132">
        <v>3.7213232395718499</v>
      </c>
      <c r="Z132">
        <v>249.48623250700001</v>
      </c>
    </row>
    <row r="133" spans="1:27">
      <c r="A133" s="8" t="s">
        <v>177</v>
      </c>
      <c r="B133" s="4">
        <v>36550</v>
      </c>
      <c r="C133" s="4"/>
      <c r="N133">
        <v>5.5654898472796299</v>
      </c>
      <c r="V133">
        <v>3</v>
      </c>
      <c r="Z133">
        <v>408.30292543084499</v>
      </c>
    </row>
    <row r="134" spans="1:27">
      <c r="A134" s="8" t="s">
        <v>177</v>
      </c>
      <c r="B134" s="4">
        <v>36565</v>
      </c>
      <c r="C134" s="4"/>
      <c r="N134">
        <v>5.5681177291058104</v>
      </c>
      <c r="V134">
        <v>79.611650485436797</v>
      </c>
      <c r="Z134">
        <v>651.74127517645104</v>
      </c>
    </row>
    <row r="135" spans="1:27">
      <c r="A135" s="8" t="s">
        <v>177</v>
      </c>
      <c r="B135" s="4">
        <v>36578</v>
      </c>
      <c r="C135" s="4"/>
      <c r="N135">
        <v>5.1029017879703602</v>
      </c>
      <c r="Z135">
        <v>844.91932835738203</v>
      </c>
    </row>
    <row r="136" spans="1:27">
      <c r="A136" s="8" t="s">
        <v>177</v>
      </c>
      <c r="B136" s="4">
        <v>36593</v>
      </c>
      <c r="C136" s="4"/>
      <c r="V136">
        <v>462.135922330097</v>
      </c>
      <c r="Z136">
        <v>953.55541863287999</v>
      </c>
    </row>
    <row r="137" spans="1:27">
      <c r="A137" s="8" t="s">
        <v>177</v>
      </c>
      <c r="B137" s="4">
        <v>36607</v>
      </c>
      <c r="C137" s="4"/>
      <c r="N137">
        <v>0.43436865139126002</v>
      </c>
      <c r="V137">
        <v>462.135922330097</v>
      </c>
      <c r="Z137">
        <v>718.564624018122</v>
      </c>
    </row>
    <row r="138" spans="1:27">
      <c r="A138" s="8" t="s">
        <v>177</v>
      </c>
      <c r="B138" s="4">
        <v>36621</v>
      </c>
      <c r="C138" s="4"/>
      <c r="D138" s="4" t="s">
        <v>60</v>
      </c>
      <c r="E138" s="4"/>
      <c r="G138" s="5">
        <v>60</v>
      </c>
      <c r="H138" s="5">
        <v>117</v>
      </c>
      <c r="V138">
        <v>526.21359223300897</v>
      </c>
      <c r="Y138" s="5">
        <v>410</v>
      </c>
      <c r="Z138">
        <v>750.51745702616199</v>
      </c>
      <c r="AA138" s="11">
        <f>Y138/Z138</f>
        <v>0.5462897580351791</v>
      </c>
    </row>
    <row r="139" spans="1:27">
      <c r="A139" s="8" t="s">
        <v>180</v>
      </c>
      <c r="B139" s="4">
        <v>36508</v>
      </c>
      <c r="C139" s="4"/>
      <c r="N139">
        <v>0.36252640515873402</v>
      </c>
      <c r="Z139">
        <v>32.240616594781997</v>
      </c>
    </row>
    <row r="140" spans="1:27">
      <c r="A140" s="8" t="s">
        <v>180</v>
      </c>
      <c r="B140" s="4">
        <v>36522</v>
      </c>
      <c r="C140" s="4"/>
      <c r="N140">
        <v>1.65706142168406</v>
      </c>
      <c r="Z140">
        <v>117.06593564716199</v>
      </c>
    </row>
    <row r="141" spans="1:27">
      <c r="A141" s="8" t="s">
        <v>180</v>
      </c>
      <c r="B141" s="4">
        <v>36530</v>
      </c>
      <c r="C141" s="4"/>
      <c r="N141">
        <v>2.4005498337359299</v>
      </c>
      <c r="Z141">
        <v>193.846596590133</v>
      </c>
    </row>
    <row r="142" spans="1:27">
      <c r="A142" s="8" t="s">
        <v>180</v>
      </c>
      <c r="B142" s="4">
        <v>36536</v>
      </c>
      <c r="C142" s="4"/>
      <c r="N142">
        <v>3.4464468005538702</v>
      </c>
      <c r="Z142">
        <v>286.477492002936</v>
      </c>
    </row>
    <row r="143" spans="1:27">
      <c r="A143" s="8" t="s">
        <v>180</v>
      </c>
      <c r="B143" s="4">
        <v>36543</v>
      </c>
      <c r="C143" s="4"/>
      <c r="N143">
        <v>4.6297213434540403</v>
      </c>
      <c r="Z143">
        <v>392.32872264672301</v>
      </c>
    </row>
    <row r="144" spans="1:27">
      <c r="A144" s="8" t="s">
        <v>180</v>
      </c>
      <c r="B144" s="4">
        <v>36549</v>
      </c>
      <c r="C144" s="4"/>
      <c r="N144">
        <v>5.1806062321228197</v>
      </c>
      <c r="V144">
        <v>3.8834951456309401</v>
      </c>
      <c r="Z144">
        <v>495.514634533292</v>
      </c>
    </row>
    <row r="145" spans="1:84">
      <c r="A145" s="8" t="s">
        <v>180</v>
      </c>
      <c r="B145" s="4">
        <v>36563</v>
      </c>
      <c r="C145" s="4"/>
      <c r="N145">
        <v>5.1828298244372704</v>
      </c>
      <c r="V145">
        <v>116.504854368932</v>
      </c>
      <c r="Z145">
        <v>712.49903149754402</v>
      </c>
    </row>
    <row r="146" spans="1:84">
      <c r="A146" s="8" t="s">
        <v>180</v>
      </c>
      <c r="B146" s="4">
        <v>36577</v>
      </c>
      <c r="C146" s="4"/>
      <c r="N146">
        <v>3.7833008217184299</v>
      </c>
      <c r="V146">
        <v>320.388349514563</v>
      </c>
      <c r="Z146">
        <v>802.619568545991</v>
      </c>
    </row>
    <row r="147" spans="1:84">
      <c r="A147" s="8" t="s">
        <v>180</v>
      </c>
      <c r="B147" s="4">
        <v>36593</v>
      </c>
      <c r="C147" s="4"/>
      <c r="N147">
        <v>2.2463942429173498</v>
      </c>
      <c r="V147">
        <v>526.21359223300897</v>
      </c>
      <c r="Z147">
        <v>903.33496902636898</v>
      </c>
    </row>
    <row r="148" spans="1:84">
      <c r="A148" s="8" t="s">
        <v>180</v>
      </c>
      <c r="B148" s="4">
        <v>36607</v>
      </c>
      <c r="C148" s="4"/>
      <c r="N148">
        <v>4.95254651856189E-2</v>
      </c>
      <c r="V148">
        <v>580.58252427184402</v>
      </c>
      <c r="Z148">
        <v>760.84224663053305</v>
      </c>
    </row>
    <row r="149" spans="1:84">
      <c r="A149" s="8" t="s">
        <v>180</v>
      </c>
      <c r="B149" s="4">
        <v>36621</v>
      </c>
      <c r="C149" s="4"/>
      <c r="D149" s="4" t="s">
        <v>60</v>
      </c>
      <c r="E149" s="4"/>
      <c r="G149" s="5">
        <v>58</v>
      </c>
      <c r="H149" s="5">
        <v>115</v>
      </c>
      <c r="V149">
        <v>539.80582524271802</v>
      </c>
      <c r="Y149" s="5">
        <v>427</v>
      </c>
      <c r="Z149">
        <v>713.526197530226</v>
      </c>
      <c r="AA149" s="11">
        <f>Y149/Z149</f>
        <v>0.59843633138909613</v>
      </c>
    </row>
    <row r="150" spans="1:84">
      <c r="A150" s="24" t="s">
        <v>139</v>
      </c>
      <c r="D150" s="4" t="s">
        <v>60</v>
      </c>
      <c r="E150" s="4"/>
      <c r="F150" s="5">
        <v>20</v>
      </c>
      <c r="G150" s="5">
        <v>70</v>
      </c>
      <c r="H150" s="5">
        <v>148</v>
      </c>
      <c r="L150" s="15">
        <v>31.173824693742432</v>
      </c>
      <c r="M150" s="15">
        <v>1153.43151366847</v>
      </c>
      <c r="Y150" s="5">
        <v>460</v>
      </c>
      <c r="CB150" s="17">
        <v>16.196100356419027</v>
      </c>
      <c r="CC150" s="17">
        <v>459.22058035372402</v>
      </c>
      <c r="CD150" s="12">
        <v>0.15748898678414</v>
      </c>
      <c r="CE150" s="17">
        <v>358.91304347826002</v>
      </c>
      <c r="CF150" s="17">
        <v>192.21917808219101</v>
      </c>
    </row>
    <row r="151" spans="1:84">
      <c r="A151" s="24" t="s">
        <v>127</v>
      </c>
      <c r="D151" s="4" t="s">
        <v>60</v>
      </c>
      <c r="E151" s="4"/>
      <c r="F151" s="5">
        <v>20</v>
      </c>
      <c r="G151" s="5">
        <v>71</v>
      </c>
      <c r="H151" s="5">
        <v>159</v>
      </c>
      <c r="L151" s="15">
        <v>32.895088762518107</v>
      </c>
      <c r="M151" s="15">
        <v>1217.11828421317</v>
      </c>
      <c r="Y151" s="5">
        <v>410</v>
      </c>
      <c r="CB151" s="17">
        <v>15.470984997157323</v>
      </c>
      <c r="CC151" s="17">
        <v>421.96922134599106</v>
      </c>
      <c r="CD151" s="12">
        <v>0.13105726872246598</v>
      </c>
      <c r="CE151" s="17">
        <v>353.91304347826002</v>
      </c>
      <c r="CF151" s="17">
        <v>186.79452054794501</v>
      </c>
    </row>
    <row r="152" spans="1:84">
      <c r="A152" s="24" t="s">
        <v>151</v>
      </c>
      <c r="D152" s="4" t="s">
        <v>60</v>
      </c>
      <c r="E152" s="4"/>
      <c r="F152" s="5">
        <v>20</v>
      </c>
      <c r="G152" s="5">
        <v>67</v>
      </c>
      <c r="H152" s="5">
        <v>144</v>
      </c>
      <c r="L152" s="15">
        <v>49.82304716462108</v>
      </c>
      <c r="M152" s="15">
        <v>1843.45274509098</v>
      </c>
      <c r="Y152" s="5">
        <v>410</v>
      </c>
      <c r="CB152" s="17">
        <v>15.734663309616137</v>
      </c>
      <c r="CC152" s="17">
        <v>417.97902151443196</v>
      </c>
      <c r="CD152" s="12">
        <v>9.0969162995594599E-2</v>
      </c>
      <c r="CE152" s="17">
        <v>353.47826086956502</v>
      </c>
      <c r="CF152" s="17">
        <v>188.76712328767101</v>
      </c>
    </row>
    <row r="153" spans="1:84">
      <c r="A153" s="24" t="s">
        <v>140</v>
      </c>
      <c r="D153" s="4" t="s">
        <v>60</v>
      </c>
      <c r="E153" s="4"/>
      <c r="F153" s="5">
        <v>14</v>
      </c>
      <c r="G153" s="5">
        <v>63</v>
      </c>
      <c r="H153" s="5">
        <v>142</v>
      </c>
      <c r="L153" s="15">
        <v>33.639112501252164</v>
      </c>
      <c r="M153" s="15">
        <v>1244.64716254633</v>
      </c>
      <c r="Y153" s="5">
        <v>420</v>
      </c>
      <c r="CB153" s="17">
        <v>16.513326521013973</v>
      </c>
      <c r="CC153" s="17">
        <v>413.86295076946607</v>
      </c>
      <c r="CD153" s="12">
        <v>0.14207048458149699</v>
      </c>
      <c r="CE153" s="17">
        <v>368.04347826086899</v>
      </c>
      <c r="CF153" s="17">
        <v>188.60273972602701</v>
      </c>
    </row>
    <row r="154" spans="1:84">
      <c r="A154" s="24" t="s">
        <v>128</v>
      </c>
      <c r="D154" s="4" t="s">
        <v>60</v>
      </c>
      <c r="E154" s="4"/>
      <c r="F154" s="5">
        <v>14</v>
      </c>
      <c r="G154" s="5">
        <v>64</v>
      </c>
      <c r="H154" s="5">
        <v>148</v>
      </c>
      <c r="L154" s="15">
        <v>29.622559512983514</v>
      </c>
      <c r="M154" s="15">
        <v>1096.0347019803901</v>
      </c>
      <c r="Y154" s="5">
        <v>400</v>
      </c>
      <c r="CB154" s="17">
        <v>18.820511755028484</v>
      </c>
      <c r="CC154" s="17">
        <v>401.224408544521</v>
      </c>
      <c r="CD154" s="12">
        <v>0.136784140969162</v>
      </c>
      <c r="CE154" s="17">
        <v>362.82608695652101</v>
      </c>
      <c r="CF154" s="17">
        <v>183.01369863013699</v>
      </c>
    </row>
    <row r="155" spans="1:84">
      <c r="A155" s="24" t="s">
        <v>152</v>
      </c>
      <c r="D155" s="4" t="s">
        <v>60</v>
      </c>
      <c r="E155" s="4"/>
      <c r="F155" s="5">
        <v>14</v>
      </c>
      <c r="G155" s="5">
        <v>61</v>
      </c>
      <c r="H155" s="5">
        <v>133</v>
      </c>
      <c r="L155" s="15">
        <v>40.668434817198644</v>
      </c>
      <c r="M155" s="15">
        <v>1504.7320882363499</v>
      </c>
      <c r="Y155" s="5">
        <v>450</v>
      </c>
      <c r="CB155" s="17">
        <v>12.558151834131973</v>
      </c>
      <c r="CC155" s="17">
        <v>455.10450960875801</v>
      </c>
      <c r="CD155" s="12">
        <v>0.116519823788546</v>
      </c>
      <c r="CE155" s="17">
        <v>355.65217391304299</v>
      </c>
      <c r="CF155" s="17">
        <v>186.95890410958901</v>
      </c>
    </row>
    <row r="156" spans="1:84">
      <c r="A156" s="24" t="s">
        <v>143</v>
      </c>
      <c r="D156" s="4" t="s">
        <v>60</v>
      </c>
      <c r="E156" s="4"/>
      <c r="F156" s="5">
        <v>16</v>
      </c>
      <c r="G156" s="5">
        <v>43</v>
      </c>
      <c r="H156" s="5">
        <v>117</v>
      </c>
      <c r="L156" s="15">
        <v>23.243650105897732</v>
      </c>
      <c r="M156" s="15">
        <v>860.01505391821604</v>
      </c>
      <c r="Y156" s="5">
        <v>340</v>
      </c>
      <c r="CB156" s="17">
        <v>11.995663285061568</v>
      </c>
      <c r="CC156" s="17">
        <v>350.31467728351504</v>
      </c>
      <c r="CD156" s="12">
        <v>0.17246696035242198</v>
      </c>
      <c r="CE156" s="17">
        <v>361.739130434782</v>
      </c>
      <c r="CF156" s="17">
        <v>175.780821917808</v>
      </c>
    </row>
    <row r="157" spans="1:84">
      <c r="A157" s="24" t="s">
        <v>131</v>
      </c>
      <c r="D157" s="4" t="s">
        <v>60</v>
      </c>
      <c r="E157" s="4"/>
      <c r="F157" s="5">
        <v>16</v>
      </c>
      <c r="G157" s="5">
        <v>43</v>
      </c>
      <c r="H157" s="5">
        <v>118</v>
      </c>
      <c r="L157" s="15">
        <v>24.534547502268513</v>
      </c>
      <c r="M157" s="15">
        <v>907.77825758393499</v>
      </c>
      <c r="Y157" s="5">
        <v>300</v>
      </c>
      <c r="CB157" s="17">
        <v>13.050470975553081</v>
      </c>
      <c r="CC157" s="17">
        <v>309.73922364290598</v>
      </c>
      <c r="CD157" s="12">
        <v>0.13414096916299501</v>
      </c>
      <c r="CE157" s="17">
        <v>371.739130434782</v>
      </c>
      <c r="CF157" s="17">
        <v>172.82191780821901</v>
      </c>
    </row>
    <row r="158" spans="1:84">
      <c r="A158" s="24" t="s">
        <v>155</v>
      </c>
      <c r="D158" s="4" t="s">
        <v>60</v>
      </c>
      <c r="E158" s="4"/>
      <c r="F158" s="5">
        <v>16</v>
      </c>
      <c r="G158" s="5">
        <v>39</v>
      </c>
      <c r="H158" s="5">
        <v>110</v>
      </c>
      <c r="L158" s="15">
        <v>27.260203094165945</v>
      </c>
      <c r="M158" s="15">
        <v>1008.62751448414</v>
      </c>
      <c r="Y158" s="5">
        <v>340</v>
      </c>
      <c r="CB158" s="17">
        <v>12.523019909979162</v>
      </c>
      <c r="CC158" s="17">
        <v>344.994104586172</v>
      </c>
      <c r="CD158" s="12">
        <v>0.12224669603524201</v>
      </c>
      <c r="CE158" s="17">
        <v>354.34782608695599</v>
      </c>
      <c r="CF158" s="17">
        <v>181.698630136986</v>
      </c>
    </row>
    <row r="159" spans="1:84">
      <c r="A159" s="24" t="s">
        <v>138</v>
      </c>
      <c r="D159" s="4" t="s">
        <v>60</v>
      </c>
      <c r="E159" s="4"/>
      <c r="F159" s="5">
        <v>22</v>
      </c>
      <c r="G159" s="5">
        <v>80</v>
      </c>
      <c r="H159" s="5">
        <v>160</v>
      </c>
      <c r="L159" s="15">
        <v>33.585620598467294</v>
      </c>
      <c r="M159" s="16">
        <v>1242.66796214329</v>
      </c>
      <c r="Y159" s="5">
        <v>470</v>
      </c>
      <c r="CB159" s="17">
        <v>15.285597988791784</v>
      </c>
      <c r="CC159" s="17">
        <v>466.66166449735795</v>
      </c>
      <c r="CD159" s="12">
        <v>0.15264317180616702</v>
      </c>
      <c r="CE159" s="17">
        <v>359.34782608695599</v>
      </c>
      <c r="CF159" s="17">
        <v>193.04109589040999</v>
      </c>
    </row>
    <row r="160" spans="1:84">
      <c r="A160" s="24" t="s">
        <v>126</v>
      </c>
      <c r="D160" s="4" t="s">
        <v>60</v>
      </c>
      <c r="E160" s="4"/>
      <c r="F160" s="5">
        <v>22</v>
      </c>
      <c r="G160" s="5">
        <v>84</v>
      </c>
      <c r="H160" s="5">
        <v>167</v>
      </c>
      <c r="L160" s="15">
        <v>33.872531713403781</v>
      </c>
      <c r="M160" s="16">
        <v>1253.28367339594</v>
      </c>
      <c r="Y160" s="5">
        <v>430</v>
      </c>
      <c r="CB160" s="17">
        <v>15.812860173053053</v>
      </c>
      <c r="CC160" s="17">
        <v>432.73623765408399</v>
      </c>
      <c r="CD160" s="12">
        <v>0.133700440528634</v>
      </c>
      <c r="CE160" s="17">
        <v>361.95652173912998</v>
      </c>
      <c r="CF160" s="18">
        <v>183.506849315068</v>
      </c>
    </row>
    <row r="161" spans="1:87">
      <c r="A161" s="24" t="s">
        <v>150</v>
      </c>
      <c r="D161" s="4" t="s">
        <v>60</v>
      </c>
      <c r="E161" s="4"/>
      <c r="F161" s="5">
        <v>22</v>
      </c>
      <c r="G161" s="5">
        <v>79</v>
      </c>
      <c r="H161" s="5">
        <v>157</v>
      </c>
      <c r="L161" s="15">
        <v>43.197142948843243</v>
      </c>
      <c r="M161" s="15">
        <v>1598.2942891072</v>
      </c>
      <c r="Y161" s="5">
        <v>430</v>
      </c>
      <c r="CB161" s="17">
        <v>12.714734442318459</v>
      </c>
      <c r="CC161" s="17">
        <v>428.74603782252495</v>
      </c>
      <c r="CD161" s="12">
        <v>0.11211453744493299</v>
      </c>
      <c r="CE161" s="17">
        <v>359.34782608695599</v>
      </c>
      <c r="CF161" s="18">
        <v>187.45205479452</v>
      </c>
    </row>
    <row r="162" spans="1:87">
      <c r="A162" s="24" t="s">
        <v>141</v>
      </c>
      <c r="D162" s="4" t="s">
        <v>60</v>
      </c>
      <c r="E162" s="4"/>
      <c r="F162" s="5">
        <v>16</v>
      </c>
      <c r="G162" s="5">
        <v>53</v>
      </c>
      <c r="H162" s="5">
        <v>132</v>
      </c>
      <c r="L162" s="15">
        <v>28.64309035365919</v>
      </c>
      <c r="M162" s="15">
        <v>1059.79434308539</v>
      </c>
      <c r="Y162" s="5">
        <v>440</v>
      </c>
      <c r="CB162" s="17">
        <v>15.381266373648785</v>
      </c>
      <c r="CC162" s="17">
        <v>439.69037592833598</v>
      </c>
      <c r="CD162" s="12">
        <v>0.17158590308370003</v>
      </c>
      <c r="CE162" s="17">
        <v>356.304347826087</v>
      </c>
      <c r="CF162" s="17">
        <v>189.58904109589</v>
      </c>
    </row>
    <row r="163" spans="1:87">
      <c r="A163" s="24" t="s">
        <v>129</v>
      </c>
      <c r="D163" s="4" t="s">
        <v>60</v>
      </c>
      <c r="E163" s="4"/>
      <c r="F163" s="5">
        <v>16</v>
      </c>
      <c r="G163" s="5">
        <v>55</v>
      </c>
      <c r="H163" s="5">
        <v>139</v>
      </c>
      <c r="L163" s="15">
        <v>31.225290388088375</v>
      </c>
      <c r="M163" s="15">
        <v>1155.3357443592699</v>
      </c>
      <c r="Y163" s="5">
        <v>410</v>
      </c>
      <c r="CB163" s="17">
        <v>19.402360638645487</v>
      </c>
      <c r="CC163" s="17">
        <v>415.07847791133895</v>
      </c>
      <c r="CD163" s="12">
        <v>0.14559471365638699</v>
      </c>
      <c r="CE163" s="17">
        <v>360.21739130434702</v>
      </c>
      <c r="CF163" s="17">
        <v>184</v>
      </c>
    </row>
    <row r="164" spans="1:87">
      <c r="A164" s="24" t="s">
        <v>153</v>
      </c>
      <c r="D164" s="4" t="s">
        <v>60</v>
      </c>
      <c r="E164" s="4"/>
      <c r="F164" s="5">
        <v>16</v>
      </c>
      <c r="G164" s="5">
        <v>48</v>
      </c>
      <c r="H164" s="5">
        <v>124</v>
      </c>
      <c r="L164" s="15">
        <v>40.406446066059459</v>
      </c>
      <c r="M164" s="15">
        <v>1495.0385044442</v>
      </c>
      <c r="Y164" s="5">
        <v>440</v>
      </c>
      <c r="CB164" s="17">
        <v>17.622532029548594</v>
      </c>
      <c r="CC164" s="17">
        <v>447.00742669014602</v>
      </c>
      <c r="CD164" s="12">
        <v>0.11343612334801699</v>
      </c>
      <c r="CE164" s="17">
        <v>349.34782608695599</v>
      </c>
      <c r="CF164" s="17">
        <v>190.08219178082101</v>
      </c>
    </row>
    <row r="165" spans="1:87">
      <c r="A165" s="24" t="s">
        <v>142</v>
      </c>
      <c r="D165" s="4" t="s">
        <v>60</v>
      </c>
      <c r="E165" s="4"/>
      <c r="F165" s="5">
        <v>11</v>
      </c>
      <c r="G165" s="5">
        <v>44</v>
      </c>
      <c r="H165" s="5">
        <v>122</v>
      </c>
      <c r="L165" s="15">
        <v>26.242641216191892</v>
      </c>
      <c r="M165" s="15">
        <v>970.97772499910002</v>
      </c>
      <c r="Y165" s="5">
        <v>350</v>
      </c>
      <c r="CB165" s="17">
        <v>12.067815946493702</v>
      </c>
      <c r="CC165" s="17">
        <v>361.68624148227502</v>
      </c>
      <c r="CD165" s="12">
        <v>0.16321585903083702</v>
      </c>
      <c r="CE165" s="17">
        <v>357.17391304347802</v>
      </c>
      <c r="CF165" s="17">
        <v>182.52054794520501</v>
      </c>
    </row>
    <row r="166" spans="1:87">
      <c r="A166" s="24" t="s">
        <v>130</v>
      </c>
      <c r="D166" s="4" t="s">
        <v>60</v>
      </c>
      <c r="E166" s="4"/>
      <c r="F166" s="5">
        <v>11</v>
      </c>
      <c r="G166" s="5">
        <v>44</v>
      </c>
      <c r="H166" s="5">
        <v>125</v>
      </c>
      <c r="L166" s="15">
        <v>26.09938827956746</v>
      </c>
      <c r="M166" s="15">
        <v>965.67736634399603</v>
      </c>
      <c r="Y166" s="5">
        <v>320</v>
      </c>
      <c r="CB166" s="17">
        <v>13.38611306813138</v>
      </c>
      <c r="CC166" s="17">
        <v>335.07786540081099</v>
      </c>
      <c r="CD166" s="12">
        <v>0.13590308370043999</v>
      </c>
      <c r="CE166" s="17">
        <v>364.13043478260801</v>
      </c>
      <c r="CF166" s="17">
        <v>176.93150684931501</v>
      </c>
    </row>
    <row r="167" spans="1:87">
      <c r="A167" s="24" t="s">
        <v>154</v>
      </c>
      <c r="D167" s="4" t="s">
        <v>60</v>
      </c>
      <c r="E167" s="4"/>
      <c r="F167" s="5">
        <v>11</v>
      </c>
      <c r="G167" s="5">
        <v>41</v>
      </c>
      <c r="H167" s="5">
        <v>112</v>
      </c>
      <c r="L167" s="15">
        <v>32.411230187328378</v>
      </c>
      <c r="M167" s="15">
        <v>1199.21551693115</v>
      </c>
      <c r="Y167" s="5">
        <v>360</v>
      </c>
      <c r="CB167" s="17">
        <v>12.792931305755406</v>
      </c>
      <c r="CC167" s="17">
        <v>370.99885154276001</v>
      </c>
      <c r="CD167" s="12">
        <v>0.11563876651982299</v>
      </c>
      <c r="CE167" s="17">
        <v>351.304347826087</v>
      </c>
      <c r="CF167" s="17">
        <v>183.671232876712</v>
      </c>
    </row>
    <row r="168" spans="1:87">
      <c r="A168" s="24" t="s">
        <v>145</v>
      </c>
      <c r="D168" s="4" t="s">
        <v>60</v>
      </c>
      <c r="E168" s="4"/>
      <c r="F168" s="5">
        <v>25</v>
      </c>
      <c r="G168" s="5">
        <v>64</v>
      </c>
      <c r="H168" s="5">
        <v>148</v>
      </c>
      <c r="L168" s="15">
        <v>25.30240506743127</v>
      </c>
      <c r="M168" s="15">
        <v>936.18898749495702</v>
      </c>
      <c r="Y168" s="5">
        <v>410</v>
      </c>
      <c r="CB168" s="17">
        <v>12.824822763647864</v>
      </c>
      <c r="CC168" s="17">
        <v>419.69026548672497</v>
      </c>
      <c r="CD168" s="12">
        <v>0.174627042386928</v>
      </c>
      <c r="CE168" s="17">
        <v>333.97992359747599</v>
      </c>
      <c r="CF168" s="17">
        <v>216.29411764705799</v>
      </c>
    </row>
    <row r="169" spans="1:87">
      <c r="A169" s="24" t="s">
        <v>133</v>
      </c>
      <c r="D169" s="4" t="s">
        <v>60</v>
      </c>
      <c r="E169" s="4"/>
      <c r="F169" s="5">
        <v>25</v>
      </c>
      <c r="G169" s="5">
        <v>69</v>
      </c>
      <c r="H169" s="5">
        <v>153</v>
      </c>
      <c r="L169" s="15">
        <v>28.497941265185943</v>
      </c>
      <c r="M169" s="15">
        <v>1054.42382681188</v>
      </c>
      <c r="Y169" s="5">
        <v>440</v>
      </c>
      <c r="CB169" s="17">
        <v>10.13628106563662</v>
      </c>
      <c r="CC169" s="17">
        <v>449.55752212389302</v>
      </c>
      <c r="CD169" s="12">
        <v>0.15084063461993799</v>
      </c>
      <c r="CE169" s="17">
        <v>336.580927812651</v>
      </c>
      <c r="CF169" s="17">
        <v>203.211830754484</v>
      </c>
    </row>
    <row r="170" spans="1:87">
      <c r="A170" s="24" t="s">
        <v>157</v>
      </c>
      <c r="D170" s="4" t="s">
        <v>60</v>
      </c>
      <c r="E170" s="4"/>
      <c r="F170" s="5">
        <v>25</v>
      </c>
      <c r="G170" s="5">
        <v>59</v>
      </c>
      <c r="H170" s="5">
        <v>140</v>
      </c>
      <c r="L170" s="15">
        <v>28.497941265185943</v>
      </c>
      <c r="M170" s="15">
        <v>1054.42382681188</v>
      </c>
      <c r="Y170" s="5">
        <v>380</v>
      </c>
      <c r="CB170" s="17">
        <v>7.8014948542058109</v>
      </c>
      <c r="CC170" s="17">
        <v>393.805309734513</v>
      </c>
      <c r="CD170" s="12">
        <v>0.128510537532559</v>
      </c>
      <c r="CE170" s="17">
        <v>325.958211691087</v>
      </c>
      <c r="CF170" s="17">
        <v>214</v>
      </c>
    </row>
    <row r="171" spans="1:87">
      <c r="A171" s="24" t="s">
        <v>146</v>
      </c>
      <c r="D171" s="4" t="s">
        <v>60</v>
      </c>
      <c r="E171" s="4"/>
      <c r="F171" s="5">
        <v>9</v>
      </c>
      <c r="G171" s="5">
        <v>50</v>
      </c>
      <c r="H171" s="5">
        <v>128</v>
      </c>
      <c r="L171" s="15">
        <v>23.516911425342219</v>
      </c>
      <c r="M171" s="15">
        <v>870.12572273766204</v>
      </c>
      <c r="Y171" s="5">
        <v>450</v>
      </c>
      <c r="CB171" s="17">
        <v>11.357923869446513</v>
      </c>
      <c r="CC171" s="17">
        <v>445.57522123893801</v>
      </c>
      <c r="CD171" s="12">
        <v>0.184206281079801</v>
      </c>
      <c r="CE171" s="17">
        <v>339.992889113628</v>
      </c>
      <c r="CF171" s="17">
        <v>211.17647058823499</v>
      </c>
    </row>
    <row r="172" spans="1:87">
      <c r="A172" s="24" t="s">
        <v>134</v>
      </c>
      <c r="D172" s="4" t="s">
        <v>60</v>
      </c>
      <c r="E172" s="4"/>
      <c r="F172" s="5">
        <v>9</v>
      </c>
      <c r="G172" s="5">
        <v>54</v>
      </c>
      <c r="H172" s="5">
        <v>136</v>
      </c>
      <c r="L172" s="15">
        <v>28.690777304129192</v>
      </c>
      <c r="M172" s="15">
        <v>1061.5587602527801</v>
      </c>
      <c r="Y172" s="5">
        <v>440</v>
      </c>
      <c r="CB172" s="17">
        <v>10.013760872723406</v>
      </c>
      <c r="CC172" s="17">
        <v>452.21238938052994</v>
      </c>
      <c r="CD172" s="12">
        <v>0.147313817191569</v>
      </c>
      <c r="CE172" s="17">
        <v>338.25814887825697</v>
      </c>
      <c r="CF172" s="17">
        <v>200.572915240312</v>
      </c>
    </row>
    <row r="173" spans="1:87" s="9" customFormat="1">
      <c r="A173" s="24" t="s">
        <v>158</v>
      </c>
      <c r="B173"/>
      <c r="C173"/>
      <c r="D173" s="4" t="s">
        <v>60</v>
      </c>
      <c r="E173" s="4"/>
      <c r="F173" s="5">
        <v>9</v>
      </c>
      <c r="G173" s="5">
        <v>46</v>
      </c>
      <c r="H173" s="5">
        <v>123</v>
      </c>
      <c r="I173"/>
      <c r="J173"/>
      <c r="K173"/>
      <c r="L173" s="15">
        <v>31.430003016328108</v>
      </c>
      <c r="M173" s="15">
        <v>1162.91011160414</v>
      </c>
      <c r="N173"/>
      <c r="O173"/>
      <c r="P173"/>
      <c r="Q173"/>
      <c r="R173"/>
      <c r="S173"/>
      <c r="T173"/>
      <c r="U173"/>
      <c r="V173"/>
      <c r="W173"/>
      <c r="X173"/>
      <c r="Y173" s="5">
        <v>440</v>
      </c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 s="17">
        <v>10.792022943200324</v>
      </c>
      <c r="CC173" s="17">
        <v>436.94690265486702</v>
      </c>
      <c r="CD173" s="12">
        <v>0.128867215249822</v>
      </c>
      <c r="CE173" s="17">
        <v>330.01994998676503</v>
      </c>
      <c r="CF173" s="17">
        <v>215.058823529411</v>
      </c>
      <c r="CG173"/>
      <c r="CH173"/>
      <c r="CI173"/>
    </row>
    <row r="174" spans="1:87" s="9" customFormat="1">
      <c r="A174" s="24" t="s">
        <v>148</v>
      </c>
      <c r="B174"/>
      <c r="C174"/>
      <c r="D174" s="4" t="s">
        <v>60</v>
      </c>
      <c r="E174" s="4"/>
      <c r="F174" s="5">
        <v>9</v>
      </c>
      <c r="G174" s="5">
        <v>48</v>
      </c>
      <c r="H174" s="5">
        <v>115</v>
      </c>
      <c r="I174"/>
      <c r="J174"/>
      <c r="K174"/>
      <c r="L174" s="15">
        <v>21.603541823388515</v>
      </c>
      <c r="M174" s="15">
        <v>799.33104746537504</v>
      </c>
      <c r="N174"/>
      <c r="O174"/>
      <c r="P174"/>
      <c r="Q174"/>
      <c r="R174"/>
      <c r="S174"/>
      <c r="T174"/>
      <c r="U174"/>
      <c r="V174"/>
      <c r="W174"/>
      <c r="X174"/>
      <c r="Y174" s="5">
        <v>410</v>
      </c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 s="17">
        <v>13.439904330711324</v>
      </c>
      <c r="CC174" s="17">
        <v>406.41592920353895</v>
      </c>
      <c r="CD174" s="12">
        <v>0.18594230996921599</v>
      </c>
      <c r="CE174" s="17">
        <v>349.439622648963</v>
      </c>
      <c r="CF174" s="17">
        <v>195.117647058823</v>
      </c>
      <c r="CG174"/>
      <c r="CH174"/>
      <c r="CI174"/>
    </row>
    <row r="175" spans="1:87" s="9" customFormat="1">
      <c r="A175" s="24" t="s">
        <v>136</v>
      </c>
      <c r="B175"/>
      <c r="C175"/>
      <c r="D175" s="4" t="s">
        <v>60</v>
      </c>
      <c r="E175" s="4"/>
      <c r="F175" s="5">
        <v>9</v>
      </c>
      <c r="G175" s="5">
        <v>45</v>
      </c>
      <c r="H175" s="5">
        <v>119</v>
      </c>
      <c r="I175"/>
      <c r="J175"/>
      <c r="K175"/>
      <c r="L175" s="15">
        <v>23.125106752577484</v>
      </c>
      <c r="M175" s="15">
        <v>855.62894984536695</v>
      </c>
      <c r="N175"/>
      <c r="O175"/>
      <c r="P175"/>
      <c r="Q175"/>
      <c r="R175"/>
      <c r="S175"/>
      <c r="T175"/>
      <c r="U175"/>
      <c r="V175"/>
      <c r="W175"/>
      <c r="X175"/>
      <c r="Y175" s="5">
        <v>390</v>
      </c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 s="17">
        <v>12.59078331063581</v>
      </c>
      <c r="CC175" s="17">
        <v>380.53097345132699</v>
      </c>
      <c r="CD175" s="12">
        <v>0.15438891191096299</v>
      </c>
      <c r="CE175" s="17">
        <v>350.090031722454</v>
      </c>
      <c r="CF175" s="17">
        <v>196.88812816650599</v>
      </c>
      <c r="CG175"/>
      <c r="CH175"/>
      <c r="CI175"/>
    </row>
    <row r="176" spans="1:87" s="9" customFormat="1">
      <c r="A176" s="24" t="s">
        <v>160</v>
      </c>
      <c r="B176"/>
      <c r="C176"/>
      <c r="D176" s="4" t="s">
        <v>60</v>
      </c>
      <c r="E176" s="4"/>
      <c r="F176" s="5">
        <v>9</v>
      </c>
      <c r="G176" s="5">
        <v>38</v>
      </c>
      <c r="H176" s="5">
        <v>109</v>
      </c>
      <c r="I176"/>
      <c r="J176"/>
      <c r="K176"/>
      <c r="L176" s="15">
        <v>27.081766114642161</v>
      </c>
      <c r="M176" s="15">
        <v>1002.02534624176</v>
      </c>
      <c r="N176"/>
      <c r="O176"/>
      <c r="P176"/>
      <c r="Q176"/>
      <c r="R176"/>
      <c r="S176"/>
      <c r="T176"/>
      <c r="U176"/>
      <c r="V176"/>
      <c r="W176"/>
      <c r="X176"/>
      <c r="Y176" s="5">
        <v>380</v>
      </c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 s="17">
        <v>12.873895552182621</v>
      </c>
      <c r="CC176" s="17">
        <v>383.84955752212301</v>
      </c>
      <c r="CD176" s="12">
        <v>0.14225298958086602</v>
      </c>
      <c r="CE176" s="17">
        <v>337.298653277131</v>
      </c>
      <c r="CF176" s="17">
        <v>205.17647058823499</v>
      </c>
      <c r="CG176"/>
      <c r="CH176"/>
      <c r="CI176"/>
    </row>
    <row r="177" spans="1:87" s="9" customFormat="1">
      <c r="A177" s="24" t="s">
        <v>149</v>
      </c>
      <c r="B177"/>
      <c r="C177"/>
      <c r="D177" s="4" t="s">
        <v>60</v>
      </c>
      <c r="E177" s="4"/>
      <c r="F177" s="5">
        <v>11</v>
      </c>
      <c r="G177" s="5">
        <v>42</v>
      </c>
      <c r="H177" s="5">
        <v>113</v>
      </c>
      <c r="I177"/>
      <c r="J177"/>
      <c r="K177"/>
      <c r="L177" s="15">
        <v>20.093787817668378</v>
      </c>
      <c r="M177" s="15">
        <v>743.47014925373003</v>
      </c>
      <c r="N177"/>
      <c r="O177"/>
      <c r="P177"/>
      <c r="Q177"/>
      <c r="R177"/>
      <c r="S177"/>
      <c r="T177"/>
      <c r="U177"/>
      <c r="V177"/>
      <c r="W177"/>
      <c r="X177"/>
      <c r="Y177" s="5">
        <v>390</v>
      </c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 s="17">
        <v>11.889096360729621</v>
      </c>
      <c r="CC177" s="17">
        <v>393.805309734513</v>
      </c>
      <c r="CD177" s="12">
        <v>0.18638852711342602</v>
      </c>
      <c r="CE177" s="17">
        <v>347.68813232569403</v>
      </c>
      <c r="CF177" s="17">
        <v>195.82352941176401</v>
      </c>
      <c r="CG177"/>
      <c r="CH177"/>
      <c r="CI177"/>
    </row>
    <row r="178" spans="1:87" s="9" customFormat="1">
      <c r="A178" s="24" t="s">
        <v>137</v>
      </c>
      <c r="B178"/>
      <c r="C178"/>
      <c r="D178" s="4" t="s">
        <v>60</v>
      </c>
      <c r="E178" s="4"/>
      <c r="F178" s="5">
        <v>11</v>
      </c>
      <c r="G178" s="5">
        <v>45</v>
      </c>
      <c r="H178" s="5">
        <v>117</v>
      </c>
      <c r="I178"/>
      <c r="J178"/>
      <c r="K178"/>
      <c r="L178" s="15">
        <v>24.050220046589541</v>
      </c>
      <c r="M178" s="15">
        <v>889.85814172381299</v>
      </c>
      <c r="N178"/>
      <c r="O178"/>
      <c r="P178"/>
      <c r="Q178"/>
      <c r="R178"/>
      <c r="S178"/>
      <c r="T178"/>
      <c r="U178"/>
      <c r="V178"/>
      <c r="W178"/>
      <c r="X178"/>
      <c r="Y178" s="5">
        <v>390</v>
      </c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 s="17">
        <v>12.738109528522649</v>
      </c>
      <c r="CC178" s="17">
        <v>373.89380530973398</v>
      </c>
      <c r="CD178" s="12">
        <v>0.14269920672507599</v>
      </c>
      <c r="CE178" s="17">
        <v>350.50625560476101</v>
      </c>
      <c r="CF178" s="17">
        <v>195.648911406271</v>
      </c>
      <c r="CG178"/>
      <c r="CH178"/>
      <c r="CI178"/>
    </row>
    <row r="179" spans="1:87" s="9" customFormat="1">
      <c r="A179" s="24" t="s">
        <v>161</v>
      </c>
      <c r="B179"/>
      <c r="C179"/>
      <c r="D179" s="4" t="s">
        <v>60</v>
      </c>
      <c r="E179" s="4"/>
      <c r="F179" s="5">
        <v>11</v>
      </c>
      <c r="G179" s="5">
        <v>37</v>
      </c>
      <c r="H179" s="5">
        <v>103</v>
      </c>
      <c r="I179"/>
      <c r="J179"/>
      <c r="K179"/>
      <c r="L179" s="15">
        <v>26.18095606699881</v>
      </c>
      <c r="M179" s="15">
        <v>968.69537447895596</v>
      </c>
      <c r="N179"/>
      <c r="O179"/>
      <c r="P179"/>
      <c r="Q179"/>
      <c r="R179"/>
      <c r="S179"/>
      <c r="T179"/>
      <c r="U179"/>
      <c r="V179"/>
      <c r="W179"/>
      <c r="X179"/>
      <c r="Y179" s="5">
        <v>390</v>
      </c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 s="17">
        <v>11.18147753528627</v>
      </c>
      <c r="CC179" s="17">
        <v>384.51327433628302</v>
      </c>
      <c r="CD179" s="12">
        <v>0.13833027468624101</v>
      </c>
      <c r="CE179" s="17">
        <v>338.36528623292799</v>
      </c>
      <c r="CF179" s="17">
        <v>204.64705882352899</v>
      </c>
      <c r="CG179"/>
      <c r="CH179"/>
      <c r="CI179"/>
    </row>
    <row r="180" spans="1:87" s="9" customFormat="1">
      <c r="A180" s="24" t="s">
        <v>144</v>
      </c>
      <c r="B180"/>
      <c r="C180"/>
      <c r="D180" s="4" t="s">
        <v>60</v>
      </c>
      <c r="E180" s="4"/>
      <c r="F180" s="5">
        <v>31</v>
      </c>
      <c r="G180" s="5">
        <v>73</v>
      </c>
      <c r="H180" s="5">
        <v>158</v>
      </c>
      <c r="I180"/>
      <c r="J180"/>
      <c r="K180"/>
      <c r="L180" s="15">
        <v>21.773891681112325</v>
      </c>
      <c r="M180" s="15">
        <v>805.63399220115605</v>
      </c>
      <c r="N180"/>
      <c r="O180"/>
      <c r="P180"/>
      <c r="Q180"/>
      <c r="R180"/>
      <c r="S180"/>
      <c r="T180"/>
      <c r="U180"/>
      <c r="V180"/>
      <c r="W180"/>
      <c r="X180"/>
      <c r="Y180" s="5">
        <v>380</v>
      </c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 s="17">
        <v>10.193766332205945</v>
      </c>
      <c r="CC180" s="17">
        <v>381.19469026548597</v>
      </c>
      <c r="CD180" s="12">
        <v>0.17811760004735899</v>
      </c>
      <c r="CE180" s="17">
        <v>337.48922503189999</v>
      </c>
      <c r="CF180" s="17">
        <v>214</v>
      </c>
      <c r="CG180"/>
      <c r="CH180"/>
      <c r="CI180"/>
    </row>
    <row r="181" spans="1:87" s="9" customFormat="1">
      <c r="A181" s="24" t="s">
        <v>132</v>
      </c>
      <c r="B181"/>
      <c r="C181"/>
      <c r="D181" s="4" t="s">
        <v>60</v>
      </c>
      <c r="E181" s="4"/>
      <c r="F181" s="5">
        <v>31</v>
      </c>
      <c r="G181" s="5">
        <v>80</v>
      </c>
      <c r="H181" s="5">
        <v>167</v>
      </c>
      <c r="I181"/>
      <c r="J181"/>
      <c r="K181"/>
      <c r="L181" s="15">
        <v>29.078266447165138</v>
      </c>
      <c r="M181" s="15">
        <v>1075.8958585451101</v>
      </c>
      <c r="N181"/>
      <c r="O181"/>
      <c r="P181"/>
      <c r="Q181"/>
      <c r="R181"/>
      <c r="S181"/>
      <c r="T181"/>
      <c r="U181"/>
      <c r="V181"/>
      <c r="W181"/>
      <c r="X181"/>
      <c r="Y181" s="5">
        <v>440</v>
      </c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 s="17">
        <v>13.872931244924866</v>
      </c>
      <c r="CC181" s="17">
        <v>444.24778761061896</v>
      </c>
      <c r="CD181" s="12">
        <v>0.154330452285105</v>
      </c>
      <c r="CE181" s="17">
        <v>342.69218158043401</v>
      </c>
      <c r="CF181" s="17">
        <v>203.53635492263399</v>
      </c>
      <c r="CG181"/>
      <c r="CH181"/>
      <c r="CI181"/>
    </row>
    <row r="182" spans="1:87" s="9" customFormat="1">
      <c r="A182" s="24" t="s">
        <v>156</v>
      </c>
      <c r="B182"/>
      <c r="C182"/>
      <c r="D182" s="4" t="s">
        <v>60</v>
      </c>
      <c r="E182" s="4"/>
      <c r="F182" s="5">
        <v>31</v>
      </c>
      <c r="G182" s="5">
        <v>73</v>
      </c>
      <c r="H182" s="5">
        <v>154</v>
      </c>
      <c r="I182"/>
      <c r="J182"/>
      <c r="K182"/>
      <c r="L182" s="15">
        <v>27.556474384832434</v>
      </c>
      <c r="M182" s="15">
        <v>1019.5895522388</v>
      </c>
      <c r="N182"/>
      <c r="O182"/>
      <c r="P182"/>
      <c r="Q182"/>
      <c r="R182"/>
      <c r="S182"/>
      <c r="T182"/>
      <c r="U182"/>
      <c r="V182"/>
      <c r="W182"/>
      <c r="X182"/>
      <c r="Y182" s="5">
        <v>370</v>
      </c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 s="17">
        <v>8.2128434596380533</v>
      </c>
      <c r="CC182" s="17">
        <v>370.57522123893796</v>
      </c>
      <c r="CD182" s="12">
        <v>0.124719541794932</v>
      </c>
      <c r="CE182" s="17">
        <v>332.06883338007998</v>
      </c>
      <c r="CF182" s="17">
        <v>214.70588235294099</v>
      </c>
      <c r="CG182"/>
      <c r="CH182"/>
      <c r="CI182"/>
    </row>
    <row r="183" spans="1:87" s="9" customFormat="1">
      <c r="A183" s="24" t="s">
        <v>147</v>
      </c>
      <c r="B183"/>
      <c r="C183"/>
      <c r="D183" s="4" t="s">
        <v>60</v>
      </c>
      <c r="E183" s="4"/>
      <c r="F183" s="5">
        <v>9</v>
      </c>
      <c r="G183" s="5">
        <v>48</v>
      </c>
      <c r="H183" s="5">
        <v>126</v>
      </c>
      <c r="I183"/>
      <c r="J183"/>
      <c r="K183"/>
      <c r="L183" s="15">
        <v>22.165242087589782</v>
      </c>
      <c r="M183" s="15">
        <v>820.11395724082195</v>
      </c>
      <c r="N183"/>
      <c r="O183"/>
      <c r="P183"/>
      <c r="Q183"/>
      <c r="R183"/>
      <c r="S183"/>
      <c r="T183"/>
      <c r="U183"/>
      <c r="V183"/>
      <c r="W183"/>
      <c r="X183"/>
      <c r="Y183" s="5">
        <v>430</v>
      </c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 s="17">
        <v>13.418226021930028</v>
      </c>
      <c r="CC183" s="17">
        <v>436.94690265486702</v>
      </c>
      <c r="CD183" s="12">
        <v>0.19822623135211898</v>
      </c>
      <c r="CE183" s="17">
        <v>342.351175073972</v>
      </c>
      <c r="CF183" s="17">
        <v>207.64705882352899</v>
      </c>
      <c r="CG183"/>
      <c r="CH183"/>
      <c r="CI183"/>
    </row>
    <row r="184" spans="1:87" s="9" customFormat="1">
      <c r="A184" s="24" t="s">
        <v>135</v>
      </c>
      <c r="B184"/>
      <c r="C184"/>
      <c r="D184" s="4" t="s">
        <v>60</v>
      </c>
      <c r="E184" s="4"/>
      <c r="F184" s="5">
        <v>9</v>
      </c>
      <c r="G184" s="5">
        <v>53</v>
      </c>
      <c r="H184" s="5">
        <v>131</v>
      </c>
      <c r="I184"/>
      <c r="J184"/>
      <c r="K184"/>
      <c r="L184" s="15">
        <v>25.665590964098406</v>
      </c>
      <c r="M184" s="15">
        <v>949.62686567164099</v>
      </c>
      <c r="N184"/>
      <c r="O184"/>
      <c r="P184"/>
      <c r="Q184"/>
      <c r="R184"/>
      <c r="S184"/>
      <c r="T184"/>
      <c r="U184"/>
      <c r="V184"/>
      <c r="W184"/>
      <c r="X184"/>
      <c r="Y184" s="5">
        <v>420</v>
      </c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 s="17">
        <v>13.559728216562188</v>
      </c>
      <c r="CC184" s="17">
        <v>431.63716814159204</v>
      </c>
      <c r="CD184" s="12">
        <v>0.15647865853658499</v>
      </c>
      <c r="CE184" s="17">
        <v>341.26747599088202</v>
      </c>
      <c r="CF184" s="17">
        <v>200.23634122963099</v>
      </c>
      <c r="CG184"/>
      <c r="CH184"/>
      <c r="CI184"/>
    </row>
    <row r="185" spans="1:87">
      <c r="A185" s="24" t="s">
        <v>159</v>
      </c>
      <c r="D185" s="4" t="s">
        <v>60</v>
      </c>
      <c r="E185" s="4"/>
      <c r="F185" s="5">
        <v>9</v>
      </c>
      <c r="G185" s="5">
        <v>46</v>
      </c>
      <c r="H185" s="5">
        <v>119</v>
      </c>
      <c r="L185" s="15">
        <v>30.383146357329458</v>
      </c>
      <c r="M185" s="15">
        <v>1124.1764152211899</v>
      </c>
      <c r="Y185" s="5">
        <v>400</v>
      </c>
      <c r="CB185" s="17">
        <v>12.498353904538405</v>
      </c>
      <c r="CC185" s="17">
        <v>418.36283185840699</v>
      </c>
      <c r="CD185" s="12">
        <v>0.13366312455600199</v>
      </c>
      <c r="CE185" s="17">
        <v>334.11297618248102</v>
      </c>
      <c r="CF185" s="17">
        <v>212.23529411764699</v>
      </c>
    </row>
    <row r="186" spans="1:87">
      <c r="A186" s="8" t="s">
        <v>298</v>
      </c>
      <c r="B186" s="4">
        <f t="shared" ref="B186:B199" si="7">DATE(1988,1,5)+C186</f>
        <v>32169.434782608696</v>
      </c>
      <c r="C186" s="15">
        <v>22.434782608695599</v>
      </c>
      <c r="Y186">
        <v>0</v>
      </c>
      <c r="Z186" s="17">
        <v>51.3374903903647</v>
      </c>
      <c r="AA186" s="17"/>
      <c r="AN186" s="17">
        <v>1.7214661406969001</v>
      </c>
    </row>
    <row r="187" spans="1:87">
      <c r="A187" s="8" t="s">
        <v>298</v>
      </c>
      <c r="B187" s="4">
        <f t="shared" si="7"/>
        <v>32179.521739130436</v>
      </c>
      <c r="C187" s="15">
        <v>32.521739130434703</v>
      </c>
      <c r="Y187">
        <v>0</v>
      </c>
      <c r="Z187" s="17">
        <v>159.547621081404</v>
      </c>
      <c r="AA187" s="17"/>
      <c r="AN187" s="17">
        <v>4.9395792241945902</v>
      </c>
    </row>
    <row r="188" spans="1:87">
      <c r="A188" s="8" t="s">
        <v>298</v>
      </c>
      <c r="B188" s="4">
        <f t="shared" si="7"/>
        <v>32190.478260869564</v>
      </c>
      <c r="C188" s="15">
        <v>43.478260869565197</v>
      </c>
      <c r="Y188">
        <v>0</v>
      </c>
      <c r="Z188" s="17">
        <v>331.39147518578602</v>
      </c>
      <c r="AA188" s="17"/>
      <c r="AN188" s="17">
        <v>8.4912393162393105</v>
      </c>
    </row>
    <row r="189" spans="1:87">
      <c r="A189" s="8" t="s">
        <v>298</v>
      </c>
      <c r="B189" s="4">
        <f t="shared" si="7"/>
        <v>32200.391304347824</v>
      </c>
      <c r="C189" s="15">
        <v>53.391304347826001</v>
      </c>
      <c r="Y189" s="17">
        <v>5.8098573503032096</v>
      </c>
      <c r="Z189" s="17">
        <v>536.26582386606299</v>
      </c>
      <c r="AA189" s="11">
        <f>Y189/Z189</f>
        <v>1.0833913129907512E-2</v>
      </c>
      <c r="AN189" s="17">
        <v>10.3629684418145</v>
      </c>
    </row>
    <row r="190" spans="1:87">
      <c r="A190" s="8" t="s">
        <v>298</v>
      </c>
      <c r="B190" s="4">
        <f t="shared" si="7"/>
        <v>32212.391304347828</v>
      </c>
      <c r="C190" s="15">
        <v>65.391304347826093</v>
      </c>
      <c r="Y190" s="17">
        <v>71.542837618518604</v>
      </c>
      <c r="Z190" s="17">
        <v>854.25403604680901</v>
      </c>
      <c r="AA190" s="11">
        <f>Y190/Z190</f>
        <v>8.3748902082563179E-2</v>
      </c>
      <c r="AN190" s="17">
        <v>17.480785667324099</v>
      </c>
    </row>
    <row r="191" spans="1:87">
      <c r="A191" s="8" t="s">
        <v>298</v>
      </c>
      <c r="B191" s="4">
        <f t="shared" si="7"/>
        <v>32227.521739130436</v>
      </c>
      <c r="C191" s="15">
        <v>80.521739130434796</v>
      </c>
      <c r="Y191" s="17">
        <v>285.72443837020501</v>
      </c>
      <c r="Z191" s="17">
        <v>863.327581788673</v>
      </c>
      <c r="AA191" s="11">
        <f>Y191/Z191</f>
        <v>0.3309571527626059</v>
      </c>
      <c r="AN191" s="17">
        <v>21.431229454306301</v>
      </c>
    </row>
    <row r="192" spans="1:87" s="9" customFormat="1">
      <c r="A192" s="8" t="s">
        <v>298</v>
      </c>
      <c r="B192" s="4">
        <f t="shared" si="7"/>
        <v>32237.434782608696</v>
      </c>
      <c r="C192" s="15">
        <v>90.434782608695599</v>
      </c>
      <c r="D192" s="4" t="s">
        <v>60</v>
      </c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 s="17">
        <v>476.35910139232902</v>
      </c>
      <c r="Z192" s="17">
        <v>1084.7048774237601</v>
      </c>
      <c r="AA192" s="11">
        <f>Y192/Z192</f>
        <v>0.43916009903422837</v>
      </c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</row>
    <row r="193" spans="1:40">
      <c r="A193" s="8" t="s">
        <v>299</v>
      </c>
      <c r="B193" s="4">
        <f t="shared" si="7"/>
        <v>32169.434782608696</v>
      </c>
      <c r="C193" s="15">
        <v>22.434782608695599</v>
      </c>
      <c r="Y193" s="15">
        <v>0</v>
      </c>
      <c r="Z193" s="17">
        <v>37.192107286238901</v>
      </c>
      <c r="AA193" s="17"/>
      <c r="AN193" s="17">
        <v>1.5195430637738201</v>
      </c>
    </row>
    <row r="194" spans="1:40">
      <c r="A194" s="8" t="s">
        <v>299</v>
      </c>
      <c r="B194" s="4">
        <f t="shared" si="7"/>
        <v>32179.521739130436</v>
      </c>
      <c r="C194" s="15">
        <v>32.521739130434703</v>
      </c>
      <c r="Y194" s="15">
        <v>0</v>
      </c>
      <c r="Z194" s="17">
        <v>140.687110275903</v>
      </c>
      <c r="AA194" s="17"/>
      <c r="AN194" s="17">
        <v>3.45834976988822</v>
      </c>
    </row>
    <row r="195" spans="1:40">
      <c r="A195" s="8" t="s">
        <v>299</v>
      </c>
      <c r="B195" s="4">
        <f t="shared" si="7"/>
        <v>32190.652173913044</v>
      </c>
      <c r="C195" s="15">
        <v>43.652173913043399</v>
      </c>
      <c r="Y195" s="15">
        <v>0</v>
      </c>
      <c r="Z195" s="17">
        <v>279.52097035961299</v>
      </c>
      <c r="AA195" s="17"/>
    </row>
    <row r="196" spans="1:40">
      <c r="A196" s="8" t="s">
        <v>299</v>
      </c>
      <c r="B196" s="4">
        <f t="shared" si="7"/>
        <v>32200.391304347824</v>
      </c>
      <c r="C196" s="15">
        <v>53.391304347826001</v>
      </c>
      <c r="T196" s="17"/>
      <c r="U196" s="17"/>
      <c r="Y196" s="17">
        <v>3.4604937217049998</v>
      </c>
      <c r="Z196" s="17">
        <v>418.38763133168101</v>
      </c>
      <c r="AA196" s="11">
        <f t="shared" ref="AA196:AA207" si="8">Y196/Z196</f>
        <v>8.2710230001079039E-3</v>
      </c>
    </row>
    <row r="197" spans="1:40">
      <c r="A197" s="8" t="s">
        <v>299</v>
      </c>
      <c r="B197" s="4">
        <f t="shared" si="7"/>
        <v>32212.391304347828</v>
      </c>
      <c r="C197" s="15">
        <v>65.391304347826093</v>
      </c>
      <c r="T197" s="17"/>
      <c r="U197" s="17"/>
      <c r="Y197" s="17">
        <v>26.745024344409298</v>
      </c>
      <c r="Z197" s="17">
        <v>618.49765097804698</v>
      </c>
      <c r="AA197" s="11">
        <f t="shared" si="8"/>
        <v>4.3241917414102819E-2</v>
      </c>
    </row>
    <row r="198" spans="1:40">
      <c r="A198" s="8" t="s">
        <v>299</v>
      </c>
      <c r="B198" s="4">
        <f t="shared" si="7"/>
        <v>32227.347826086956</v>
      </c>
      <c r="C198" s="15">
        <v>80.347826086956502</v>
      </c>
      <c r="T198" s="17"/>
      <c r="U198" s="17"/>
      <c r="Y198" s="17">
        <v>115.988041342786</v>
      </c>
      <c r="Z198" s="17">
        <v>507.33954044588597</v>
      </c>
      <c r="AA198" s="11">
        <f t="shared" si="8"/>
        <v>0.22862014902455166</v>
      </c>
      <c r="AN198" s="17">
        <v>8.8398586456278707</v>
      </c>
    </row>
    <row r="199" spans="1:40">
      <c r="A199" s="8" t="s">
        <v>299</v>
      </c>
      <c r="B199" s="4">
        <f t="shared" si="7"/>
        <v>32231.17391304348</v>
      </c>
      <c r="C199" s="15">
        <v>84.173913043478194</v>
      </c>
      <c r="D199" s="4" t="s">
        <v>60</v>
      </c>
      <c r="T199" s="17"/>
      <c r="U199" s="17"/>
      <c r="Y199" s="17">
        <v>111.174510976338</v>
      </c>
      <c r="Z199" s="17">
        <v>438.87998633296297</v>
      </c>
      <c r="AA199" s="11">
        <f t="shared" si="8"/>
        <v>0.25331415065255164</v>
      </c>
    </row>
    <row r="200" spans="1:40">
      <c r="A200" s="8" t="s">
        <v>301</v>
      </c>
      <c r="B200" s="4"/>
      <c r="C200" s="15"/>
      <c r="D200" s="4" t="s">
        <v>60</v>
      </c>
      <c r="T200" s="17"/>
      <c r="U200" s="17"/>
      <c r="Y200" s="19">
        <v>326.21240395819899</v>
      </c>
      <c r="Z200" s="19">
        <v>655.85501195381346</v>
      </c>
      <c r="AA200" s="11">
        <f t="shared" si="8"/>
        <v>0.49738493723849364</v>
      </c>
    </row>
    <row r="201" spans="1:40">
      <c r="A201" s="8" t="s">
        <v>300</v>
      </c>
      <c r="B201" s="4"/>
      <c r="C201" s="15"/>
      <c r="D201" s="4" t="s">
        <v>60</v>
      </c>
      <c r="T201" s="17"/>
      <c r="U201" s="17"/>
      <c r="Y201" s="19">
        <v>309.87744905589255</v>
      </c>
      <c r="Z201" s="19">
        <v>556.15939553762939</v>
      </c>
      <c r="AA201" s="11">
        <f t="shared" si="8"/>
        <v>0.55717380941904171</v>
      </c>
    </row>
    <row r="202" spans="1:40">
      <c r="A202" s="8" t="s">
        <v>306</v>
      </c>
      <c r="B202" s="4">
        <f>DATE(1979,4,10)+C202</f>
        <v>29042</v>
      </c>
      <c r="C202" s="15">
        <v>87</v>
      </c>
      <c r="D202" s="4" t="s">
        <v>60</v>
      </c>
      <c r="Y202" s="19">
        <v>33</v>
      </c>
      <c r="Z202" s="19">
        <v>61</v>
      </c>
      <c r="AA202" s="11">
        <f t="shared" si="8"/>
        <v>0.54098360655737709</v>
      </c>
      <c r="AB202" s="21"/>
    </row>
    <row r="203" spans="1:40">
      <c r="A203" s="8" t="s">
        <v>305</v>
      </c>
      <c r="B203" s="4">
        <f>DATE(1979,4,10)+C203</f>
        <v>29042</v>
      </c>
      <c r="C203" s="15">
        <v>87</v>
      </c>
      <c r="D203" s="4" t="s">
        <v>60</v>
      </c>
      <c r="H203" s="15">
        <v>87</v>
      </c>
      <c r="Y203" s="19">
        <v>111</v>
      </c>
      <c r="Z203" s="19">
        <v>190</v>
      </c>
      <c r="AA203" s="11">
        <f t="shared" si="8"/>
        <v>0.58421052631578951</v>
      </c>
    </row>
    <row r="204" spans="1:40">
      <c r="A204" s="8" t="s">
        <v>307</v>
      </c>
      <c r="B204" s="4">
        <f>DATE(1979,4,10)+C204</f>
        <v>29042</v>
      </c>
      <c r="C204" s="15">
        <v>87</v>
      </c>
      <c r="D204" s="4" t="s">
        <v>60</v>
      </c>
      <c r="Y204" s="19">
        <v>77</v>
      </c>
      <c r="Z204" s="19">
        <v>136</v>
      </c>
      <c r="AA204" s="11">
        <f t="shared" si="8"/>
        <v>0.56617647058823528</v>
      </c>
    </row>
    <row r="205" spans="1:40">
      <c r="A205" s="8" t="s">
        <v>304</v>
      </c>
      <c r="B205" s="4">
        <f>DATE(1980,4,1)+C205</f>
        <v>29393</v>
      </c>
      <c r="C205" s="15">
        <v>81</v>
      </c>
      <c r="D205" s="4" t="s">
        <v>60</v>
      </c>
      <c r="G205" s="17"/>
      <c r="H205" s="15"/>
      <c r="Y205" s="19">
        <v>64</v>
      </c>
      <c r="Z205" s="19">
        <v>163</v>
      </c>
      <c r="AA205" s="11">
        <f t="shared" si="8"/>
        <v>0.39263803680981596</v>
      </c>
    </row>
    <row r="206" spans="1:40">
      <c r="A206" s="8" t="s">
        <v>302</v>
      </c>
      <c r="B206" s="4">
        <f>DATE(1980,4,1)+C206</f>
        <v>29393</v>
      </c>
      <c r="C206" s="15">
        <v>81</v>
      </c>
      <c r="D206" s="4" t="s">
        <v>60</v>
      </c>
      <c r="G206" s="17">
        <v>25</v>
      </c>
      <c r="H206" s="15">
        <v>81</v>
      </c>
      <c r="Y206" s="19">
        <v>280</v>
      </c>
      <c r="Z206" s="20">
        <v>554</v>
      </c>
      <c r="AA206" s="11">
        <f t="shared" si="8"/>
        <v>0.50541516245487361</v>
      </c>
    </row>
    <row r="207" spans="1:40">
      <c r="A207" s="8" t="s">
        <v>303</v>
      </c>
      <c r="B207" s="4">
        <f>DATE(1980,4,1)+C207</f>
        <v>29393</v>
      </c>
      <c r="C207" s="15">
        <v>81</v>
      </c>
      <c r="D207" s="4" t="s">
        <v>60</v>
      </c>
      <c r="G207" s="17"/>
      <c r="H207" s="15"/>
      <c r="Y207" s="19">
        <v>120</v>
      </c>
      <c r="Z207" s="20">
        <v>329</v>
      </c>
      <c r="AA207" s="11">
        <f t="shared" si="8"/>
        <v>0.36474164133738601</v>
      </c>
    </row>
    <row r="208" spans="1:40">
      <c r="A208" s="25" t="s">
        <v>110</v>
      </c>
      <c r="D208" s="4" t="s">
        <v>60</v>
      </c>
      <c r="E208" s="4"/>
      <c r="F208" s="5"/>
      <c r="G208" s="5">
        <v>33</v>
      </c>
      <c r="H208" s="5"/>
    </row>
    <row r="209" spans="1:36">
      <c r="A209" s="25" t="s">
        <v>114</v>
      </c>
      <c r="D209" s="4" t="s">
        <v>60</v>
      </c>
      <c r="E209" s="4"/>
      <c r="G209" s="5">
        <v>42</v>
      </c>
    </row>
    <row r="210" spans="1:36">
      <c r="A210" s="25" t="s">
        <v>112</v>
      </c>
      <c r="D210" s="4" t="s">
        <v>60</v>
      </c>
      <c r="E210" s="4"/>
      <c r="G210" s="5">
        <v>52</v>
      </c>
    </row>
    <row r="211" spans="1:36">
      <c r="A211" s="25" t="s">
        <v>116</v>
      </c>
      <c r="D211" s="4" t="s">
        <v>60</v>
      </c>
      <c r="E211" s="4"/>
      <c r="G211" s="5">
        <v>56</v>
      </c>
    </row>
    <row r="212" spans="1:36">
      <c r="A212" s="25" t="s">
        <v>111</v>
      </c>
      <c r="D212" s="4" t="s">
        <v>60</v>
      </c>
      <c r="E212" s="4"/>
      <c r="F212" s="5"/>
      <c r="G212" s="5">
        <v>33</v>
      </c>
      <c r="H212" s="5"/>
    </row>
    <row r="213" spans="1:36">
      <c r="A213" s="25" t="s">
        <v>115</v>
      </c>
      <c r="D213" s="4" t="s">
        <v>60</v>
      </c>
      <c r="E213" s="4"/>
      <c r="G213" s="5">
        <v>42</v>
      </c>
    </row>
    <row r="214" spans="1:36">
      <c r="A214" s="25" t="s">
        <v>113</v>
      </c>
      <c r="D214" s="4" t="s">
        <v>60</v>
      </c>
      <c r="E214" s="4"/>
      <c r="G214" s="5">
        <v>52</v>
      </c>
    </row>
    <row r="215" spans="1:36">
      <c r="A215" s="25" t="s">
        <v>117</v>
      </c>
      <c r="D215" s="4" t="s">
        <v>60</v>
      </c>
      <c r="E215" s="4"/>
      <c r="G215" s="5">
        <v>55</v>
      </c>
    </row>
    <row r="216" spans="1:36">
      <c r="A216" s="25" t="s">
        <v>118</v>
      </c>
      <c r="D216" s="4" t="s">
        <v>60</v>
      </c>
      <c r="E216" s="4"/>
      <c r="G216" s="5">
        <v>39</v>
      </c>
    </row>
    <row r="217" spans="1:36">
      <c r="A217" t="s">
        <v>122</v>
      </c>
      <c r="D217" s="4" t="s">
        <v>60</v>
      </c>
      <c r="E217" s="4"/>
      <c r="G217" s="5">
        <v>38</v>
      </c>
    </row>
    <row r="218" spans="1:36">
      <c r="A218" t="s">
        <v>120</v>
      </c>
      <c r="D218" s="4" t="s">
        <v>60</v>
      </c>
      <c r="E218" s="4"/>
      <c r="G218" s="5">
        <v>58</v>
      </c>
    </row>
    <row r="219" spans="1:36">
      <c r="A219" t="s">
        <v>124</v>
      </c>
      <c r="D219" s="4" t="s">
        <v>60</v>
      </c>
      <c r="E219" s="4"/>
      <c r="G219" s="5">
        <v>55</v>
      </c>
    </row>
    <row r="220" spans="1:36">
      <c r="A220" t="s">
        <v>119</v>
      </c>
      <c r="D220" s="4" t="s">
        <v>60</v>
      </c>
      <c r="E220" s="4"/>
      <c r="G220" s="5">
        <v>40</v>
      </c>
    </row>
    <row r="221" spans="1:36">
      <c r="A221" t="s">
        <v>123</v>
      </c>
      <c r="D221" s="4" t="s">
        <v>60</v>
      </c>
      <c r="E221" s="4"/>
      <c r="G221" s="5">
        <v>41</v>
      </c>
    </row>
    <row r="222" spans="1:36">
      <c r="A222" t="s">
        <v>121</v>
      </c>
      <c r="D222" s="4" t="s">
        <v>60</v>
      </c>
      <c r="E222" s="4"/>
      <c r="G222" s="5">
        <v>60</v>
      </c>
    </row>
    <row r="223" spans="1:36">
      <c r="A223" t="s">
        <v>125</v>
      </c>
      <c r="D223" s="4" t="s">
        <v>60</v>
      </c>
      <c r="E223" s="4"/>
      <c r="G223" s="5">
        <v>58</v>
      </c>
    </row>
    <row r="224" spans="1:36">
      <c r="A224" t="s">
        <v>227</v>
      </c>
      <c r="B224" s="4">
        <v>42164</v>
      </c>
      <c r="C224" s="4"/>
      <c r="K224">
        <v>2</v>
      </c>
      <c r="N224">
        <v>0.12</v>
      </c>
      <c r="Q224" s="9">
        <f t="shared" ref="Q224:Q232" si="9">N224*1000000/R224</f>
        <v>11583.011583011583</v>
      </c>
      <c r="R224">
        <v>10.36</v>
      </c>
      <c r="U224">
        <v>7.05</v>
      </c>
      <c r="Z224" s="11">
        <v>17.407</v>
      </c>
      <c r="AA224" s="11"/>
      <c r="AB224">
        <v>4.9100000000000005E-2</v>
      </c>
      <c r="AD224">
        <v>2.8399999999999998E-2</v>
      </c>
      <c r="AH224">
        <v>0.51</v>
      </c>
      <c r="AJ224">
        <v>0.2</v>
      </c>
    </row>
    <row r="225" spans="1:37" hidden="1">
      <c r="A225" t="s">
        <v>228</v>
      </c>
      <c r="B225" s="4">
        <v>42173</v>
      </c>
      <c r="C225" s="4"/>
      <c r="K225">
        <v>1</v>
      </c>
      <c r="N225">
        <v>0.12</v>
      </c>
      <c r="Q225" s="9">
        <f t="shared" si="9"/>
        <v>17216.64275466284</v>
      </c>
      <c r="R225">
        <v>6.97</v>
      </c>
      <c r="U225">
        <v>3.15</v>
      </c>
      <c r="Z225" s="11">
        <v>10.123000000000001</v>
      </c>
      <c r="AA225" s="11"/>
      <c r="AB225">
        <v>5.33E-2</v>
      </c>
      <c r="AD225">
        <v>3.6600000000000001E-2</v>
      </c>
      <c r="AH225">
        <v>0.37</v>
      </c>
      <c r="AJ225">
        <v>0.12</v>
      </c>
    </row>
    <row r="226" spans="1:37">
      <c r="A226" t="s">
        <v>227</v>
      </c>
      <c r="B226" s="4">
        <v>42242</v>
      </c>
      <c r="C226" s="4"/>
      <c r="K226">
        <v>15</v>
      </c>
      <c r="N226">
        <v>3.25</v>
      </c>
      <c r="Q226" s="9">
        <f t="shared" si="9"/>
        <v>20429.972340960521</v>
      </c>
      <c r="R226">
        <v>159.08000000000001</v>
      </c>
      <c r="U226">
        <v>279.95999999999998</v>
      </c>
      <c r="V226">
        <v>457.54</v>
      </c>
      <c r="Z226" s="11">
        <v>896.58299999999997</v>
      </c>
      <c r="AA226" s="11"/>
      <c r="AB226">
        <v>3.1600000000000003E-2</v>
      </c>
      <c r="AD226">
        <v>1.3500000000000002E-2</v>
      </c>
      <c r="AE226">
        <v>0.03</v>
      </c>
      <c r="AF226">
        <v>3</v>
      </c>
      <c r="AH226">
        <v>5.03</v>
      </c>
      <c r="AJ226">
        <v>3.79</v>
      </c>
      <c r="AK226">
        <v>13.73</v>
      </c>
    </row>
    <row r="227" spans="1:37">
      <c r="A227" t="s">
        <v>227</v>
      </c>
      <c r="B227" s="4">
        <v>42180</v>
      </c>
      <c r="C227" s="4"/>
      <c r="K227">
        <v>6</v>
      </c>
      <c r="N227">
        <v>1.33</v>
      </c>
      <c r="Q227" s="9">
        <f t="shared" si="9"/>
        <v>23745.759685770397</v>
      </c>
      <c r="R227">
        <v>56.01</v>
      </c>
      <c r="U227">
        <v>51.4</v>
      </c>
      <c r="Z227" s="11">
        <v>107.407</v>
      </c>
      <c r="AA227" s="11"/>
      <c r="AB227">
        <v>5.1799999999999999E-2</v>
      </c>
      <c r="AD227">
        <v>2.7099999999999999E-2</v>
      </c>
      <c r="AH227">
        <v>2.9</v>
      </c>
      <c r="AJ227">
        <v>1.4</v>
      </c>
    </row>
    <row r="228" spans="1:37">
      <c r="A228" t="s">
        <v>227</v>
      </c>
      <c r="B228" s="4">
        <v>42202</v>
      </c>
      <c r="C228" s="4"/>
      <c r="K228">
        <v>12</v>
      </c>
      <c r="N228">
        <v>4.1500000000000004</v>
      </c>
      <c r="Q228" s="9">
        <f t="shared" si="9"/>
        <v>27430.762112499178</v>
      </c>
      <c r="R228">
        <v>151.29</v>
      </c>
      <c r="U228">
        <v>175.44</v>
      </c>
      <c r="Z228" s="11">
        <v>326.733</v>
      </c>
      <c r="AA228" s="11"/>
      <c r="AB228">
        <v>4.3200000000000002E-2</v>
      </c>
      <c r="AD228">
        <v>2.53E-2</v>
      </c>
      <c r="AH228">
        <v>6.53</v>
      </c>
      <c r="AJ228">
        <v>4.43</v>
      </c>
    </row>
    <row r="229" spans="1:37">
      <c r="A229" t="s">
        <v>227</v>
      </c>
      <c r="B229" s="4">
        <v>42257</v>
      </c>
      <c r="C229" s="4"/>
      <c r="K229">
        <v>15</v>
      </c>
      <c r="N229">
        <v>2.1</v>
      </c>
      <c r="Q229" s="9">
        <f t="shared" si="9"/>
        <v>27678.9244760775</v>
      </c>
      <c r="R229">
        <v>75.87</v>
      </c>
      <c r="U229">
        <v>233.29</v>
      </c>
      <c r="V229">
        <v>550.62</v>
      </c>
      <c r="Z229" s="11">
        <v>859.78300000000002</v>
      </c>
      <c r="AA229" s="11"/>
    </row>
    <row r="230" spans="1:37">
      <c r="A230" t="s">
        <v>227</v>
      </c>
      <c r="B230" s="4">
        <v>42173</v>
      </c>
      <c r="C230" s="4"/>
      <c r="K230">
        <v>5</v>
      </c>
      <c r="N230">
        <v>0.74</v>
      </c>
      <c r="Q230" s="9">
        <f t="shared" si="9"/>
        <v>27850.95972901769</v>
      </c>
      <c r="R230">
        <v>26.57</v>
      </c>
      <c r="U230">
        <v>16.03</v>
      </c>
      <c r="Z230" s="11">
        <v>42.593000000000004</v>
      </c>
      <c r="AA230" s="11"/>
      <c r="AB230">
        <v>5.3899999999999997E-2</v>
      </c>
      <c r="AD230">
        <v>3.2799999999999996E-2</v>
      </c>
      <c r="AH230">
        <v>1.43</v>
      </c>
      <c r="AJ230">
        <v>0.53</v>
      </c>
    </row>
    <row r="231" spans="1:37">
      <c r="A231" t="s">
        <v>227</v>
      </c>
      <c r="B231" s="4">
        <v>42227</v>
      </c>
      <c r="C231" s="4"/>
      <c r="K231">
        <v>18</v>
      </c>
      <c r="N231">
        <v>6</v>
      </c>
      <c r="Q231" s="9">
        <f t="shared" si="9"/>
        <v>35194.74425152511</v>
      </c>
      <c r="R231">
        <v>170.48</v>
      </c>
      <c r="U231">
        <v>304.72000000000003</v>
      </c>
      <c r="V231">
        <v>222.91</v>
      </c>
      <c r="Z231" s="11">
        <v>698.11300000000006</v>
      </c>
      <c r="AA231" s="11"/>
      <c r="AB231">
        <v>4.2300000000000004E-2</v>
      </c>
      <c r="AD231">
        <v>2.1400000000000002E-2</v>
      </c>
      <c r="AE231">
        <v>3.6200000000000003E-2</v>
      </c>
      <c r="AF231">
        <v>3.62</v>
      </c>
      <c r="AH231">
        <v>7.2</v>
      </c>
      <c r="AJ231">
        <v>6.52</v>
      </c>
      <c r="AK231">
        <v>8.07</v>
      </c>
    </row>
    <row r="232" spans="1:37">
      <c r="A232" t="s">
        <v>227</v>
      </c>
      <c r="B232" s="4">
        <v>42214</v>
      </c>
      <c r="C232" s="4"/>
      <c r="K232">
        <v>14</v>
      </c>
      <c r="N232">
        <v>7.22</v>
      </c>
      <c r="Q232" s="9">
        <f t="shared" si="9"/>
        <v>42279.088832933179</v>
      </c>
      <c r="R232">
        <v>170.77</v>
      </c>
      <c r="U232">
        <v>262.98</v>
      </c>
      <c r="V232">
        <v>46.36</v>
      </c>
      <c r="Z232" s="11">
        <v>480.11</v>
      </c>
      <c r="AA232" s="11"/>
      <c r="AB232">
        <v>4.8899999999999999E-2</v>
      </c>
      <c r="AD232">
        <v>2.4E-2</v>
      </c>
      <c r="AE232">
        <v>3.6400000000000002E-2</v>
      </c>
      <c r="AF232">
        <v>3.64</v>
      </c>
      <c r="AH232">
        <v>8.34</v>
      </c>
      <c r="AJ232">
        <v>6.32</v>
      </c>
      <c r="AK232">
        <v>1.69</v>
      </c>
    </row>
    <row r="233" spans="1:37">
      <c r="A233" t="s">
        <v>227</v>
      </c>
      <c r="B233" s="4">
        <v>42193</v>
      </c>
      <c r="C233" s="4"/>
      <c r="Q233" s="9"/>
      <c r="R233">
        <v>99.72</v>
      </c>
      <c r="U233">
        <v>102.27</v>
      </c>
      <c r="Z233" s="11">
        <v>201.99</v>
      </c>
      <c r="AA233" s="11"/>
      <c r="AB233">
        <v>4.87E-2</v>
      </c>
      <c r="AD233">
        <v>2.7000000000000003E-2</v>
      </c>
      <c r="AH233">
        <v>4.8600000000000003</v>
      </c>
      <c r="AJ233">
        <v>2.76</v>
      </c>
    </row>
    <row r="234" spans="1:37">
      <c r="A234" t="s">
        <v>227</v>
      </c>
      <c r="B234" s="4">
        <v>42285</v>
      </c>
      <c r="C234" s="4"/>
      <c r="N234">
        <v>0</v>
      </c>
      <c r="Q234" s="9"/>
      <c r="R234">
        <v>3.71</v>
      </c>
      <c r="U234">
        <v>190.57</v>
      </c>
      <c r="V234">
        <v>601.01</v>
      </c>
      <c r="W234">
        <v>138.41</v>
      </c>
      <c r="X234" t="e">
        <f>W234/M234</f>
        <v>#DIV/0!</v>
      </c>
      <c r="Y234">
        <v>462.61</v>
      </c>
      <c r="Z234" s="11">
        <v>795.28700000000003</v>
      </c>
      <c r="AA234" s="11">
        <f>Y234/Z234</f>
        <v>0.58168937754546468</v>
      </c>
    </row>
    <row r="235" spans="1:37">
      <c r="A235" t="s">
        <v>227</v>
      </c>
      <c r="B235" s="4">
        <v>42289</v>
      </c>
      <c r="C235" s="4"/>
      <c r="Q235" s="9"/>
      <c r="Y235">
        <v>435.4</v>
      </c>
      <c r="Z235" s="11"/>
      <c r="AA235" s="11"/>
    </row>
    <row r="236" spans="1:37">
      <c r="A236" t="s">
        <v>228</v>
      </c>
      <c r="B236" s="4">
        <v>42242</v>
      </c>
      <c r="C236" s="4"/>
      <c r="K236">
        <v>14</v>
      </c>
      <c r="N236">
        <v>4.9800000000000004</v>
      </c>
      <c r="Q236" s="9">
        <f t="shared" ref="Q236:Q242" si="10">N236*1000000/R236</f>
        <v>24619.339529365236</v>
      </c>
      <c r="R236">
        <v>202.28</v>
      </c>
      <c r="U236">
        <v>339.14</v>
      </c>
      <c r="V236">
        <v>243.72</v>
      </c>
      <c r="Z236" s="11">
        <v>785.13300000000004</v>
      </c>
      <c r="AA236" s="11"/>
      <c r="AB236">
        <v>3.7599999999999995E-2</v>
      </c>
      <c r="AD236">
        <v>1.7100000000000001E-2</v>
      </c>
      <c r="AE236">
        <v>2.8799999999999999E-2</v>
      </c>
      <c r="AF236">
        <v>2.88</v>
      </c>
      <c r="AH236">
        <v>7.61</v>
      </c>
      <c r="AJ236">
        <v>5.8</v>
      </c>
      <c r="AK236">
        <v>7.03</v>
      </c>
    </row>
    <row r="237" spans="1:37">
      <c r="A237" t="s">
        <v>228</v>
      </c>
      <c r="B237" s="4">
        <v>42180</v>
      </c>
      <c r="C237" s="4"/>
      <c r="K237">
        <v>2</v>
      </c>
      <c r="N237">
        <v>0.42</v>
      </c>
      <c r="Q237" s="9">
        <f t="shared" si="10"/>
        <v>25862.068965517243</v>
      </c>
      <c r="R237">
        <v>16.239999999999998</v>
      </c>
      <c r="U237">
        <v>8.51</v>
      </c>
      <c r="Z237" s="11">
        <v>24.756999999999998</v>
      </c>
      <c r="AA237" s="11"/>
      <c r="AB237">
        <v>4.8600000000000004E-2</v>
      </c>
      <c r="AD237">
        <v>3.0099999999999998E-2</v>
      </c>
      <c r="AH237">
        <v>0.79</v>
      </c>
      <c r="AJ237">
        <v>0.26</v>
      </c>
    </row>
    <row r="238" spans="1:37">
      <c r="A238" t="s">
        <v>228</v>
      </c>
      <c r="B238" s="4">
        <v>42202</v>
      </c>
      <c r="C238" s="4"/>
      <c r="K238">
        <v>7</v>
      </c>
      <c r="N238">
        <v>3.06</v>
      </c>
      <c r="Q238" s="9">
        <f t="shared" si="10"/>
        <v>32387.806943268417</v>
      </c>
      <c r="R238">
        <v>94.48</v>
      </c>
      <c r="U238">
        <v>90.2</v>
      </c>
      <c r="Z238" s="11">
        <v>184.68</v>
      </c>
      <c r="AA238" s="11"/>
      <c r="AB238">
        <v>4.6600000000000003E-2</v>
      </c>
      <c r="AD238">
        <v>2.5000000000000001E-2</v>
      </c>
      <c r="AH238">
        <v>4.4000000000000004</v>
      </c>
      <c r="AJ238">
        <v>2.25</v>
      </c>
    </row>
    <row r="239" spans="1:37">
      <c r="A239" t="s">
        <v>228</v>
      </c>
      <c r="B239" s="4">
        <v>42257</v>
      </c>
      <c r="C239" s="4"/>
      <c r="K239">
        <v>13</v>
      </c>
      <c r="N239">
        <v>4.49</v>
      </c>
      <c r="Q239" s="9">
        <f t="shared" si="10"/>
        <v>40035.666518056176</v>
      </c>
      <c r="R239">
        <v>112.15</v>
      </c>
      <c r="U239">
        <v>253.33</v>
      </c>
      <c r="V239">
        <v>371.37</v>
      </c>
      <c r="Z239" s="11">
        <v>736.85299999999995</v>
      </c>
      <c r="AA239" s="11"/>
      <c r="AH239">
        <v>2.4500000000000002</v>
      </c>
      <c r="AJ239">
        <v>1.51</v>
      </c>
      <c r="AK239">
        <v>15.98</v>
      </c>
    </row>
    <row r="240" spans="1:37">
      <c r="A240" t="s">
        <v>228</v>
      </c>
      <c r="B240" s="4">
        <v>42227</v>
      </c>
      <c r="C240" s="4"/>
      <c r="K240">
        <v>14</v>
      </c>
      <c r="N240">
        <v>7.32</v>
      </c>
      <c r="Q240" s="9">
        <f t="shared" si="10"/>
        <v>42620.087336244542</v>
      </c>
      <c r="R240">
        <v>171.75</v>
      </c>
      <c r="U240">
        <v>293.12</v>
      </c>
      <c r="V240">
        <v>57.76</v>
      </c>
      <c r="Z240" s="11">
        <v>522.63300000000004</v>
      </c>
      <c r="AA240" s="11"/>
      <c r="AB240">
        <v>4.5599999999999995E-2</v>
      </c>
      <c r="AD240">
        <v>2.1899999999999999E-2</v>
      </c>
      <c r="AE240">
        <v>3.9300000000000002E-2</v>
      </c>
      <c r="AF240">
        <v>3.93</v>
      </c>
      <c r="AH240">
        <v>7.83</v>
      </c>
      <c r="AJ240">
        <v>6.43</v>
      </c>
      <c r="AK240">
        <v>2.27</v>
      </c>
    </row>
    <row r="241" spans="1:87">
      <c r="A241" t="s">
        <v>228</v>
      </c>
      <c r="B241" s="4">
        <v>42214</v>
      </c>
      <c r="C241" s="4"/>
      <c r="K241">
        <v>11</v>
      </c>
      <c r="N241">
        <v>5.91</v>
      </c>
      <c r="Q241" s="9">
        <f t="shared" si="10"/>
        <v>43475.062527585702</v>
      </c>
      <c r="R241">
        <v>135.94</v>
      </c>
      <c r="U241">
        <v>178.48</v>
      </c>
      <c r="V241">
        <v>1.77</v>
      </c>
      <c r="Z241" s="11">
        <v>316.18299999999999</v>
      </c>
      <c r="AA241" s="11"/>
      <c r="AB241">
        <v>5.9500000000000004E-2</v>
      </c>
      <c r="AD241">
        <v>2.12E-2</v>
      </c>
      <c r="AE241">
        <v>3.49E-2</v>
      </c>
      <c r="AF241">
        <v>3.49</v>
      </c>
      <c r="AH241">
        <v>8.09</v>
      </c>
      <c r="AJ241">
        <v>3.78</v>
      </c>
      <c r="AK241">
        <v>0.06</v>
      </c>
    </row>
    <row r="242" spans="1:87">
      <c r="A242" t="s">
        <v>228</v>
      </c>
      <c r="B242" s="4">
        <v>42269</v>
      </c>
      <c r="C242" s="4"/>
      <c r="K242">
        <v>11</v>
      </c>
      <c r="N242">
        <v>2.0299999999999998</v>
      </c>
      <c r="Q242" s="9">
        <f t="shared" si="10"/>
        <v>53491.436100131745</v>
      </c>
      <c r="R242">
        <v>37.950000000000003</v>
      </c>
      <c r="U242">
        <v>255.43</v>
      </c>
      <c r="V242">
        <v>488.3</v>
      </c>
      <c r="Z242" s="11">
        <v>751.68999999999994</v>
      </c>
      <c r="AA242" s="11"/>
    </row>
    <row r="243" spans="1:87">
      <c r="A243" t="s">
        <v>228</v>
      </c>
      <c r="B243" s="4">
        <v>42193</v>
      </c>
      <c r="C243" s="4"/>
      <c r="Q243" s="9"/>
      <c r="R243">
        <v>56.56</v>
      </c>
      <c r="U243">
        <v>42.43</v>
      </c>
      <c r="Z243" s="11">
        <v>98.986999999999995</v>
      </c>
      <c r="AA243" s="11"/>
      <c r="AB243">
        <v>4.4800000000000006E-2</v>
      </c>
      <c r="AD243">
        <v>2.6200000000000001E-2</v>
      </c>
      <c r="AH243">
        <v>2.5299999999999998</v>
      </c>
      <c r="AJ243">
        <v>1.1100000000000001</v>
      </c>
    </row>
    <row r="244" spans="1:87">
      <c r="A244" t="s">
        <v>228</v>
      </c>
      <c r="B244" s="4">
        <v>42285</v>
      </c>
      <c r="C244" s="4"/>
      <c r="N244">
        <v>0</v>
      </c>
      <c r="Q244" s="9"/>
      <c r="R244">
        <v>2.68</v>
      </c>
      <c r="U244">
        <v>209.58</v>
      </c>
      <c r="V244">
        <v>497.4</v>
      </c>
      <c r="W244">
        <v>108.59</v>
      </c>
      <c r="X244" t="e">
        <f>W244/M244</f>
        <v>#DIV/0!</v>
      </c>
      <c r="Y244">
        <v>388.81</v>
      </c>
      <c r="Z244" s="11">
        <v>709.66000000000008</v>
      </c>
      <c r="AA244" s="11">
        <f>Y244/Z244</f>
        <v>0.54788208437843466</v>
      </c>
    </row>
    <row r="245" spans="1:87">
      <c r="A245" t="s">
        <v>228</v>
      </c>
      <c r="B245" s="4">
        <v>42289</v>
      </c>
      <c r="C245" s="4"/>
      <c r="Y245">
        <v>365.9</v>
      </c>
    </row>
    <row r="246" spans="1:87">
      <c r="A246" t="s">
        <v>93</v>
      </c>
      <c r="B246" s="4">
        <v>42915</v>
      </c>
      <c r="C246" s="4"/>
      <c r="D246" s="4"/>
      <c r="E246" s="4"/>
      <c r="F246" s="4"/>
      <c r="G246" s="4"/>
      <c r="I246">
        <v>31</v>
      </c>
      <c r="J246">
        <v>31</v>
      </c>
      <c r="K246">
        <v>5</v>
      </c>
      <c r="N246">
        <v>0.95810446699999996</v>
      </c>
      <c r="P246">
        <v>18.167231220000001</v>
      </c>
      <c r="Q246">
        <f t="shared" ref="Q246:Q251" si="11">N246*1000000/R246</f>
        <v>22093.108384158866</v>
      </c>
      <c r="R246">
        <v>43.366666670000001</v>
      </c>
      <c r="T246">
        <v>43.366666670000001</v>
      </c>
      <c r="U246">
        <v>30.266666669999999</v>
      </c>
      <c r="Z246">
        <v>73.633333329999999</v>
      </c>
      <c r="AP246">
        <v>22159.869739999998</v>
      </c>
      <c r="AQ246">
        <v>22159.869739999998</v>
      </c>
      <c r="AR246">
        <v>575.73333330000003</v>
      </c>
      <c r="AS246">
        <v>166.51111109999999</v>
      </c>
      <c r="AU246">
        <v>4</v>
      </c>
      <c r="AV246">
        <v>4</v>
      </c>
      <c r="AY246">
        <v>4.8540541999999999E-2</v>
      </c>
      <c r="AZ246">
        <v>0.84185101200000001</v>
      </c>
      <c r="BA246">
        <v>3.8004385709999999</v>
      </c>
      <c r="BC246">
        <v>3.8004385709999999</v>
      </c>
      <c r="BD246">
        <v>3.302019584</v>
      </c>
      <c r="BH246">
        <v>71.002347380000003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1396.3801390000001</v>
      </c>
      <c r="BX246">
        <v>1396.3801390000001</v>
      </c>
      <c r="BY246">
        <v>176.12905309999999</v>
      </c>
      <c r="BZ246">
        <v>21.412187159999998</v>
      </c>
      <c r="CA246">
        <v>0</v>
      </c>
    </row>
    <row r="247" spans="1:87">
      <c r="A247" t="s">
        <v>93</v>
      </c>
      <c r="B247" s="4">
        <v>42929</v>
      </c>
      <c r="C247" s="4"/>
      <c r="D247" s="4"/>
      <c r="E247" s="4"/>
      <c r="F247" s="4"/>
      <c r="G247" s="4"/>
      <c r="I247">
        <v>27.666666670000001</v>
      </c>
      <c r="J247">
        <v>27.666666670000001</v>
      </c>
      <c r="K247">
        <v>7.3333333329999997</v>
      </c>
      <c r="N247">
        <v>1.6910712000000001</v>
      </c>
      <c r="P247">
        <v>22.867427970000001</v>
      </c>
      <c r="Q247">
        <f t="shared" si="11"/>
        <v>23411.230273346162</v>
      </c>
      <c r="R247">
        <v>72.233333329999994</v>
      </c>
      <c r="T247">
        <v>72.233333329999994</v>
      </c>
      <c r="U247">
        <v>76.7</v>
      </c>
      <c r="Z247">
        <v>148.93333329999999</v>
      </c>
      <c r="AP247">
        <v>23266.329870000001</v>
      </c>
      <c r="AQ247">
        <v>23266.329870000001</v>
      </c>
      <c r="AR247">
        <v>814.91666669999995</v>
      </c>
      <c r="AS247">
        <v>320</v>
      </c>
      <c r="AU247">
        <v>3.2145502540000002</v>
      </c>
      <c r="AV247">
        <v>3.2145502540000002</v>
      </c>
      <c r="AW247">
        <v>1.1547005379999999</v>
      </c>
      <c r="AY247">
        <v>0.40453931700000001</v>
      </c>
      <c r="AZ247">
        <v>0.82016217199999997</v>
      </c>
      <c r="BA247">
        <v>14.131642980000001</v>
      </c>
      <c r="BC247">
        <v>14.131642980000001</v>
      </c>
      <c r="BD247">
        <v>15.36587127</v>
      </c>
      <c r="BH247">
        <v>294.9751402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1604.8837599999999</v>
      </c>
      <c r="BX247">
        <v>1604.8837599999999</v>
      </c>
      <c r="BY247">
        <v>78.886664479999993</v>
      </c>
      <c r="BZ247">
        <v>32.145502540000003</v>
      </c>
      <c r="CA247">
        <v>0</v>
      </c>
    </row>
    <row r="248" spans="1:87">
      <c r="A248" t="s">
        <v>93</v>
      </c>
      <c r="B248" s="4">
        <v>42975</v>
      </c>
      <c r="C248" s="4"/>
      <c r="D248" s="4"/>
      <c r="E248" s="4"/>
      <c r="F248" s="4"/>
      <c r="G248" s="4"/>
      <c r="I248">
        <v>30</v>
      </c>
      <c r="J248">
        <v>29</v>
      </c>
      <c r="K248">
        <v>13.88888889</v>
      </c>
      <c r="L248">
        <v>24.777777780000001</v>
      </c>
      <c r="M248">
        <f>L248*J248</f>
        <v>718.55555562000006</v>
      </c>
      <c r="N248">
        <v>3.6318666670000002</v>
      </c>
      <c r="P248">
        <v>27.488044500000001</v>
      </c>
      <c r="Q248">
        <f t="shared" si="11"/>
        <v>24385.309188606949</v>
      </c>
      <c r="R248">
        <v>148.93666669999999</v>
      </c>
      <c r="S248">
        <v>1.923333333</v>
      </c>
      <c r="T248">
        <v>150.86000000000001</v>
      </c>
      <c r="U248">
        <v>267.85000000000002</v>
      </c>
      <c r="V248">
        <v>277.61333330000002</v>
      </c>
      <c r="Z248">
        <v>696.32333329999994</v>
      </c>
      <c r="AP248">
        <v>24539.78052</v>
      </c>
      <c r="AQ248">
        <v>24206.267650000002</v>
      </c>
      <c r="AS248">
        <v>770</v>
      </c>
      <c r="AU248">
        <v>3.4641016150000001</v>
      </c>
      <c r="AV248">
        <v>2</v>
      </c>
      <c r="AW248">
        <v>0.96225044900000001</v>
      </c>
      <c r="AX248">
        <v>6.2033443789999998</v>
      </c>
      <c r="AY248">
        <v>0.55717238000000002</v>
      </c>
      <c r="AZ248">
        <v>6.3442088959999996</v>
      </c>
      <c r="BA248">
        <v>22.077502880000001</v>
      </c>
      <c r="BB248">
        <v>0.701165696</v>
      </c>
      <c r="BC248">
        <v>21.81927817</v>
      </c>
      <c r="BD248">
        <v>41.834435579999997</v>
      </c>
      <c r="BE248">
        <v>46.641728460000003</v>
      </c>
      <c r="BH248">
        <v>1101.3832769999999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3776.5368739999999</v>
      </c>
      <c r="BX248">
        <v>3587.4394499999999</v>
      </c>
      <c r="BZ248">
        <v>61.734197260000002</v>
      </c>
      <c r="CA248">
        <v>0</v>
      </c>
    </row>
    <row r="249" spans="1:87">
      <c r="A249" t="s">
        <v>93</v>
      </c>
      <c r="B249" s="4">
        <v>42957</v>
      </c>
      <c r="C249" s="4"/>
      <c r="D249" s="4"/>
      <c r="E249" s="4"/>
      <c r="F249" s="4"/>
      <c r="G249" s="4"/>
      <c r="I249">
        <v>27.333333329999999</v>
      </c>
      <c r="J249">
        <v>32.333333330000002</v>
      </c>
      <c r="K249">
        <v>13.88888889</v>
      </c>
      <c r="L249">
        <v>33.666666669999998</v>
      </c>
      <c r="M249">
        <f>L249*J249</f>
        <v>1088.5555555511112</v>
      </c>
      <c r="N249">
        <v>4.2919714000000004</v>
      </c>
      <c r="P249">
        <v>23.227933629999999</v>
      </c>
      <c r="Q249">
        <f t="shared" si="11"/>
        <v>27164.949043826888</v>
      </c>
      <c r="R249">
        <v>157.99666669999999</v>
      </c>
      <c r="S249">
        <v>7.5033333329999996</v>
      </c>
      <c r="T249">
        <v>165.5</v>
      </c>
      <c r="U249">
        <v>266.09333329999998</v>
      </c>
      <c r="V249">
        <v>77.186666669999994</v>
      </c>
      <c r="Z249">
        <v>508.78</v>
      </c>
      <c r="AP249">
        <v>27123.857769999999</v>
      </c>
      <c r="AQ249">
        <v>25951.857830000001</v>
      </c>
      <c r="AR249">
        <v>1001.666667</v>
      </c>
      <c r="AS249">
        <v>780</v>
      </c>
      <c r="AU249">
        <v>0.57735026899999997</v>
      </c>
      <c r="AV249">
        <v>1.5275252319999999</v>
      </c>
      <c r="AW249">
        <v>0.96225044900000001</v>
      </c>
      <c r="AX249">
        <v>15.02590356</v>
      </c>
      <c r="AY249">
        <v>0.43214999900000001</v>
      </c>
      <c r="AZ249">
        <v>0.82932640199999996</v>
      </c>
      <c r="BA249">
        <v>5.5310246190000001</v>
      </c>
      <c r="BB249">
        <v>6.8881516630000004</v>
      </c>
      <c r="BC249">
        <v>2.156548168</v>
      </c>
      <c r="BD249">
        <v>3.2625807779999998</v>
      </c>
      <c r="BE249">
        <v>4.9751616390000004</v>
      </c>
      <c r="BH249">
        <v>57.712650259999997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1847.757425</v>
      </c>
      <c r="BX249">
        <v>2853.526425</v>
      </c>
      <c r="BY249">
        <v>178.48902860000001</v>
      </c>
      <c r="BZ249">
        <v>73.711147960000005</v>
      </c>
      <c r="CA249">
        <v>0</v>
      </c>
    </row>
    <row r="250" spans="1:87">
      <c r="A250" t="s">
        <v>93</v>
      </c>
      <c r="B250" s="4">
        <v>42943</v>
      </c>
      <c r="C250" s="4"/>
      <c r="D250" s="4"/>
      <c r="E250" s="4"/>
      <c r="F250" s="4"/>
      <c r="G250" s="4"/>
      <c r="I250">
        <v>32</v>
      </c>
      <c r="J250">
        <v>30.333333329999999</v>
      </c>
      <c r="K250">
        <v>11</v>
      </c>
      <c r="N250">
        <v>3.3258197329999999</v>
      </c>
      <c r="P250">
        <v>26.942610219999999</v>
      </c>
      <c r="Q250">
        <f t="shared" si="11"/>
        <v>27807.857299331106</v>
      </c>
      <c r="R250">
        <v>119.6</v>
      </c>
      <c r="S250">
        <v>1.6666666670000001</v>
      </c>
      <c r="T250">
        <v>121.2666667</v>
      </c>
      <c r="U250">
        <v>180.96666669999999</v>
      </c>
      <c r="V250">
        <v>5.8333333329999997</v>
      </c>
      <c r="Z250">
        <v>308.06666669999998</v>
      </c>
      <c r="AP250">
        <v>28154.005659999999</v>
      </c>
      <c r="AQ250">
        <v>27795.177309999999</v>
      </c>
      <c r="AR250">
        <v>1071.0333330000001</v>
      </c>
      <c r="AS250">
        <v>563.03333329999998</v>
      </c>
      <c r="AU250">
        <v>2.6457513110000002</v>
      </c>
      <c r="AV250">
        <v>2.0816659990000002</v>
      </c>
      <c r="AW250">
        <v>1.6666666670000001</v>
      </c>
      <c r="AY250">
        <v>0.53216453799999996</v>
      </c>
      <c r="AZ250">
        <v>0.92946081400000002</v>
      </c>
      <c r="BA250">
        <v>10.3058236</v>
      </c>
      <c r="BB250">
        <v>0.68068592900000002</v>
      </c>
      <c r="BC250">
        <v>10.950951249999999</v>
      </c>
      <c r="BD250">
        <v>15.02176199</v>
      </c>
      <c r="BE250">
        <v>2.1962088550000001</v>
      </c>
      <c r="BH250">
        <v>279.501938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6771.9136680000001</v>
      </c>
      <c r="BX250">
        <v>6828.8799129999998</v>
      </c>
      <c r="BY250">
        <v>150.4472111</v>
      </c>
      <c r="BZ250">
        <v>71.966666669999995</v>
      </c>
      <c r="CA250">
        <v>0</v>
      </c>
    </row>
    <row r="251" spans="1:87">
      <c r="A251" t="s">
        <v>93</v>
      </c>
      <c r="B251" s="4">
        <v>42898</v>
      </c>
      <c r="C251" s="4"/>
      <c r="D251" s="4"/>
      <c r="E251" s="4"/>
      <c r="F251" s="4"/>
      <c r="G251" s="4"/>
      <c r="I251">
        <v>31.666666670000001</v>
      </c>
      <c r="J251">
        <v>31.666666670000001</v>
      </c>
      <c r="K251">
        <v>2</v>
      </c>
      <c r="N251">
        <v>0.35698686699999999</v>
      </c>
      <c r="P251">
        <v>27.28805358</v>
      </c>
      <c r="Q251">
        <f t="shared" si="11"/>
        <v>38626.581584072701</v>
      </c>
      <c r="R251">
        <v>9.2420000000000009</v>
      </c>
      <c r="T251">
        <v>9.2420000000000009</v>
      </c>
      <c r="U251">
        <v>5.6133333329999999</v>
      </c>
      <c r="Z251">
        <v>14.855333330000001</v>
      </c>
      <c r="AP251">
        <v>38030.98921</v>
      </c>
      <c r="AQ251">
        <v>38030.98921</v>
      </c>
      <c r="AR251">
        <v>451.4</v>
      </c>
      <c r="AS251">
        <v>93.133333320000006</v>
      </c>
      <c r="AU251">
        <v>2.8867513460000001</v>
      </c>
      <c r="AV251">
        <v>2.8867513460000001</v>
      </c>
      <c r="AY251">
        <v>0.11183031</v>
      </c>
      <c r="AZ251">
        <v>0.78156889399999996</v>
      </c>
      <c r="BA251">
        <v>0.97552652399999995</v>
      </c>
      <c r="BC251">
        <v>0.97552652399999995</v>
      </c>
      <c r="BD251">
        <v>1.4355602860000001</v>
      </c>
      <c r="BH251">
        <v>23.4136399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8666.6369159999995</v>
      </c>
      <c r="BX251">
        <v>8666.6369159999995</v>
      </c>
      <c r="BY251">
        <v>160.43590620000001</v>
      </c>
      <c r="BZ251">
        <v>15.263500390000001</v>
      </c>
      <c r="CA251">
        <v>0</v>
      </c>
    </row>
    <row r="252" spans="1:87" s="9" customFormat="1">
      <c r="A252" t="s">
        <v>93</v>
      </c>
      <c r="B252" s="4">
        <v>42993</v>
      </c>
      <c r="C252" s="4"/>
      <c r="D252" s="4"/>
      <c r="E252" s="4"/>
      <c r="F252" s="4"/>
      <c r="G252" s="4"/>
      <c r="H252"/>
      <c r="I252">
        <v>23.666666670000001</v>
      </c>
      <c r="J252">
        <v>25.666666670000001</v>
      </c>
      <c r="K252">
        <v>13.88888889</v>
      </c>
      <c r="L252">
        <v>33</v>
      </c>
      <c r="M252">
        <f>L252*J252</f>
        <v>847.00000011000009</v>
      </c>
      <c r="N252"/>
      <c r="O252"/>
      <c r="P252"/>
      <c r="Q252"/>
      <c r="R252">
        <v>26.616666670000001</v>
      </c>
      <c r="S252">
        <v>50.983333330000001</v>
      </c>
      <c r="T252">
        <v>77.599999999999994</v>
      </c>
      <c r="U252">
        <v>210.6166667</v>
      </c>
      <c r="V252">
        <v>463.8833333</v>
      </c>
      <c r="W252">
        <v>125.7166667</v>
      </c>
      <c r="X252">
        <f>W252/M252</f>
        <v>0.14842581662771329</v>
      </c>
      <c r="Y252">
        <v>338.16666670000001</v>
      </c>
      <c r="Z252">
        <v>752.1</v>
      </c>
      <c r="AA252" s="11">
        <f>Y252/Z252</f>
        <v>0.4496299251429331</v>
      </c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>
        <v>57.915900379999997</v>
      </c>
      <c r="AU252">
        <v>3.0550504630000002</v>
      </c>
      <c r="AV252">
        <v>3.0550504630000002</v>
      </c>
      <c r="AW252">
        <v>0.96225044900000001</v>
      </c>
      <c r="AX252">
        <v>10.440306509999999</v>
      </c>
      <c r="AY252"/>
      <c r="AZ252"/>
      <c r="BA252">
        <v>29.162287859999999</v>
      </c>
      <c r="BB252">
        <v>9.3655236550000005</v>
      </c>
      <c r="BC252">
        <v>29.908206230000001</v>
      </c>
      <c r="BD252">
        <v>10.687531679999999</v>
      </c>
      <c r="BE252">
        <v>48.030272050000001</v>
      </c>
      <c r="BF252">
        <v>9.1081849639999994</v>
      </c>
      <c r="BG252">
        <v>38.941152180000003</v>
      </c>
      <c r="BH252">
        <v>499.62268760000001</v>
      </c>
      <c r="BI252"/>
      <c r="BJ252"/>
      <c r="BK252"/>
      <c r="BL252"/>
      <c r="BM252"/>
      <c r="BN252"/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/>
      <c r="BW252"/>
      <c r="BX252"/>
      <c r="BY252"/>
      <c r="BZ252"/>
      <c r="CA252">
        <v>6.6692318110000004</v>
      </c>
      <c r="CB252"/>
      <c r="CC252"/>
      <c r="CD252"/>
      <c r="CE252"/>
      <c r="CF252"/>
      <c r="CG252"/>
      <c r="CH252"/>
      <c r="CI252"/>
    </row>
    <row r="253" spans="1:87" s="9" customFormat="1">
      <c r="A253" t="s">
        <v>93</v>
      </c>
      <c r="B253" s="4">
        <v>43028</v>
      </c>
      <c r="C253" s="4"/>
      <c r="D253" s="4"/>
      <c r="E253" s="4"/>
      <c r="F253" s="4"/>
      <c r="G253" s="4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>
        <v>378.40134230000001</v>
      </c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>
        <v>64.806666669999998</v>
      </c>
      <c r="AU253"/>
      <c r="AV253"/>
      <c r="AW253"/>
      <c r="AX253"/>
      <c r="AY253"/>
      <c r="AZ253"/>
      <c r="BA253"/>
      <c r="BB253"/>
      <c r="BC253"/>
      <c r="BD253"/>
      <c r="BE253"/>
      <c r="BF253"/>
      <c r="BG253">
        <v>10.928363170000001</v>
      </c>
      <c r="BH253"/>
      <c r="BI253"/>
      <c r="BJ253"/>
      <c r="BK253"/>
      <c r="BL253"/>
      <c r="BM253"/>
      <c r="BN253"/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/>
      <c r="BW253"/>
      <c r="BX253"/>
      <c r="BY253"/>
      <c r="BZ253"/>
      <c r="CA253">
        <v>1.8716392100000001</v>
      </c>
      <c r="CB253"/>
      <c r="CC253"/>
      <c r="CD253"/>
      <c r="CE253"/>
      <c r="CF253"/>
      <c r="CG253"/>
      <c r="CH253"/>
      <c r="CI253"/>
    </row>
    <row r="254" spans="1:87" s="9" customFormat="1">
      <c r="A254" t="s">
        <v>94</v>
      </c>
      <c r="B254" s="4">
        <v>42915</v>
      </c>
      <c r="C254" s="4"/>
      <c r="D254" s="4"/>
      <c r="E254" s="4"/>
      <c r="F254" s="4"/>
      <c r="G254" s="4"/>
      <c r="H254"/>
      <c r="I254">
        <v>32.666666669999998</v>
      </c>
      <c r="J254">
        <v>32.666666669999998</v>
      </c>
      <c r="K254">
        <v>4</v>
      </c>
      <c r="L254"/>
      <c r="M254"/>
      <c r="N254">
        <v>0.31231700000000001</v>
      </c>
      <c r="O254"/>
      <c r="P254">
        <v>16.782692310000002</v>
      </c>
      <c r="Q254">
        <f>N254*1000000/R254</f>
        <v>17914.933081819298</v>
      </c>
      <c r="R254">
        <v>17.43333333</v>
      </c>
      <c r="S254"/>
      <c r="T254">
        <v>17.43333333</v>
      </c>
      <c r="U254">
        <v>10.93333333</v>
      </c>
      <c r="V254"/>
      <c r="W254"/>
      <c r="X254"/>
      <c r="Y254"/>
      <c r="Z254">
        <v>28.366666670000001</v>
      </c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>
        <v>18761.898669999999</v>
      </c>
      <c r="AQ254">
        <v>18761.898669999999</v>
      </c>
      <c r="AR254">
        <v>480.48333330000003</v>
      </c>
      <c r="AS254">
        <v>134.05555559999999</v>
      </c>
      <c r="AT254"/>
      <c r="AU254">
        <v>4.0414518839999998</v>
      </c>
      <c r="AV254">
        <v>4.0414518839999998</v>
      </c>
      <c r="AW254"/>
      <c r="AX254"/>
      <c r="AY254">
        <v>0.18790468299999999</v>
      </c>
      <c r="AZ254">
        <v>1.5436535199999999</v>
      </c>
      <c r="BA254">
        <v>9.6292955780000007</v>
      </c>
      <c r="BB254"/>
      <c r="BC254">
        <v>9.6292955780000007</v>
      </c>
      <c r="BD254">
        <v>5.3500778809999998</v>
      </c>
      <c r="BE254"/>
      <c r="BF254"/>
      <c r="BG254"/>
      <c r="BH254">
        <v>149.67409040000001</v>
      </c>
      <c r="BI254"/>
      <c r="BJ254"/>
      <c r="BK254"/>
      <c r="BL254"/>
      <c r="BM254"/>
      <c r="BN254"/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5433.451892</v>
      </c>
      <c r="BX254">
        <v>5433.451892</v>
      </c>
      <c r="BY254">
        <v>156.61903090000001</v>
      </c>
      <c r="BZ254">
        <v>10.65365523</v>
      </c>
      <c r="CA254">
        <v>0</v>
      </c>
      <c r="CB254"/>
      <c r="CC254"/>
      <c r="CD254"/>
      <c r="CE254"/>
      <c r="CF254"/>
      <c r="CG254"/>
      <c r="CH254"/>
      <c r="CI254"/>
    </row>
    <row r="255" spans="1:87" s="9" customFormat="1">
      <c r="A255" t="s">
        <v>94</v>
      </c>
      <c r="B255" s="4">
        <v>42929</v>
      </c>
      <c r="C255" s="4"/>
      <c r="D255" s="4"/>
      <c r="E255" s="4"/>
      <c r="F255" s="4"/>
      <c r="G255" s="4"/>
      <c r="H255"/>
      <c r="I255">
        <v>25.666666670000001</v>
      </c>
      <c r="J255">
        <v>25.666666670000001</v>
      </c>
      <c r="K255">
        <v>6.6666666670000003</v>
      </c>
      <c r="L255"/>
      <c r="M255"/>
      <c r="N255">
        <v>0.89610920000000005</v>
      </c>
      <c r="O255"/>
      <c r="P255">
        <v>21.260191280000001</v>
      </c>
      <c r="Q255">
        <f>N255*1000000/R255</f>
        <v>23205.244710987896</v>
      </c>
      <c r="R255">
        <v>38.616666670000001</v>
      </c>
      <c r="S255"/>
      <c r="T255">
        <v>38.616666670000001</v>
      </c>
      <c r="U255">
        <v>36.866666670000001</v>
      </c>
      <c r="V255"/>
      <c r="W255"/>
      <c r="X255"/>
      <c r="Y255"/>
      <c r="Z255">
        <v>75.483333329999994</v>
      </c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>
        <v>22983.122050000002</v>
      </c>
      <c r="AQ255">
        <v>22983.122050000002</v>
      </c>
      <c r="AR255">
        <v>802.21666670000002</v>
      </c>
      <c r="AS255">
        <v>271.11111110000002</v>
      </c>
      <c r="AT255"/>
      <c r="AU255">
        <v>7.5718777939999997</v>
      </c>
      <c r="AV255">
        <v>7.5718777939999997</v>
      </c>
      <c r="AW255">
        <v>0.57735026899999997</v>
      </c>
      <c r="AX255"/>
      <c r="AY255">
        <v>0.38708472599999999</v>
      </c>
      <c r="AZ255">
        <v>0.73891036700000001</v>
      </c>
      <c r="BA255">
        <v>15.979074860000001</v>
      </c>
      <c r="BB255"/>
      <c r="BC255">
        <v>15.979074860000001</v>
      </c>
      <c r="BD255">
        <v>17.53776877</v>
      </c>
      <c r="BE255"/>
      <c r="BF255"/>
      <c r="BG255"/>
      <c r="BH255">
        <v>334.25302290000002</v>
      </c>
      <c r="BI255"/>
      <c r="BJ255"/>
      <c r="BK255"/>
      <c r="BL255"/>
      <c r="BM255"/>
      <c r="BN255"/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1979.579426</v>
      </c>
      <c r="BX255">
        <v>1979.579426</v>
      </c>
      <c r="BY255">
        <v>9.6997852210000008</v>
      </c>
      <c r="BZ255">
        <v>23.648662949999999</v>
      </c>
      <c r="CA255">
        <v>0</v>
      </c>
      <c r="CB255"/>
      <c r="CC255"/>
      <c r="CD255"/>
      <c r="CE255"/>
      <c r="CF255"/>
      <c r="CG255"/>
      <c r="CH255"/>
      <c r="CI255"/>
    </row>
    <row r="256" spans="1:87">
      <c r="A256" t="s">
        <v>94</v>
      </c>
      <c r="B256" s="4">
        <v>42975</v>
      </c>
      <c r="C256" s="4"/>
      <c r="D256" s="4"/>
      <c r="E256" s="4"/>
      <c r="F256" s="4"/>
      <c r="G256" s="4"/>
      <c r="I256">
        <v>29</v>
      </c>
      <c r="J256">
        <v>33.333333330000002</v>
      </c>
      <c r="K256">
        <v>12.66666667</v>
      </c>
      <c r="L256">
        <v>28.555555559999998</v>
      </c>
      <c r="M256">
        <f>L256*J256</f>
        <v>951.85185190481479</v>
      </c>
      <c r="N256">
        <v>4.0960799999999997</v>
      </c>
      <c r="P256">
        <v>23.352490880000001</v>
      </c>
      <c r="Q256">
        <f>N256*1000000/R256</f>
        <v>26138.517819676141</v>
      </c>
      <c r="R256">
        <v>156.7066667</v>
      </c>
      <c r="S256">
        <v>2.4900000000000002</v>
      </c>
      <c r="T256">
        <v>158.3666667</v>
      </c>
      <c r="U256">
        <v>259.25</v>
      </c>
      <c r="V256">
        <v>224.38666670000001</v>
      </c>
      <c r="Z256">
        <v>642.03333299999997</v>
      </c>
      <c r="AP256">
        <v>26258.566169999998</v>
      </c>
      <c r="AQ256">
        <v>25983.80557</v>
      </c>
      <c r="AS256">
        <v>816.66666669999995</v>
      </c>
      <c r="AU256">
        <v>2</v>
      </c>
      <c r="AV256">
        <v>3.0550504630000002</v>
      </c>
      <c r="AW256">
        <v>1</v>
      </c>
      <c r="AX256">
        <v>1.6442942869999999</v>
      </c>
      <c r="AY256">
        <v>0.37668785599999999</v>
      </c>
      <c r="AZ256">
        <v>1.1626535099999999</v>
      </c>
      <c r="BA256">
        <v>19.614087619999999</v>
      </c>
      <c r="BC256">
        <v>19.486511570000001</v>
      </c>
      <c r="BD256">
        <v>41.505059930000002</v>
      </c>
      <c r="BE256">
        <v>24.596321540000002</v>
      </c>
      <c r="BH256">
        <v>854.47740950000002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2058.0745910000001</v>
      </c>
      <c r="BX256">
        <v>2159.057045</v>
      </c>
      <c r="BZ256">
        <v>48.419463489999998</v>
      </c>
      <c r="CA256">
        <v>0</v>
      </c>
    </row>
    <row r="257" spans="1:79">
      <c r="A257" t="s">
        <v>94</v>
      </c>
      <c r="B257" s="4">
        <v>42957</v>
      </c>
      <c r="C257" s="4"/>
      <c r="D257" s="4"/>
      <c r="E257" s="4"/>
      <c r="F257" s="4"/>
      <c r="G257" s="4"/>
      <c r="I257">
        <v>27.333333329999999</v>
      </c>
      <c r="J257">
        <v>31.333333329999999</v>
      </c>
      <c r="K257">
        <v>12.66666667</v>
      </c>
      <c r="L257">
        <v>21.444444440000002</v>
      </c>
      <c r="M257">
        <f>L257*J257</f>
        <v>671.92592571518526</v>
      </c>
      <c r="N257">
        <v>3.7738070669999999</v>
      </c>
      <c r="P257">
        <v>25.512012510000002</v>
      </c>
      <c r="Q257">
        <f>N257*1000000/R257</f>
        <v>27495.194297040794</v>
      </c>
      <c r="R257">
        <v>137.25333330000001</v>
      </c>
      <c r="S257">
        <v>5.3433333330000004</v>
      </c>
      <c r="T257">
        <v>142.59666669999999</v>
      </c>
      <c r="U257">
        <v>217.4566667</v>
      </c>
      <c r="V257">
        <v>31.143333330000001</v>
      </c>
      <c r="Z257">
        <v>391.19666669999998</v>
      </c>
      <c r="AP257">
        <v>27930.12355</v>
      </c>
      <c r="AQ257">
        <v>26923.295340000001</v>
      </c>
      <c r="AR257">
        <v>1066.666667</v>
      </c>
      <c r="AS257">
        <v>717.77777779999997</v>
      </c>
      <c r="AU257">
        <v>4.1633319990000004</v>
      </c>
      <c r="AV257">
        <v>2.0816659990000002</v>
      </c>
      <c r="AW257">
        <v>1</v>
      </c>
      <c r="AX257">
        <v>7.6327753310000004</v>
      </c>
      <c r="AY257">
        <v>0.67426402500000004</v>
      </c>
      <c r="AZ257">
        <v>0.58622074599999996</v>
      </c>
      <c r="BA257">
        <v>35.01386059</v>
      </c>
      <c r="BB257">
        <v>2.7343067369999998</v>
      </c>
      <c r="BC257">
        <v>37.17850499</v>
      </c>
      <c r="BD257">
        <v>74.457003920000005</v>
      </c>
      <c r="BE257">
        <v>18.625585449999999</v>
      </c>
      <c r="BH257">
        <v>1300.3374650000001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2670.6630540000001</v>
      </c>
      <c r="BX257">
        <v>2781.7262900000001</v>
      </c>
      <c r="BY257">
        <v>70.769579149999998</v>
      </c>
      <c r="BZ257">
        <v>35.013225009999999</v>
      </c>
      <c r="CA257">
        <v>0</v>
      </c>
    </row>
    <row r="258" spans="1:79">
      <c r="A258" t="s">
        <v>94</v>
      </c>
      <c r="B258" s="4">
        <v>42943</v>
      </c>
      <c r="C258" s="4"/>
      <c r="D258" s="4"/>
      <c r="E258" s="4"/>
      <c r="F258" s="4"/>
      <c r="G258" s="4"/>
      <c r="I258">
        <v>32</v>
      </c>
      <c r="J258">
        <v>30</v>
      </c>
      <c r="K258">
        <v>10.222222220000001</v>
      </c>
      <c r="N258">
        <v>3.1892269999999998</v>
      </c>
      <c r="P258">
        <v>27.96783791</v>
      </c>
      <c r="Q258">
        <f>N258*1000000/R258</f>
        <v>32992.00344713821</v>
      </c>
      <c r="R258">
        <v>96.666666669999998</v>
      </c>
      <c r="S258">
        <v>0.86666666699999995</v>
      </c>
      <c r="T258">
        <v>97.533333330000005</v>
      </c>
      <c r="U258">
        <v>137</v>
      </c>
      <c r="V258">
        <v>1.266666667</v>
      </c>
      <c r="Z258">
        <v>235.8</v>
      </c>
      <c r="AP258">
        <v>33565.220029999997</v>
      </c>
      <c r="AQ258">
        <v>33255.746919999998</v>
      </c>
      <c r="AR258">
        <v>1060.45</v>
      </c>
      <c r="AS258">
        <v>406.62777779999999</v>
      </c>
      <c r="AU258">
        <v>1</v>
      </c>
      <c r="AV258">
        <v>2.6457513110000002</v>
      </c>
      <c r="AW258">
        <v>0.69388866599999999</v>
      </c>
      <c r="AY258">
        <v>0.19582142699999999</v>
      </c>
      <c r="AZ258">
        <v>0.200369307</v>
      </c>
      <c r="BA258">
        <v>18.410956880000001</v>
      </c>
      <c r="BB258">
        <v>0.152752523</v>
      </c>
      <c r="BC258">
        <v>18.456525490000001</v>
      </c>
      <c r="BD258">
        <v>38.206151339999998</v>
      </c>
      <c r="BE258">
        <v>1.0692676619999999</v>
      </c>
      <c r="BH258">
        <v>576.00260419999995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4574.195917</v>
      </c>
      <c r="BX258">
        <v>4470.8173859999997</v>
      </c>
      <c r="BY258">
        <v>103.9539802</v>
      </c>
      <c r="BZ258">
        <v>181.9727043</v>
      </c>
      <c r="CA258">
        <v>0</v>
      </c>
    </row>
    <row r="259" spans="1:79">
      <c r="A259" s="25" t="s">
        <v>94</v>
      </c>
      <c r="B259" s="4">
        <v>42898</v>
      </c>
      <c r="C259" s="4"/>
      <c r="D259" s="4"/>
      <c r="E259" s="4"/>
      <c r="F259" s="4"/>
      <c r="G259" s="4"/>
      <c r="I259">
        <v>25.666666670000001</v>
      </c>
      <c r="J259">
        <v>25.666666670000001</v>
      </c>
      <c r="AR259">
        <v>220.1333333</v>
      </c>
      <c r="AU259">
        <v>5.0332229570000004</v>
      </c>
      <c r="AV259">
        <v>5.0332229570000004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Y259">
        <v>51.326438930000002</v>
      </c>
      <c r="CA259">
        <v>0</v>
      </c>
    </row>
    <row r="260" spans="1:79">
      <c r="A260" s="25" t="s">
        <v>94</v>
      </c>
      <c r="B260" s="4">
        <v>42993</v>
      </c>
      <c r="C260" s="4"/>
      <c r="D260" s="4"/>
      <c r="E260" s="4"/>
      <c r="F260" s="4"/>
      <c r="G260" s="4"/>
      <c r="I260">
        <v>23.333333329999999</v>
      </c>
      <c r="J260">
        <v>26</v>
      </c>
      <c r="K260">
        <v>12.66666667</v>
      </c>
      <c r="L260">
        <v>39</v>
      </c>
      <c r="M260">
        <f>L260*J260</f>
        <v>1014</v>
      </c>
      <c r="R260">
        <v>72.08</v>
      </c>
      <c r="S260">
        <v>42.41333333</v>
      </c>
      <c r="T260">
        <v>114.4933333</v>
      </c>
      <c r="U260">
        <v>225.18333329999999</v>
      </c>
      <c r="V260">
        <v>400.81333330000001</v>
      </c>
      <c r="W260">
        <v>118.78</v>
      </c>
      <c r="X260">
        <f>W260/M260</f>
        <v>0.11714003944773176</v>
      </c>
      <c r="Y260">
        <v>282.03333329999998</v>
      </c>
      <c r="Z260">
        <v>740.49</v>
      </c>
      <c r="AA260" s="11">
        <f>Y260/Z260</f>
        <v>0.38087392577887613</v>
      </c>
      <c r="AT260">
        <v>48.302260539999999</v>
      </c>
      <c r="AU260">
        <v>1.5275252319999999</v>
      </c>
      <c r="AV260">
        <v>8.1853527719999999</v>
      </c>
      <c r="AW260">
        <v>1</v>
      </c>
      <c r="AX260">
        <v>5.2068331170000004</v>
      </c>
      <c r="BA260">
        <v>20.726070539999998</v>
      </c>
      <c r="BB260">
        <v>27.701323670000001</v>
      </c>
      <c r="BC260">
        <v>11.17914725</v>
      </c>
      <c r="BD260">
        <v>51.676525939999998</v>
      </c>
      <c r="BE260">
        <v>78.323197930000006</v>
      </c>
      <c r="BF260">
        <v>12.03785695</v>
      </c>
      <c r="BG260">
        <v>66.305077729999994</v>
      </c>
      <c r="BH260">
        <v>1386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CA260">
        <v>11.35569722</v>
      </c>
    </row>
    <row r="261" spans="1:79">
      <c r="A261" s="25" t="s">
        <v>94</v>
      </c>
      <c r="B261" s="4">
        <v>43028</v>
      </c>
      <c r="C261" s="4"/>
      <c r="D261" s="4"/>
      <c r="E261" s="4"/>
      <c r="F261" s="4"/>
      <c r="G261" s="4"/>
      <c r="Y261">
        <v>337.5872483</v>
      </c>
      <c r="AT261">
        <v>57.816666669999996</v>
      </c>
      <c r="BG261">
        <v>44.533261920000001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CA261">
        <v>7.62696095</v>
      </c>
    </row>
  </sheetData>
  <sortState ref="A2:CH261">
    <sortCondition ref="A2:A26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"/>
  <sheetViews>
    <sheetView workbookViewId="0">
      <selection activeCell="D5" sqref="D5:D35"/>
    </sheetView>
  </sheetViews>
  <sheetFormatPr defaultRowHeight="15"/>
  <cols>
    <col min="1" max="1" width="16.5703125" bestFit="1" customWidth="1"/>
    <col min="7" max="7" width="12" bestFit="1" customWidth="1"/>
  </cols>
  <sheetData>
    <row r="1" spans="1:7">
      <c r="A1" t="s">
        <v>323</v>
      </c>
    </row>
    <row r="2" spans="1:7">
      <c r="A2" t="s">
        <v>324</v>
      </c>
    </row>
    <row r="3" spans="1:7">
      <c r="A3" t="s">
        <v>186</v>
      </c>
      <c r="B3" t="s">
        <v>325</v>
      </c>
      <c r="C3" t="s">
        <v>326</v>
      </c>
      <c r="D3" t="s">
        <v>327</v>
      </c>
    </row>
    <row r="4" spans="1:7">
      <c r="A4" t="s">
        <v>223</v>
      </c>
      <c r="B4" t="s">
        <v>224</v>
      </c>
      <c r="C4" t="s">
        <v>224</v>
      </c>
      <c r="D4" t="s">
        <v>224</v>
      </c>
    </row>
    <row r="5" spans="1:7">
      <c r="A5" s="4">
        <v>42125</v>
      </c>
      <c r="B5">
        <v>0</v>
      </c>
      <c r="C5">
        <v>0</v>
      </c>
      <c r="D5" t="s">
        <v>328</v>
      </c>
      <c r="G5" s="4">
        <v>42125</v>
      </c>
    </row>
    <row r="6" spans="1:7">
      <c r="A6" s="4">
        <v>42172</v>
      </c>
      <c r="B6">
        <v>0.6</v>
      </c>
      <c r="C6">
        <v>7.0000000000000007E-2</v>
      </c>
      <c r="D6" t="s">
        <v>328</v>
      </c>
      <c r="G6" s="31">
        <f>G5+A6-A5</f>
        <v>42172</v>
      </c>
    </row>
    <row r="7" spans="1:7">
      <c r="A7" s="4">
        <v>42185</v>
      </c>
      <c r="B7">
        <v>2.39</v>
      </c>
      <c r="C7">
        <v>0.16</v>
      </c>
      <c r="D7" t="s">
        <v>328</v>
      </c>
    </row>
    <row r="8" spans="1:7">
      <c r="A8" s="4">
        <v>42199</v>
      </c>
      <c r="B8">
        <v>6.15</v>
      </c>
      <c r="C8">
        <v>0.76</v>
      </c>
      <c r="D8" t="s">
        <v>328</v>
      </c>
    </row>
    <row r="9" spans="1:7">
      <c r="A9" s="4">
        <v>42207</v>
      </c>
      <c r="B9">
        <v>7.9</v>
      </c>
      <c r="C9">
        <v>1.1299999999999999</v>
      </c>
      <c r="D9" t="s">
        <v>328</v>
      </c>
    </row>
    <row r="10" spans="1:7">
      <c r="A10" s="4">
        <v>42227</v>
      </c>
      <c r="B10">
        <v>10.49</v>
      </c>
      <c r="C10">
        <v>1.99</v>
      </c>
      <c r="D10" t="s">
        <v>328</v>
      </c>
    </row>
    <row r="11" spans="1:7">
      <c r="A11" s="4">
        <v>42243</v>
      </c>
      <c r="B11">
        <v>14.02</v>
      </c>
      <c r="C11">
        <v>3.5</v>
      </c>
      <c r="D11" t="s">
        <v>328</v>
      </c>
    </row>
    <row r="12" spans="1:7">
      <c r="A12" s="4">
        <v>42149</v>
      </c>
      <c r="B12">
        <v>0</v>
      </c>
      <c r="C12">
        <v>0</v>
      </c>
      <c r="D12" t="s">
        <v>329</v>
      </c>
    </row>
    <row r="13" spans="1:7">
      <c r="A13" s="4">
        <v>42185</v>
      </c>
      <c r="B13">
        <v>0.69</v>
      </c>
      <c r="C13">
        <v>7.0000000000000007E-2</v>
      </c>
      <c r="D13" t="s">
        <v>329</v>
      </c>
    </row>
    <row r="14" spans="1:7">
      <c r="A14" s="4">
        <v>42199</v>
      </c>
      <c r="B14">
        <v>2.1800000000000002</v>
      </c>
      <c r="C14">
        <v>0.12</v>
      </c>
      <c r="D14" t="s">
        <v>329</v>
      </c>
    </row>
    <row r="15" spans="1:7">
      <c r="A15" s="4">
        <v>42207</v>
      </c>
      <c r="B15">
        <v>3.51</v>
      </c>
      <c r="C15">
        <v>0.45</v>
      </c>
      <c r="D15" t="s">
        <v>329</v>
      </c>
    </row>
    <row r="16" spans="1:7">
      <c r="A16" s="4">
        <v>42212</v>
      </c>
      <c r="B16">
        <v>4.2</v>
      </c>
      <c r="C16">
        <v>0.66</v>
      </c>
      <c r="D16" t="s">
        <v>329</v>
      </c>
    </row>
    <row r="17" spans="1:4">
      <c r="A17" s="4">
        <v>42222</v>
      </c>
      <c r="B17">
        <v>5.62</v>
      </c>
      <c r="C17">
        <v>0.91</v>
      </c>
      <c r="D17" t="s">
        <v>329</v>
      </c>
    </row>
    <row r="18" spans="1:4">
      <c r="A18" s="4">
        <v>42237</v>
      </c>
      <c r="B18">
        <v>7.42</v>
      </c>
      <c r="C18">
        <v>2.11</v>
      </c>
      <c r="D18" t="s">
        <v>329</v>
      </c>
    </row>
    <row r="19" spans="1:4">
      <c r="A19" s="4">
        <v>42252</v>
      </c>
      <c r="B19">
        <v>11.85</v>
      </c>
      <c r="C19">
        <v>5.64</v>
      </c>
      <c r="D19" t="s">
        <v>329</v>
      </c>
    </row>
    <row r="20" spans="1:4">
      <c r="A20" s="4">
        <v>42124</v>
      </c>
      <c r="B20">
        <v>0</v>
      </c>
      <c r="C20">
        <v>0</v>
      </c>
      <c r="D20" t="s">
        <v>330</v>
      </c>
    </row>
    <row r="21" spans="1:4">
      <c r="A21" s="4">
        <v>42173</v>
      </c>
      <c r="B21">
        <v>0.84</v>
      </c>
      <c r="C21">
        <v>0.4</v>
      </c>
      <c r="D21" t="s">
        <v>330</v>
      </c>
    </row>
    <row r="22" spans="1:4">
      <c r="A22" s="4">
        <v>42184</v>
      </c>
      <c r="B22">
        <v>2.08</v>
      </c>
      <c r="C22">
        <v>0.82</v>
      </c>
      <c r="D22" t="s">
        <v>330</v>
      </c>
    </row>
    <row r="23" spans="1:4">
      <c r="A23" s="4">
        <v>42193</v>
      </c>
      <c r="B23">
        <v>3.82</v>
      </c>
      <c r="C23">
        <v>1.22</v>
      </c>
      <c r="D23" t="s">
        <v>330</v>
      </c>
    </row>
    <row r="24" spans="1:4">
      <c r="A24" s="4">
        <v>42198</v>
      </c>
      <c r="B24">
        <v>4.6500000000000004</v>
      </c>
      <c r="C24">
        <v>1.46</v>
      </c>
      <c r="D24" t="s">
        <v>330</v>
      </c>
    </row>
    <row r="25" spans="1:4">
      <c r="A25" s="4">
        <v>42206</v>
      </c>
      <c r="B25">
        <v>5.51</v>
      </c>
      <c r="C25">
        <v>2.0699999999999998</v>
      </c>
      <c r="D25" t="s">
        <v>330</v>
      </c>
    </row>
    <row r="26" spans="1:4">
      <c r="A26" s="4">
        <v>42229</v>
      </c>
      <c r="B26">
        <v>8.8800000000000008</v>
      </c>
      <c r="C26">
        <v>3.7</v>
      </c>
      <c r="D26" t="s">
        <v>330</v>
      </c>
    </row>
    <row r="27" spans="1:4">
      <c r="A27" s="4">
        <v>42243</v>
      </c>
      <c r="B27">
        <v>11.96</v>
      </c>
      <c r="C27">
        <v>4.9800000000000004</v>
      </c>
      <c r="D27" t="s">
        <v>330</v>
      </c>
    </row>
    <row r="28" spans="1:4">
      <c r="A28" s="4">
        <v>42149</v>
      </c>
      <c r="B28">
        <v>0</v>
      </c>
      <c r="C28">
        <v>0</v>
      </c>
      <c r="D28" t="s">
        <v>331</v>
      </c>
    </row>
    <row r="29" spans="1:4">
      <c r="A29" s="4">
        <v>42184</v>
      </c>
      <c r="B29">
        <v>0.81</v>
      </c>
      <c r="C29">
        <v>0.13</v>
      </c>
      <c r="D29" t="s">
        <v>331</v>
      </c>
    </row>
    <row r="30" spans="1:4">
      <c r="A30" s="4">
        <v>42198</v>
      </c>
      <c r="B30">
        <v>2.31</v>
      </c>
      <c r="C30">
        <v>0.4</v>
      </c>
      <c r="D30" t="s">
        <v>331</v>
      </c>
    </row>
    <row r="31" spans="1:4">
      <c r="A31" s="4">
        <v>42206</v>
      </c>
      <c r="B31">
        <v>3.22</v>
      </c>
      <c r="C31">
        <v>0.79</v>
      </c>
      <c r="D31" t="s">
        <v>331</v>
      </c>
    </row>
    <row r="32" spans="1:4">
      <c r="A32" s="4">
        <v>42215</v>
      </c>
      <c r="B32">
        <v>3.91</v>
      </c>
      <c r="C32">
        <v>1.39</v>
      </c>
      <c r="D32" t="s">
        <v>331</v>
      </c>
    </row>
    <row r="33" spans="1:4">
      <c r="A33" s="4">
        <v>42221</v>
      </c>
      <c r="B33">
        <v>4.2</v>
      </c>
      <c r="C33">
        <v>1.7</v>
      </c>
      <c r="D33" t="s">
        <v>331</v>
      </c>
    </row>
    <row r="34" spans="1:4">
      <c r="A34" s="4">
        <v>42236</v>
      </c>
      <c r="B34">
        <v>4.96</v>
      </c>
      <c r="C34">
        <v>2.42</v>
      </c>
      <c r="D34" t="s">
        <v>331</v>
      </c>
    </row>
    <row r="35" spans="1:4">
      <c r="A35" s="4">
        <v>42251</v>
      </c>
      <c r="B35">
        <v>6.26</v>
      </c>
      <c r="C35">
        <v>3.88</v>
      </c>
      <c r="D35" t="s">
        <v>331</v>
      </c>
    </row>
    <row r="36" spans="1:4">
      <c r="A36" s="4"/>
    </row>
    <row r="37" spans="1:4">
      <c r="A37" s="4"/>
    </row>
    <row r="38" spans="1:4">
      <c r="A38" s="4"/>
    </row>
    <row r="39" spans="1:4">
      <c r="A39" s="4"/>
    </row>
    <row r="40" spans="1:4">
      <c r="A40" s="4"/>
    </row>
    <row r="41" spans="1:4">
      <c r="A41" s="4"/>
    </row>
    <row r="42" spans="1:4">
      <c r="A42" s="4"/>
    </row>
    <row r="43" spans="1:4">
      <c r="A43" s="4"/>
    </row>
    <row r="44" spans="1:4">
      <c r="A44" s="4"/>
    </row>
    <row r="45" spans="1:4">
      <c r="A45" s="4"/>
    </row>
    <row r="46" spans="1:4">
      <c r="A46" s="4"/>
    </row>
    <row r="47" spans="1:4">
      <c r="A47" s="4"/>
    </row>
    <row r="48" spans="1:4">
      <c r="A48" s="4"/>
    </row>
    <row r="49" spans="1:1">
      <c r="A49" s="4"/>
    </row>
    <row r="50" spans="1:1">
      <c r="A50" s="4"/>
    </row>
    <row r="51" spans="1:1">
      <c r="A51" s="4"/>
    </row>
    <row r="52" spans="1:1">
      <c r="A52" s="4"/>
    </row>
    <row r="53" spans="1:1">
      <c r="A53" s="4"/>
    </row>
    <row r="54" spans="1:1">
      <c r="A54" s="4"/>
    </row>
    <row r="55" spans="1:1">
      <c r="A55" s="4"/>
    </row>
    <row r="56" spans="1:1">
      <c r="A56" s="4"/>
    </row>
    <row r="57" spans="1:1">
      <c r="A57" s="4"/>
    </row>
    <row r="58" spans="1:1">
      <c r="A58" s="4"/>
    </row>
    <row r="59" spans="1:1">
      <c r="A59" s="4"/>
    </row>
    <row r="60" spans="1:1">
      <c r="A60" s="4"/>
    </row>
    <row r="61" spans="1:1">
      <c r="A61" s="4"/>
    </row>
    <row r="62" spans="1:1">
      <c r="A62" s="4"/>
    </row>
    <row r="63" spans="1:1">
      <c r="A63" s="4"/>
    </row>
    <row r="64" spans="1:1">
      <c r="A64" s="4"/>
    </row>
    <row r="65" spans="1:1">
      <c r="A65" s="4"/>
    </row>
    <row r="66" spans="1:1">
      <c r="A66" s="4"/>
    </row>
    <row r="67" spans="1:1">
      <c r="A67" s="4"/>
    </row>
    <row r="68" spans="1:1">
      <c r="A68" s="4"/>
    </row>
    <row r="69" spans="1:1">
      <c r="A69" s="4"/>
    </row>
    <row r="70" spans="1:1">
      <c r="A70" s="4"/>
    </row>
    <row r="71" spans="1:1">
      <c r="A71" s="4"/>
    </row>
    <row r="72" spans="1:1">
      <c r="A72" s="4"/>
    </row>
    <row r="73" spans="1:1">
      <c r="A73" s="4"/>
    </row>
    <row r="74" spans="1:1">
      <c r="A74" s="4"/>
    </row>
    <row r="75" spans="1:1">
      <c r="A75" s="4"/>
    </row>
    <row r="76" spans="1:1">
      <c r="A76" s="4"/>
    </row>
    <row r="77" spans="1:1">
      <c r="A77" s="4"/>
    </row>
    <row r="78" spans="1:1">
      <c r="A78" s="4"/>
    </row>
    <row r="79" spans="1:1">
      <c r="A79" s="4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8"/>
  <sheetViews>
    <sheetView workbookViewId="0">
      <selection activeCell="G38" sqref="G38"/>
    </sheetView>
  </sheetViews>
  <sheetFormatPr defaultRowHeight="15"/>
  <cols>
    <col min="1" max="1" width="15.7109375" bestFit="1" customWidth="1"/>
  </cols>
  <sheetData>
    <row r="1" spans="1:4">
      <c r="A1" s="3" t="s">
        <v>0</v>
      </c>
      <c r="B1" t="s">
        <v>1</v>
      </c>
      <c r="C1" t="s">
        <v>96</v>
      </c>
      <c r="D1" t="s">
        <v>95</v>
      </c>
    </row>
    <row r="2" spans="1:4">
      <c r="A2" t="s">
        <v>4</v>
      </c>
      <c r="B2" s="1">
        <v>42892</v>
      </c>
    </row>
    <row r="3" spans="1:4">
      <c r="A3" t="s">
        <v>4</v>
      </c>
      <c r="B3" s="1">
        <f>B2+1</f>
        <v>42893</v>
      </c>
    </row>
    <row r="4" spans="1:4">
      <c r="A4" t="s">
        <v>4</v>
      </c>
      <c r="B4" s="1">
        <f t="shared" ref="B4:B67" si="0">B3+1</f>
        <v>42894</v>
      </c>
    </row>
    <row r="5" spans="1:4">
      <c r="A5" t="s">
        <v>4</v>
      </c>
      <c r="B5" s="1">
        <f t="shared" si="0"/>
        <v>42895</v>
      </c>
    </row>
    <row r="6" spans="1:4">
      <c r="A6" t="s">
        <v>4</v>
      </c>
      <c r="B6" s="1">
        <f t="shared" si="0"/>
        <v>42896</v>
      </c>
    </row>
    <row r="7" spans="1:4">
      <c r="A7" t="s">
        <v>4</v>
      </c>
      <c r="B7" s="1">
        <f t="shared" si="0"/>
        <v>42897</v>
      </c>
    </row>
    <row r="8" spans="1:4">
      <c r="A8" t="s">
        <v>4</v>
      </c>
      <c r="B8" s="1">
        <f t="shared" si="0"/>
        <v>42898</v>
      </c>
      <c r="C8">
        <v>1.899642533</v>
      </c>
      <c r="D8">
        <v>3.2902773839999999</v>
      </c>
    </row>
    <row r="9" spans="1:4">
      <c r="A9" t="s">
        <v>4</v>
      </c>
      <c r="B9" s="1">
        <f t="shared" si="0"/>
        <v>42899</v>
      </c>
      <c r="C9">
        <v>2.2911643399999999</v>
      </c>
      <c r="D9">
        <v>3.9684130450000001</v>
      </c>
    </row>
    <row r="10" spans="1:4">
      <c r="A10" t="s">
        <v>4</v>
      </c>
      <c r="B10" s="1">
        <f t="shared" si="0"/>
        <v>42900</v>
      </c>
      <c r="C10">
        <v>5.438945511</v>
      </c>
      <c r="D10">
        <v>0.76931595699999999</v>
      </c>
    </row>
    <row r="11" spans="1:4">
      <c r="A11" t="s">
        <v>4</v>
      </c>
      <c r="B11" s="1">
        <f t="shared" si="0"/>
        <v>42901</v>
      </c>
      <c r="C11">
        <v>4.8006043319999998</v>
      </c>
      <c r="D11">
        <v>2.4091796049999998</v>
      </c>
    </row>
    <row r="12" spans="1:4">
      <c r="A12" t="s">
        <v>4</v>
      </c>
      <c r="B12" s="1">
        <f t="shared" si="0"/>
        <v>42902</v>
      </c>
      <c r="C12">
        <v>1.8844421920000001</v>
      </c>
      <c r="D12">
        <v>3.26394962</v>
      </c>
    </row>
    <row r="13" spans="1:4">
      <c r="A13" t="s">
        <v>4</v>
      </c>
      <c r="B13" s="1">
        <f t="shared" si="0"/>
        <v>42903</v>
      </c>
      <c r="C13">
        <v>4.129394499</v>
      </c>
      <c r="D13">
        <v>0.54735485500000003</v>
      </c>
    </row>
    <row r="14" spans="1:4">
      <c r="A14" t="s">
        <v>4</v>
      </c>
      <c r="B14" s="1">
        <f t="shared" si="0"/>
        <v>42904</v>
      </c>
      <c r="C14">
        <v>4.4533545490000002</v>
      </c>
      <c r="D14">
        <v>1.629267716</v>
      </c>
    </row>
    <row r="15" spans="1:4">
      <c r="A15" t="s">
        <v>4</v>
      </c>
      <c r="B15" s="1">
        <f t="shared" si="0"/>
        <v>42905</v>
      </c>
      <c r="C15">
        <v>1.691094055</v>
      </c>
      <c r="D15">
        <v>2.9290608229999999</v>
      </c>
    </row>
    <row r="16" spans="1:4">
      <c r="A16" t="s">
        <v>4</v>
      </c>
      <c r="B16" s="1">
        <f t="shared" si="0"/>
        <v>42906</v>
      </c>
      <c r="C16">
        <v>2.0406454850000002</v>
      </c>
      <c r="D16">
        <v>3.5345016610000002</v>
      </c>
    </row>
    <row r="17" spans="1:4">
      <c r="A17" t="s">
        <v>4</v>
      </c>
      <c r="B17" s="1">
        <f t="shared" si="0"/>
        <v>42907</v>
      </c>
      <c r="C17">
        <v>1.834863159</v>
      </c>
      <c r="D17">
        <v>3.178076216</v>
      </c>
    </row>
    <row r="18" spans="1:4">
      <c r="A18" t="s">
        <v>4</v>
      </c>
      <c r="B18" s="1">
        <f t="shared" si="0"/>
        <v>42908</v>
      </c>
      <c r="C18">
        <v>1.724099185</v>
      </c>
      <c r="D18">
        <v>2.986227387</v>
      </c>
    </row>
    <row r="19" spans="1:4">
      <c r="A19" t="s">
        <v>4</v>
      </c>
      <c r="B19" s="1">
        <f t="shared" si="0"/>
        <v>42909</v>
      </c>
      <c r="C19">
        <v>1.903400175</v>
      </c>
      <c r="D19">
        <v>3.2967858099999998</v>
      </c>
    </row>
    <row r="20" spans="1:4">
      <c r="A20" t="s">
        <v>4</v>
      </c>
      <c r="B20" s="1">
        <f t="shared" si="0"/>
        <v>42910</v>
      </c>
      <c r="C20">
        <v>1.9540876789999999</v>
      </c>
      <c r="D20">
        <v>3.3845791420000002</v>
      </c>
    </row>
    <row r="21" spans="1:4">
      <c r="A21" t="s">
        <v>4</v>
      </c>
      <c r="B21" s="1">
        <f t="shared" si="0"/>
        <v>42911</v>
      </c>
      <c r="C21">
        <v>2.1298592049999998</v>
      </c>
      <c r="D21">
        <v>3.689024356</v>
      </c>
    </row>
    <row r="22" spans="1:4">
      <c r="A22" t="s">
        <v>4</v>
      </c>
      <c r="B22" s="1">
        <f t="shared" si="0"/>
        <v>42912</v>
      </c>
      <c r="C22">
        <v>2.5669295669999999</v>
      </c>
      <c r="D22">
        <v>3.6370894740000002</v>
      </c>
    </row>
    <row r="23" spans="1:4">
      <c r="A23" t="s">
        <v>4</v>
      </c>
      <c r="B23" s="1">
        <f t="shared" si="0"/>
        <v>42913</v>
      </c>
      <c r="C23">
        <v>2.1919976590000001</v>
      </c>
      <c r="D23">
        <v>3.7966513160000002</v>
      </c>
    </row>
    <row r="24" spans="1:4">
      <c r="A24" t="s">
        <v>4</v>
      </c>
      <c r="B24" s="1">
        <f t="shared" si="0"/>
        <v>42914</v>
      </c>
      <c r="C24">
        <v>7.3453329299999996</v>
      </c>
      <c r="D24">
        <v>0.959734741</v>
      </c>
    </row>
    <row r="25" spans="1:4">
      <c r="A25" t="s">
        <v>4</v>
      </c>
      <c r="B25" s="1">
        <f t="shared" si="0"/>
        <v>42915</v>
      </c>
      <c r="C25">
        <v>4.0627972159999999</v>
      </c>
      <c r="D25">
        <v>1.368371038</v>
      </c>
    </row>
    <row r="26" spans="1:4">
      <c r="A26" t="s">
        <v>4</v>
      </c>
      <c r="B26" s="1">
        <f t="shared" si="0"/>
        <v>42916</v>
      </c>
      <c r="C26">
        <v>4.8184875659999999</v>
      </c>
      <c r="D26">
        <v>1.349083977</v>
      </c>
    </row>
    <row r="27" spans="1:4">
      <c r="A27" t="s">
        <v>4</v>
      </c>
      <c r="B27" s="1">
        <f t="shared" si="0"/>
        <v>42917</v>
      </c>
      <c r="C27">
        <v>4.7402824020000001</v>
      </c>
      <c r="D27">
        <v>2.1003747989999999</v>
      </c>
    </row>
    <row r="28" spans="1:4">
      <c r="A28" t="s">
        <v>4</v>
      </c>
      <c r="B28" s="1">
        <f t="shared" si="0"/>
        <v>42918</v>
      </c>
      <c r="C28">
        <v>3.622303294</v>
      </c>
      <c r="D28">
        <v>0.52529521499999998</v>
      </c>
    </row>
    <row r="29" spans="1:4">
      <c r="A29" t="s">
        <v>4</v>
      </c>
      <c r="B29" s="1">
        <f t="shared" si="0"/>
        <v>42919</v>
      </c>
      <c r="C29">
        <v>5.2807787619999997</v>
      </c>
      <c r="D29">
        <v>0.85608164399999997</v>
      </c>
    </row>
    <row r="30" spans="1:4">
      <c r="A30" t="s">
        <v>4</v>
      </c>
      <c r="B30" s="1">
        <f t="shared" si="0"/>
        <v>42920</v>
      </c>
      <c r="C30">
        <v>4.9647947659999998</v>
      </c>
      <c r="D30">
        <v>1.086183261</v>
      </c>
    </row>
    <row r="31" spans="1:4">
      <c r="A31" t="s">
        <v>4</v>
      </c>
      <c r="B31" s="1">
        <f t="shared" si="0"/>
        <v>42921</v>
      </c>
      <c r="C31">
        <v>6.4192371010000002</v>
      </c>
      <c r="D31">
        <v>0.45468773099999998</v>
      </c>
    </row>
    <row r="32" spans="1:4">
      <c r="A32" t="s">
        <v>4</v>
      </c>
      <c r="B32" s="1">
        <f t="shared" si="0"/>
        <v>42922</v>
      </c>
      <c r="C32">
        <v>6.6818734500000003</v>
      </c>
      <c r="D32">
        <v>0.37496877699999998</v>
      </c>
    </row>
    <row r="33" spans="1:4">
      <c r="A33" t="s">
        <v>4</v>
      </c>
      <c r="B33" s="1">
        <f t="shared" si="0"/>
        <v>42923</v>
      </c>
      <c r="C33">
        <v>7.0822709030000004</v>
      </c>
      <c r="D33">
        <v>0.56395174800000003</v>
      </c>
    </row>
    <row r="34" spans="1:4">
      <c r="A34" t="s">
        <v>4</v>
      </c>
      <c r="B34" s="1">
        <f t="shared" si="0"/>
        <v>42924</v>
      </c>
      <c r="C34">
        <v>6.7137689829999996</v>
      </c>
      <c r="D34">
        <v>0.18643189800000001</v>
      </c>
    </row>
    <row r="35" spans="1:4">
      <c r="A35" t="s">
        <v>4</v>
      </c>
      <c r="B35" s="1">
        <f t="shared" si="0"/>
        <v>42925</v>
      </c>
      <c r="C35">
        <v>7.1817668450000003</v>
      </c>
      <c r="D35">
        <v>0.35060660199999999</v>
      </c>
    </row>
    <row r="36" spans="1:4">
      <c r="A36" t="s">
        <v>4</v>
      </c>
      <c r="B36" s="1">
        <f t="shared" si="0"/>
        <v>42926</v>
      </c>
      <c r="C36">
        <v>6.4326891079999999</v>
      </c>
      <c r="D36">
        <v>0.73715719199999996</v>
      </c>
    </row>
    <row r="37" spans="1:4">
      <c r="A37" t="s">
        <v>4</v>
      </c>
      <c r="B37" s="1">
        <f t="shared" si="0"/>
        <v>42927</v>
      </c>
      <c r="C37">
        <v>4.9503920580000003</v>
      </c>
      <c r="D37">
        <v>0.45064243399999998</v>
      </c>
    </row>
    <row r="38" spans="1:4">
      <c r="A38" t="s">
        <v>4</v>
      </c>
      <c r="B38" s="1">
        <f t="shared" si="0"/>
        <v>42928</v>
      </c>
      <c r="C38">
        <v>4.4551440060000003</v>
      </c>
      <c r="D38">
        <v>1.502449948</v>
      </c>
    </row>
    <row r="39" spans="1:4">
      <c r="A39" t="s">
        <v>4</v>
      </c>
      <c r="B39" s="1">
        <f t="shared" si="0"/>
        <v>42929</v>
      </c>
      <c r="C39">
        <v>6.6025126949999997</v>
      </c>
      <c r="D39">
        <v>0.66139714199999999</v>
      </c>
    </row>
    <row r="40" spans="1:4">
      <c r="A40" t="s">
        <v>4</v>
      </c>
      <c r="B40" s="1">
        <f t="shared" si="0"/>
        <v>42930</v>
      </c>
      <c r="C40">
        <v>6.3608827349999997</v>
      </c>
      <c r="D40">
        <v>0.71578280400000005</v>
      </c>
    </row>
    <row r="41" spans="1:4">
      <c r="A41" t="s">
        <v>4</v>
      </c>
      <c r="B41" s="1">
        <f t="shared" si="0"/>
        <v>42931</v>
      </c>
      <c r="C41">
        <v>7.0959302060000002</v>
      </c>
      <c r="D41">
        <v>0.70339972699999997</v>
      </c>
    </row>
    <row r="42" spans="1:4">
      <c r="A42" t="s">
        <v>4</v>
      </c>
      <c r="B42" s="1">
        <f t="shared" si="0"/>
        <v>42932</v>
      </c>
      <c r="C42">
        <v>7.587682461</v>
      </c>
      <c r="D42">
        <v>0.78653108500000002</v>
      </c>
    </row>
    <row r="43" spans="1:4">
      <c r="A43" t="s">
        <v>4</v>
      </c>
      <c r="B43" s="1">
        <f t="shared" si="0"/>
        <v>42933</v>
      </c>
      <c r="C43">
        <v>6.434018579</v>
      </c>
      <c r="D43">
        <v>0.63947005400000001</v>
      </c>
    </row>
    <row r="44" spans="1:4">
      <c r="A44" t="s">
        <v>4</v>
      </c>
      <c r="B44" s="1">
        <f t="shared" si="0"/>
        <v>42934</v>
      </c>
      <c r="C44">
        <v>5.2679370729999997</v>
      </c>
      <c r="D44">
        <v>0.47118490800000001</v>
      </c>
    </row>
    <row r="45" spans="1:4">
      <c r="A45" t="s">
        <v>4</v>
      </c>
      <c r="B45" s="1">
        <f t="shared" si="0"/>
        <v>42935</v>
      </c>
      <c r="C45">
        <v>8.2750876299999998</v>
      </c>
      <c r="D45">
        <v>0.72193870900000001</v>
      </c>
    </row>
    <row r="46" spans="1:4">
      <c r="A46" t="s">
        <v>4</v>
      </c>
      <c r="B46" s="1">
        <f t="shared" si="0"/>
        <v>42936</v>
      </c>
      <c r="C46">
        <v>7.7719391580000003</v>
      </c>
      <c r="D46">
        <v>0.58766601600000001</v>
      </c>
    </row>
    <row r="47" spans="1:4">
      <c r="A47" t="s">
        <v>4</v>
      </c>
      <c r="B47" s="1">
        <f t="shared" si="0"/>
        <v>42937</v>
      </c>
      <c r="C47">
        <v>4.4159416819999997</v>
      </c>
      <c r="D47">
        <v>9.0206974999999995E-2</v>
      </c>
    </row>
    <row r="48" spans="1:4">
      <c r="A48" t="s">
        <v>4</v>
      </c>
      <c r="B48" s="1">
        <f t="shared" si="0"/>
        <v>42938</v>
      </c>
      <c r="C48">
        <v>5.5072773899999996</v>
      </c>
      <c r="D48">
        <v>0.29374150900000001</v>
      </c>
    </row>
    <row r="49" spans="1:4">
      <c r="A49" t="s">
        <v>4</v>
      </c>
      <c r="B49" s="1">
        <f t="shared" si="0"/>
        <v>42939</v>
      </c>
      <c r="C49">
        <v>8.3994837189999991</v>
      </c>
      <c r="D49">
        <v>0.33367007500000001</v>
      </c>
    </row>
    <row r="50" spans="1:4">
      <c r="A50" t="s">
        <v>4</v>
      </c>
      <c r="B50" s="1">
        <f t="shared" si="0"/>
        <v>42940</v>
      </c>
      <c r="C50">
        <v>7.1021188300000002</v>
      </c>
      <c r="D50">
        <v>0.31325206300000003</v>
      </c>
    </row>
    <row r="51" spans="1:4">
      <c r="A51" t="s">
        <v>4</v>
      </c>
      <c r="B51" s="1">
        <f t="shared" si="0"/>
        <v>42941</v>
      </c>
      <c r="C51">
        <v>8.0615234240000007</v>
      </c>
      <c r="D51">
        <v>0.50528045200000005</v>
      </c>
    </row>
    <row r="52" spans="1:4">
      <c r="A52" t="s">
        <v>4</v>
      </c>
      <c r="B52" s="1">
        <f t="shared" si="0"/>
        <v>42942</v>
      </c>
      <c r="C52">
        <v>2.5623700359999999</v>
      </c>
      <c r="D52">
        <v>8.0335078000000004E-2</v>
      </c>
    </row>
    <row r="53" spans="1:4">
      <c r="A53" t="s">
        <v>4</v>
      </c>
      <c r="B53" s="1">
        <f t="shared" si="0"/>
        <v>42943</v>
      </c>
      <c r="C53">
        <v>8.2902722440000005</v>
      </c>
      <c r="D53">
        <v>0.33966418799999998</v>
      </c>
    </row>
    <row r="54" spans="1:4">
      <c r="A54" t="s">
        <v>4</v>
      </c>
      <c r="B54" s="1">
        <f t="shared" si="0"/>
        <v>42944</v>
      </c>
      <c r="C54">
        <v>6.5651776100000001</v>
      </c>
      <c r="D54">
        <v>0.29557274500000003</v>
      </c>
    </row>
    <row r="55" spans="1:4">
      <c r="A55" t="s">
        <v>4</v>
      </c>
      <c r="B55" s="1">
        <f t="shared" si="0"/>
        <v>42945</v>
      </c>
      <c r="C55">
        <v>7.4529979470000001</v>
      </c>
      <c r="D55">
        <v>0.39722407700000001</v>
      </c>
    </row>
    <row r="56" spans="1:4">
      <c r="A56" t="s">
        <v>4</v>
      </c>
      <c r="B56" s="1">
        <f t="shared" si="0"/>
        <v>42946</v>
      </c>
      <c r="C56">
        <v>6.3743012439999998</v>
      </c>
      <c r="D56">
        <v>0.35324537099999997</v>
      </c>
    </row>
    <row r="57" spans="1:4">
      <c r="A57" t="s">
        <v>4</v>
      </c>
      <c r="B57" s="1">
        <f t="shared" si="0"/>
        <v>42947</v>
      </c>
      <c r="C57">
        <v>6.4188293080000003</v>
      </c>
      <c r="D57">
        <v>0.37701026700000001</v>
      </c>
    </row>
    <row r="58" spans="1:4">
      <c r="A58" t="s">
        <v>4</v>
      </c>
      <c r="B58" s="1">
        <f t="shared" si="0"/>
        <v>42948</v>
      </c>
      <c r="C58">
        <v>6.1532735289999998</v>
      </c>
      <c r="D58">
        <v>0.29694805600000002</v>
      </c>
    </row>
    <row r="59" spans="1:4">
      <c r="A59" t="s">
        <v>4</v>
      </c>
      <c r="B59" s="1">
        <f t="shared" si="0"/>
        <v>42949</v>
      </c>
      <c r="C59">
        <v>6.9952603890000002</v>
      </c>
      <c r="D59">
        <v>0.27843727000000001</v>
      </c>
    </row>
    <row r="60" spans="1:4">
      <c r="A60" t="s">
        <v>4</v>
      </c>
      <c r="B60" s="1">
        <f t="shared" si="0"/>
        <v>42950</v>
      </c>
      <c r="C60">
        <v>6.474395006</v>
      </c>
      <c r="D60">
        <v>0.26354056599999998</v>
      </c>
    </row>
    <row r="61" spans="1:4">
      <c r="A61" t="s">
        <v>4</v>
      </c>
      <c r="B61" s="1">
        <f t="shared" si="0"/>
        <v>42951</v>
      </c>
      <c r="C61">
        <v>7.2102631170000002</v>
      </c>
      <c r="D61">
        <v>0.39666480900000001</v>
      </c>
    </row>
    <row r="62" spans="1:4">
      <c r="A62" t="s">
        <v>4</v>
      </c>
      <c r="B62" s="1">
        <f t="shared" si="0"/>
        <v>42952</v>
      </c>
      <c r="C62">
        <v>3.896102795</v>
      </c>
      <c r="D62">
        <v>0.13861704899999999</v>
      </c>
    </row>
    <row r="63" spans="1:4">
      <c r="A63" t="s">
        <v>4</v>
      </c>
      <c r="B63" s="1">
        <f t="shared" si="0"/>
        <v>42953</v>
      </c>
      <c r="C63">
        <v>4.4001135160000002</v>
      </c>
      <c r="D63">
        <v>0.13195646999999999</v>
      </c>
    </row>
    <row r="64" spans="1:4">
      <c r="A64" t="s">
        <v>4</v>
      </c>
      <c r="B64" s="1">
        <f t="shared" si="0"/>
        <v>42954</v>
      </c>
      <c r="C64">
        <v>6.6615301039999997</v>
      </c>
      <c r="D64">
        <v>0.25016150199999998</v>
      </c>
    </row>
    <row r="65" spans="1:4">
      <c r="A65" t="s">
        <v>4</v>
      </c>
      <c r="B65" s="1">
        <f t="shared" si="0"/>
        <v>42955</v>
      </c>
      <c r="C65">
        <v>6.6226266340000004</v>
      </c>
      <c r="D65">
        <v>0.22372112499999999</v>
      </c>
    </row>
    <row r="66" spans="1:4">
      <c r="A66" t="s">
        <v>4</v>
      </c>
      <c r="B66" s="1">
        <f t="shared" si="0"/>
        <v>42956</v>
      </c>
      <c r="C66">
        <v>5.8882043089999998</v>
      </c>
      <c r="D66">
        <v>0.54613078400000004</v>
      </c>
    </row>
    <row r="67" spans="1:4">
      <c r="A67" t="s">
        <v>4</v>
      </c>
      <c r="B67" s="1">
        <f t="shared" si="0"/>
        <v>42957</v>
      </c>
      <c r="C67">
        <v>6.6805097179999997</v>
      </c>
      <c r="D67">
        <v>0.47769304600000001</v>
      </c>
    </row>
    <row r="68" spans="1:4">
      <c r="A68" t="s">
        <v>4</v>
      </c>
      <c r="B68" s="1">
        <f t="shared" ref="B68:B118" si="1">B67+1</f>
        <v>42958</v>
      </c>
      <c r="C68">
        <v>6.3394347010000001</v>
      </c>
      <c r="D68">
        <v>0.45584694399999998</v>
      </c>
    </row>
    <row r="69" spans="1:4">
      <c r="A69" t="s">
        <v>4</v>
      </c>
      <c r="B69" s="1">
        <f t="shared" si="1"/>
        <v>42959</v>
      </c>
      <c r="C69">
        <v>5.7946673439999996</v>
      </c>
      <c r="D69">
        <v>0.22230545099999999</v>
      </c>
    </row>
    <row r="70" spans="1:4">
      <c r="A70" t="s">
        <v>4</v>
      </c>
      <c r="B70" s="1">
        <f t="shared" si="1"/>
        <v>42960</v>
      </c>
      <c r="C70">
        <v>4.484095999</v>
      </c>
      <c r="D70">
        <v>0.22564304299999999</v>
      </c>
    </row>
    <row r="71" spans="1:4">
      <c r="A71" t="s">
        <v>4</v>
      </c>
      <c r="B71" s="1">
        <f t="shared" si="1"/>
        <v>42961</v>
      </c>
      <c r="C71">
        <v>3.5504938510000001</v>
      </c>
      <c r="D71">
        <v>8.7588771999999995E-2</v>
      </c>
    </row>
    <row r="72" spans="1:4">
      <c r="A72" t="s">
        <v>4</v>
      </c>
      <c r="B72" s="1">
        <f t="shared" si="1"/>
        <v>42962</v>
      </c>
      <c r="C72">
        <v>1.320989907</v>
      </c>
      <c r="D72">
        <v>9.3141214E-2</v>
      </c>
    </row>
    <row r="73" spans="1:4">
      <c r="A73" t="s">
        <v>4</v>
      </c>
      <c r="B73" s="1">
        <f t="shared" si="1"/>
        <v>42963</v>
      </c>
      <c r="C73">
        <v>4.5896155490000003</v>
      </c>
      <c r="D73">
        <v>0.25697512700000003</v>
      </c>
    </row>
    <row r="74" spans="1:4">
      <c r="A74" t="s">
        <v>4</v>
      </c>
      <c r="B74" s="1">
        <f t="shared" si="1"/>
        <v>42964</v>
      </c>
      <c r="C74">
        <v>6.1532215470000002</v>
      </c>
      <c r="D74">
        <v>0.37541119499999998</v>
      </c>
    </row>
    <row r="75" spans="1:4">
      <c r="A75" t="s">
        <v>4</v>
      </c>
      <c r="B75" s="1">
        <f t="shared" si="1"/>
        <v>42965</v>
      </c>
      <c r="C75">
        <v>5.4336471209999999</v>
      </c>
      <c r="D75">
        <v>0.152169731</v>
      </c>
    </row>
    <row r="76" spans="1:4">
      <c r="A76" t="s">
        <v>4</v>
      </c>
      <c r="B76" s="1">
        <f t="shared" si="1"/>
        <v>42966</v>
      </c>
      <c r="C76">
        <v>5.8160599480000004</v>
      </c>
      <c r="D76">
        <v>0.15843713400000001</v>
      </c>
    </row>
    <row r="77" spans="1:4">
      <c r="A77" t="s">
        <v>4</v>
      </c>
      <c r="B77" s="1">
        <f t="shared" si="1"/>
        <v>42967</v>
      </c>
      <c r="C77">
        <v>6.6653579189999999</v>
      </c>
      <c r="D77">
        <v>0.243189293</v>
      </c>
    </row>
    <row r="78" spans="1:4">
      <c r="A78" t="s">
        <v>4</v>
      </c>
      <c r="B78" s="1">
        <f t="shared" si="1"/>
        <v>42968</v>
      </c>
      <c r="C78">
        <v>4.4014595219999997</v>
      </c>
      <c r="D78">
        <v>0.25197393400000001</v>
      </c>
    </row>
    <row r="79" spans="1:4">
      <c r="A79" t="s">
        <v>4</v>
      </c>
      <c r="B79" s="1">
        <f t="shared" si="1"/>
        <v>42969</v>
      </c>
      <c r="C79">
        <v>7.3719665609999998</v>
      </c>
      <c r="D79">
        <v>0.24321346099999999</v>
      </c>
    </row>
    <row r="80" spans="1:4">
      <c r="A80" t="s">
        <v>4</v>
      </c>
      <c r="B80" s="1">
        <f t="shared" si="1"/>
        <v>42970</v>
      </c>
      <c r="C80">
        <v>6.5215372289999998</v>
      </c>
      <c r="D80">
        <v>0.13913526500000001</v>
      </c>
    </row>
    <row r="81" spans="1:4">
      <c r="A81" t="s">
        <v>4</v>
      </c>
      <c r="B81" s="1">
        <f t="shared" si="1"/>
        <v>42971</v>
      </c>
      <c r="C81">
        <v>5.2628550770000002</v>
      </c>
      <c r="D81">
        <v>0.32969152800000001</v>
      </c>
    </row>
    <row r="82" spans="1:4">
      <c r="A82" t="s">
        <v>4</v>
      </c>
      <c r="B82" s="1">
        <f t="shared" si="1"/>
        <v>42972</v>
      </c>
      <c r="C82">
        <v>6.1108683409999998</v>
      </c>
      <c r="D82">
        <v>0.28808114899999998</v>
      </c>
    </row>
    <row r="83" spans="1:4">
      <c r="A83" t="s">
        <v>4</v>
      </c>
      <c r="B83" s="1">
        <f t="shared" si="1"/>
        <v>42973</v>
      </c>
      <c r="C83">
        <v>5.0919615370000004</v>
      </c>
      <c r="D83">
        <v>0.33722045899999997</v>
      </c>
    </row>
    <row r="84" spans="1:4">
      <c r="A84" t="s">
        <v>4</v>
      </c>
      <c r="B84" s="1">
        <f t="shared" si="1"/>
        <v>42974</v>
      </c>
      <c r="C84">
        <v>3.6901366549999999</v>
      </c>
      <c r="D84">
        <v>0.159068285</v>
      </c>
    </row>
    <row r="85" spans="1:4">
      <c r="A85" t="s">
        <v>4</v>
      </c>
      <c r="B85" s="1">
        <f t="shared" si="1"/>
        <v>42975</v>
      </c>
      <c r="C85">
        <v>3.4537601950000001</v>
      </c>
      <c r="D85">
        <v>0.20596471999999999</v>
      </c>
    </row>
    <row r="86" spans="1:4">
      <c r="A86" t="s">
        <v>4</v>
      </c>
      <c r="B86" s="1">
        <f t="shared" si="1"/>
        <v>42976</v>
      </c>
      <c r="C86">
        <v>4.5722184610000003</v>
      </c>
      <c r="D86">
        <v>0.24789425700000001</v>
      </c>
    </row>
    <row r="87" spans="1:4">
      <c r="A87" t="s">
        <v>4</v>
      </c>
      <c r="B87" s="1">
        <f t="shared" si="1"/>
        <v>42977</v>
      </c>
      <c r="C87">
        <v>5.183363741</v>
      </c>
      <c r="D87">
        <v>0.24004711500000001</v>
      </c>
    </row>
    <row r="88" spans="1:4">
      <c r="A88" t="s">
        <v>4</v>
      </c>
      <c r="B88" s="1">
        <f t="shared" si="1"/>
        <v>42978</v>
      </c>
      <c r="C88">
        <v>4.6437532020000001</v>
      </c>
      <c r="D88">
        <v>0.29151039400000001</v>
      </c>
    </row>
    <row r="89" spans="1:4">
      <c r="A89" t="s">
        <v>4</v>
      </c>
      <c r="B89" s="1">
        <f t="shared" si="1"/>
        <v>42979</v>
      </c>
      <c r="C89">
        <v>5.1929691480000004</v>
      </c>
      <c r="D89">
        <v>0.32338826500000001</v>
      </c>
    </row>
    <row r="90" spans="1:4">
      <c r="A90" t="s">
        <v>4</v>
      </c>
      <c r="B90" s="1">
        <f t="shared" si="1"/>
        <v>42980</v>
      </c>
      <c r="C90">
        <v>4.7039558110000002</v>
      </c>
      <c r="D90">
        <v>0.39636042399999999</v>
      </c>
    </row>
    <row r="91" spans="1:4">
      <c r="A91" t="s">
        <v>4</v>
      </c>
      <c r="B91" s="1">
        <f t="shared" si="1"/>
        <v>42981</v>
      </c>
      <c r="C91">
        <v>6.3632334469999998</v>
      </c>
      <c r="D91">
        <v>0.37772703299999999</v>
      </c>
    </row>
    <row r="92" spans="1:4">
      <c r="A92" t="s">
        <v>4</v>
      </c>
      <c r="B92" s="1">
        <f t="shared" si="1"/>
        <v>42982</v>
      </c>
      <c r="C92">
        <v>3.6659716649999998</v>
      </c>
      <c r="D92">
        <v>0.65823410000000004</v>
      </c>
    </row>
    <row r="93" spans="1:4">
      <c r="A93" t="s">
        <v>4</v>
      </c>
      <c r="B93" s="1">
        <f t="shared" si="1"/>
        <v>42983</v>
      </c>
      <c r="C93">
        <v>5.8594872489999998</v>
      </c>
      <c r="D93">
        <v>0.40553464500000003</v>
      </c>
    </row>
    <row r="94" spans="1:4">
      <c r="A94" t="s">
        <v>4</v>
      </c>
      <c r="B94" s="1">
        <f t="shared" si="1"/>
        <v>42984</v>
      </c>
      <c r="C94">
        <v>4.0048659679999998</v>
      </c>
      <c r="D94">
        <v>0.43063487099999997</v>
      </c>
    </row>
    <row r="95" spans="1:4">
      <c r="A95" t="s">
        <v>4</v>
      </c>
      <c r="B95" s="1">
        <f t="shared" si="1"/>
        <v>42985</v>
      </c>
      <c r="C95">
        <v>4.7473218289999997</v>
      </c>
      <c r="D95">
        <v>0.44455030099999998</v>
      </c>
    </row>
    <row r="96" spans="1:4">
      <c r="A96" t="s">
        <v>4</v>
      </c>
      <c r="B96" s="1">
        <f t="shared" si="1"/>
        <v>42986</v>
      </c>
      <c r="C96">
        <v>4.9281025380000001</v>
      </c>
      <c r="D96">
        <v>0.35919351199999999</v>
      </c>
    </row>
    <row r="97" spans="1:4">
      <c r="A97" t="s">
        <v>4</v>
      </c>
      <c r="B97" s="1">
        <f t="shared" si="1"/>
        <v>42987</v>
      </c>
      <c r="C97">
        <v>4.9847094170000004</v>
      </c>
      <c r="D97">
        <v>0.43519058700000002</v>
      </c>
    </row>
    <row r="98" spans="1:4">
      <c r="A98" t="s">
        <v>4</v>
      </c>
      <c r="B98" s="1">
        <f t="shared" si="1"/>
        <v>42988</v>
      </c>
      <c r="C98">
        <v>5.0146356799999996</v>
      </c>
      <c r="D98">
        <v>0.478145547</v>
      </c>
    </row>
    <row r="99" spans="1:4">
      <c r="A99" t="s">
        <v>4</v>
      </c>
      <c r="B99" s="1">
        <f t="shared" si="1"/>
        <v>42989</v>
      </c>
      <c r="C99">
        <v>4.4478834640000002</v>
      </c>
      <c r="D99">
        <v>0.48954425499999998</v>
      </c>
    </row>
    <row r="100" spans="1:4">
      <c r="A100" t="s">
        <v>4</v>
      </c>
      <c r="B100" s="1">
        <f t="shared" si="1"/>
        <v>42990</v>
      </c>
      <c r="C100">
        <v>4.0796220119999997</v>
      </c>
      <c r="D100">
        <v>0.363884394</v>
      </c>
    </row>
    <row r="101" spans="1:4">
      <c r="A101" t="s">
        <v>4</v>
      </c>
      <c r="B101" s="1">
        <f t="shared" si="1"/>
        <v>42991</v>
      </c>
      <c r="C101">
        <v>4.1100524219999999</v>
      </c>
      <c r="D101">
        <v>0.50530656399999996</v>
      </c>
    </row>
    <row r="102" spans="1:4">
      <c r="A102" t="s">
        <v>4</v>
      </c>
      <c r="B102" s="1">
        <f t="shared" si="1"/>
        <v>42992</v>
      </c>
      <c r="C102">
        <v>4.7248379519999997</v>
      </c>
      <c r="D102">
        <v>0.664835336</v>
      </c>
    </row>
    <row r="103" spans="1:4">
      <c r="A103" t="s">
        <v>4</v>
      </c>
      <c r="B103" s="1">
        <f t="shared" si="1"/>
        <v>42993</v>
      </c>
      <c r="C103">
        <v>4.3836381539999998</v>
      </c>
      <c r="D103">
        <v>0.424362719</v>
      </c>
    </row>
    <row r="104" spans="1:4">
      <c r="A104" t="s">
        <v>4</v>
      </c>
      <c r="B104" s="1">
        <f t="shared" si="1"/>
        <v>42994</v>
      </c>
      <c r="C104">
        <v>2.9858861590000001</v>
      </c>
      <c r="D104">
        <v>0.12138104</v>
      </c>
    </row>
    <row r="105" spans="1:4">
      <c r="A105" t="s">
        <v>4</v>
      </c>
      <c r="B105" s="1">
        <f t="shared" si="1"/>
        <v>42995</v>
      </c>
      <c r="C105">
        <v>3.834440453</v>
      </c>
      <c r="D105">
        <v>0.55790036399999998</v>
      </c>
    </row>
    <row r="106" spans="1:4">
      <c r="A106" t="s">
        <v>4</v>
      </c>
      <c r="B106" s="1">
        <f t="shared" si="1"/>
        <v>42996</v>
      </c>
      <c r="C106">
        <v>1.3590506959999999</v>
      </c>
      <c r="D106">
        <v>7.8755363999999994E-2</v>
      </c>
    </row>
    <row r="107" spans="1:4">
      <c r="A107" t="s">
        <v>4</v>
      </c>
      <c r="B107" s="1">
        <f t="shared" si="1"/>
        <v>42997</v>
      </c>
      <c r="C107">
        <v>3.0984833900000002</v>
      </c>
      <c r="D107">
        <v>0.35262885100000002</v>
      </c>
    </row>
    <row r="108" spans="1:4">
      <c r="A108" t="s">
        <v>4</v>
      </c>
      <c r="B108" s="1">
        <f t="shared" si="1"/>
        <v>42998</v>
      </c>
      <c r="C108">
        <v>3.101748894</v>
      </c>
      <c r="D108">
        <v>0.51573480400000005</v>
      </c>
    </row>
    <row r="109" spans="1:4">
      <c r="A109" t="s">
        <v>4</v>
      </c>
      <c r="B109" s="1">
        <f t="shared" si="1"/>
        <v>42999</v>
      </c>
      <c r="C109">
        <v>3.0402736969999999</v>
      </c>
      <c r="D109">
        <v>0.68665958500000002</v>
      </c>
    </row>
    <row r="110" spans="1:4">
      <c r="A110" t="s">
        <v>4</v>
      </c>
      <c r="B110" s="1">
        <f t="shared" si="1"/>
        <v>43000</v>
      </c>
      <c r="C110">
        <v>3.1446250120000001</v>
      </c>
      <c r="D110">
        <v>0.85210921799999995</v>
      </c>
    </row>
    <row r="111" spans="1:4">
      <c r="A111" t="s">
        <v>4</v>
      </c>
      <c r="B111" s="1">
        <f t="shared" si="1"/>
        <v>43001</v>
      </c>
      <c r="C111">
        <v>2.5673536700000001</v>
      </c>
      <c r="D111">
        <v>0.74076905400000004</v>
      </c>
    </row>
    <row r="112" spans="1:4">
      <c r="A112" t="s">
        <v>4</v>
      </c>
      <c r="B112" s="1">
        <f t="shared" si="1"/>
        <v>43002</v>
      </c>
      <c r="C112">
        <v>2.1479399190000001</v>
      </c>
      <c r="D112">
        <v>0.65236515299999998</v>
      </c>
    </row>
    <row r="113" spans="1:4">
      <c r="A113" t="s">
        <v>4</v>
      </c>
      <c r="B113" s="1">
        <f t="shared" si="1"/>
        <v>43003</v>
      </c>
      <c r="C113">
        <v>1.603263844</v>
      </c>
      <c r="D113">
        <v>0.56724190100000005</v>
      </c>
    </row>
    <row r="114" spans="1:4">
      <c r="A114" t="s">
        <v>4</v>
      </c>
      <c r="B114" s="1">
        <f t="shared" si="1"/>
        <v>43004</v>
      </c>
      <c r="C114">
        <v>1.708433648</v>
      </c>
      <c r="D114">
        <v>0.46011447999999999</v>
      </c>
    </row>
    <row r="115" spans="1:4">
      <c r="A115" t="s">
        <v>4</v>
      </c>
      <c r="B115" s="1">
        <f t="shared" si="1"/>
        <v>43005</v>
      </c>
      <c r="C115">
        <v>1.5123103710000001</v>
      </c>
      <c r="D115">
        <v>0.52713580299999996</v>
      </c>
    </row>
    <row r="116" spans="1:4">
      <c r="A116" t="s">
        <v>4</v>
      </c>
      <c r="B116" s="1">
        <f t="shared" si="1"/>
        <v>43006</v>
      </c>
      <c r="C116">
        <v>2.6153299520000002</v>
      </c>
      <c r="D116">
        <v>0.70261493399999997</v>
      </c>
    </row>
    <row r="117" spans="1:4">
      <c r="A117" t="s">
        <v>4</v>
      </c>
      <c r="B117" s="1">
        <f t="shared" si="1"/>
        <v>43007</v>
      </c>
      <c r="C117">
        <v>2.434724707</v>
      </c>
      <c r="D117">
        <v>0.57695064600000001</v>
      </c>
    </row>
    <row r="118" spans="1:4">
      <c r="A118" t="s">
        <v>4</v>
      </c>
      <c r="B118" s="1">
        <f t="shared" si="1"/>
        <v>43008</v>
      </c>
      <c r="C118">
        <v>0.40981277300000002</v>
      </c>
      <c r="D118">
        <v>0.256114705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08"/>
  <sheetViews>
    <sheetView workbookViewId="0">
      <pane ySplit="600" topLeftCell="A613" activePane="bottomLeft"/>
      <selection sqref="A1:B1"/>
      <selection pane="bottomLeft" activeCell="A625" sqref="A625"/>
    </sheetView>
  </sheetViews>
  <sheetFormatPr defaultRowHeight="15"/>
  <cols>
    <col min="1" max="1" width="25.7109375" style="11" customWidth="1"/>
    <col min="2" max="2" width="13.5703125" customWidth="1"/>
    <col min="4" max="4" width="11.7109375" bestFit="1" customWidth="1"/>
    <col min="5" max="5" width="7.7109375" bestFit="1" customWidth="1"/>
    <col min="6" max="6" width="11.7109375" bestFit="1" customWidth="1"/>
    <col min="7" max="7" width="21.5703125" bestFit="1" customWidth="1"/>
    <col min="8" max="8" width="25.28515625" bestFit="1" customWidth="1"/>
    <col min="9" max="9" width="9.140625" style="9"/>
    <col min="15" max="15" width="13.28515625" customWidth="1"/>
  </cols>
  <sheetData>
    <row r="1" spans="1:12">
      <c r="A1" s="42" t="s">
        <v>0</v>
      </c>
      <c r="B1" t="s">
        <v>1</v>
      </c>
      <c r="C1" t="s">
        <v>97</v>
      </c>
      <c r="D1" t="s">
        <v>100</v>
      </c>
      <c r="E1" t="s">
        <v>98</v>
      </c>
      <c r="F1" t="s">
        <v>101</v>
      </c>
      <c r="G1" t="s">
        <v>102</v>
      </c>
      <c r="H1" t="s">
        <v>103</v>
      </c>
      <c r="I1" s="9" t="s">
        <v>106</v>
      </c>
      <c r="J1" s="9" t="s">
        <v>107</v>
      </c>
      <c r="K1" s="9" t="s">
        <v>108</v>
      </c>
      <c r="L1" s="9" t="s">
        <v>109</v>
      </c>
    </row>
    <row r="2" spans="1:12">
      <c r="A2" s="11" t="s">
        <v>3</v>
      </c>
      <c r="B2" s="4">
        <v>42737</v>
      </c>
      <c r="J2" s="4"/>
    </row>
    <row r="3" spans="1:12">
      <c r="A3" s="11" t="s">
        <v>3</v>
      </c>
      <c r="B3" s="4">
        <v>42738</v>
      </c>
      <c r="J3" s="4"/>
    </row>
    <row r="4" spans="1:12">
      <c r="A4" s="11" t="s">
        <v>3</v>
      </c>
      <c r="B4" s="4">
        <v>42739</v>
      </c>
      <c r="J4" s="4"/>
    </row>
    <row r="5" spans="1:12">
      <c r="A5" s="11" t="s">
        <v>3</v>
      </c>
      <c r="B5" s="4">
        <v>42740</v>
      </c>
      <c r="J5" s="4"/>
    </row>
    <row r="6" spans="1:12">
      <c r="A6" s="11" t="s">
        <v>3</v>
      </c>
      <c r="B6" s="4">
        <v>42741</v>
      </c>
      <c r="J6" s="4"/>
    </row>
    <row r="7" spans="1:12">
      <c r="A7" s="11" t="s">
        <v>3</v>
      </c>
      <c r="B7" s="4">
        <v>42742</v>
      </c>
      <c r="J7" s="4"/>
    </row>
    <row r="8" spans="1:12">
      <c r="A8" s="11" t="s">
        <v>3</v>
      </c>
      <c r="B8" s="4">
        <v>42743</v>
      </c>
      <c r="J8" s="4"/>
    </row>
    <row r="9" spans="1:12">
      <c r="A9" s="11" t="s">
        <v>3</v>
      </c>
      <c r="B9" s="4">
        <v>42744</v>
      </c>
      <c r="J9" s="4"/>
    </row>
    <row r="10" spans="1:12">
      <c r="A10" s="11" t="s">
        <v>3</v>
      </c>
      <c r="B10" s="4">
        <v>42745</v>
      </c>
      <c r="J10" s="4"/>
    </row>
    <row r="11" spans="1:12">
      <c r="A11" s="11" t="s">
        <v>3</v>
      </c>
      <c r="B11" s="4">
        <v>42746</v>
      </c>
      <c r="J11" s="4"/>
    </row>
    <row r="12" spans="1:12">
      <c r="A12" s="11" t="s">
        <v>3</v>
      </c>
      <c r="B12" s="4">
        <v>42747</v>
      </c>
      <c r="J12" s="4"/>
    </row>
    <row r="13" spans="1:12">
      <c r="A13" s="11" t="s">
        <v>3</v>
      </c>
      <c r="B13" s="4">
        <v>42748</v>
      </c>
      <c r="J13" s="4"/>
    </row>
    <row r="14" spans="1:12">
      <c r="A14" s="11" t="s">
        <v>3</v>
      </c>
      <c r="B14" s="4">
        <v>42749</v>
      </c>
      <c r="J14" s="4"/>
    </row>
    <row r="15" spans="1:12">
      <c r="A15" s="11" t="s">
        <v>3</v>
      </c>
      <c r="B15" s="4">
        <v>42750</v>
      </c>
      <c r="J15" s="4"/>
    </row>
    <row r="16" spans="1:12">
      <c r="A16" s="11" t="s">
        <v>3</v>
      </c>
      <c r="B16" s="4">
        <v>42751</v>
      </c>
      <c r="J16" s="4"/>
    </row>
    <row r="17" spans="1:10">
      <c r="A17" s="11" t="s">
        <v>3</v>
      </c>
      <c r="B17" s="4">
        <v>42752</v>
      </c>
      <c r="J17" s="4"/>
    </row>
    <row r="18" spans="1:10">
      <c r="A18" s="11" t="s">
        <v>3</v>
      </c>
      <c r="B18" s="4">
        <v>42753</v>
      </c>
      <c r="J18" s="4"/>
    </row>
    <row r="19" spans="1:10">
      <c r="A19" s="11" t="s">
        <v>3</v>
      </c>
      <c r="B19" s="4">
        <v>42754</v>
      </c>
      <c r="J19" s="4"/>
    </row>
    <row r="20" spans="1:10">
      <c r="A20" s="11" t="s">
        <v>3</v>
      </c>
      <c r="B20" s="4">
        <v>42755</v>
      </c>
      <c r="J20" s="4"/>
    </row>
    <row r="21" spans="1:10">
      <c r="A21" s="11" t="s">
        <v>3</v>
      </c>
      <c r="B21" s="4">
        <v>42756</v>
      </c>
      <c r="J21" s="4"/>
    </row>
    <row r="22" spans="1:10">
      <c r="A22" s="11" t="s">
        <v>3</v>
      </c>
      <c r="B22" s="4">
        <v>42757</v>
      </c>
      <c r="J22" s="4"/>
    </row>
    <row r="23" spans="1:10">
      <c r="A23" s="11" t="s">
        <v>3</v>
      </c>
      <c r="B23" s="4">
        <v>42758</v>
      </c>
      <c r="J23" s="4"/>
    </row>
    <row r="24" spans="1:10">
      <c r="A24" s="11" t="s">
        <v>3</v>
      </c>
      <c r="B24" s="4">
        <v>42759</v>
      </c>
      <c r="J24" s="4"/>
    </row>
    <row r="25" spans="1:10">
      <c r="A25" s="11" t="s">
        <v>3</v>
      </c>
      <c r="B25" s="4">
        <v>42760</v>
      </c>
      <c r="J25" s="4"/>
    </row>
    <row r="26" spans="1:10">
      <c r="A26" s="11" t="s">
        <v>3</v>
      </c>
      <c r="B26" s="4">
        <v>42761</v>
      </c>
      <c r="J26" s="4"/>
    </row>
    <row r="27" spans="1:10">
      <c r="A27" s="11" t="s">
        <v>3</v>
      </c>
      <c r="B27" s="4">
        <v>42762</v>
      </c>
      <c r="J27" s="4"/>
    </row>
    <row r="28" spans="1:10">
      <c r="A28" s="11" t="s">
        <v>3</v>
      </c>
      <c r="B28" s="4">
        <v>42763</v>
      </c>
      <c r="J28" s="4"/>
    </row>
    <row r="29" spans="1:10">
      <c r="A29" s="11" t="s">
        <v>3</v>
      </c>
      <c r="B29" s="4">
        <v>42764</v>
      </c>
      <c r="J29" s="4"/>
    </row>
    <row r="30" spans="1:10">
      <c r="A30" s="11" t="s">
        <v>3</v>
      </c>
      <c r="B30" s="4">
        <v>42765</v>
      </c>
      <c r="J30" s="4"/>
    </row>
    <row r="31" spans="1:10">
      <c r="A31" s="11" t="s">
        <v>3</v>
      </c>
      <c r="B31" s="4">
        <v>42766</v>
      </c>
      <c r="J31" s="4"/>
    </row>
    <row r="32" spans="1:10">
      <c r="A32" s="11" t="s">
        <v>3</v>
      </c>
      <c r="B32" s="4">
        <v>42767</v>
      </c>
      <c r="J32" s="4"/>
    </row>
    <row r="33" spans="1:10">
      <c r="A33" s="11" t="s">
        <v>3</v>
      </c>
      <c r="B33" s="4">
        <v>42768</v>
      </c>
      <c r="J33" s="4"/>
    </row>
    <row r="34" spans="1:10">
      <c r="A34" s="11" t="s">
        <v>3</v>
      </c>
      <c r="B34" s="4">
        <v>42769</v>
      </c>
      <c r="J34" s="4"/>
    </row>
    <row r="35" spans="1:10">
      <c r="A35" s="11" t="s">
        <v>3</v>
      </c>
      <c r="B35" s="4">
        <v>42770</v>
      </c>
      <c r="J35" s="4"/>
    </row>
    <row r="36" spans="1:10">
      <c r="A36" s="11" t="s">
        <v>3</v>
      </c>
      <c r="B36" s="4">
        <v>42771</v>
      </c>
      <c r="J36" s="4"/>
    </row>
    <row r="37" spans="1:10">
      <c r="A37" s="11" t="s">
        <v>3</v>
      </c>
      <c r="B37" s="4">
        <v>42772</v>
      </c>
      <c r="J37" s="4"/>
    </row>
    <row r="38" spans="1:10">
      <c r="A38" s="11" t="s">
        <v>3</v>
      </c>
      <c r="B38" s="4">
        <v>42773</v>
      </c>
      <c r="J38" s="4"/>
    </row>
    <row r="39" spans="1:10">
      <c r="A39" s="11" t="s">
        <v>3</v>
      </c>
      <c r="B39" s="4">
        <v>42774</v>
      </c>
      <c r="J39" s="4"/>
    </row>
    <row r="40" spans="1:10">
      <c r="A40" s="11" t="s">
        <v>3</v>
      </c>
      <c r="B40" s="4">
        <v>42775</v>
      </c>
      <c r="J40" s="4"/>
    </row>
    <row r="41" spans="1:10">
      <c r="A41" s="11" t="s">
        <v>3</v>
      </c>
      <c r="B41" s="4">
        <v>42776</v>
      </c>
      <c r="J41" s="4"/>
    </row>
    <row r="42" spans="1:10">
      <c r="A42" s="11" t="s">
        <v>3</v>
      </c>
      <c r="B42" s="4">
        <v>42777</v>
      </c>
      <c r="J42" s="4"/>
    </row>
    <row r="43" spans="1:10">
      <c r="A43" s="11" t="s">
        <v>3</v>
      </c>
      <c r="B43" s="4">
        <v>42778</v>
      </c>
      <c r="J43" s="4"/>
    </row>
    <row r="44" spans="1:10">
      <c r="A44" s="11" t="s">
        <v>3</v>
      </c>
      <c r="B44" s="4">
        <v>42779</v>
      </c>
      <c r="J44" s="4"/>
    </row>
    <row r="45" spans="1:10">
      <c r="A45" s="11" t="s">
        <v>3</v>
      </c>
      <c r="B45" s="4">
        <v>42780</v>
      </c>
      <c r="J45" s="4"/>
    </row>
    <row r="46" spans="1:10">
      <c r="A46" s="11" t="s">
        <v>3</v>
      </c>
      <c r="B46" s="4">
        <v>42781</v>
      </c>
      <c r="J46" s="4"/>
    </row>
    <row r="47" spans="1:10">
      <c r="A47" s="11" t="s">
        <v>3</v>
      </c>
      <c r="B47" s="4">
        <v>42782</v>
      </c>
      <c r="J47" s="4"/>
    </row>
    <row r="48" spans="1:10">
      <c r="A48" s="11" t="s">
        <v>3</v>
      </c>
      <c r="B48" s="4">
        <v>42783</v>
      </c>
      <c r="J48" s="4"/>
    </row>
    <row r="49" spans="1:10">
      <c r="A49" s="11" t="s">
        <v>3</v>
      </c>
      <c r="B49" s="4">
        <v>42784</v>
      </c>
      <c r="J49" s="4"/>
    </row>
    <row r="50" spans="1:10">
      <c r="A50" s="11" t="s">
        <v>3</v>
      </c>
      <c r="B50" s="4">
        <v>42785</v>
      </c>
      <c r="J50" s="4"/>
    </row>
    <row r="51" spans="1:10">
      <c r="A51" s="11" t="s">
        <v>3</v>
      </c>
      <c r="B51" s="4">
        <v>42786</v>
      </c>
      <c r="J51" s="4"/>
    </row>
    <row r="52" spans="1:10">
      <c r="A52" s="11" t="s">
        <v>3</v>
      </c>
      <c r="B52" s="4">
        <v>42787</v>
      </c>
      <c r="J52" s="4"/>
    </row>
    <row r="53" spans="1:10">
      <c r="A53" s="11" t="s">
        <v>3</v>
      </c>
      <c r="B53" s="4">
        <v>42788</v>
      </c>
      <c r="J53" s="4"/>
    </row>
    <row r="54" spans="1:10">
      <c r="A54" s="11" t="s">
        <v>3</v>
      </c>
      <c r="B54" s="4">
        <v>42789</v>
      </c>
      <c r="J54" s="4"/>
    </row>
    <row r="55" spans="1:10">
      <c r="A55" s="11" t="s">
        <v>3</v>
      </c>
      <c r="B55" s="4">
        <v>42790</v>
      </c>
      <c r="J55" s="4"/>
    </row>
    <row r="56" spans="1:10">
      <c r="A56" s="11" t="s">
        <v>3</v>
      </c>
      <c r="B56" s="4">
        <v>42791</v>
      </c>
      <c r="J56" s="4"/>
    </row>
    <row r="57" spans="1:10">
      <c r="A57" s="11" t="s">
        <v>3</v>
      </c>
      <c r="B57" s="4">
        <v>42792</v>
      </c>
      <c r="J57" s="4"/>
    </row>
    <row r="58" spans="1:10">
      <c r="A58" s="11" t="s">
        <v>3</v>
      </c>
      <c r="B58" s="4">
        <v>42793</v>
      </c>
      <c r="J58" s="4"/>
    </row>
    <row r="59" spans="1:10">
      <c r="A59" s="11" t="s">
        <v>3</v>
      </c>
      <c r="B59" s="4">
        <v>42794</v>
      </c>
      <c r="J59" s="4"/>
    </row>
    <row r="60" spans="1:10">
      <c r="A60" s="11" t="s">
        <v>3</v>
      </c>
      <c r="B60" s="4">
        <v>42795</v>
      </c>
      <c r="J60" s="4"/>
    </row>
    <row r="61" spans="1:10">
      <c r="A61" s="11" t="s">
        <v>3</v>
      </c>
      <c r="B61" s="4">
        <v>42796</v>
      </c>
      <c r="J61" s="4"/>
    </row>
    <row r="62" spans="1:10">
      <c r="A62" s="11" t="s">
        <v>3</v>
      </c>
      <c r="B62" s="4">
        <v>42797</v>
      </c>
      <c r="J62" s="4"/>
    </row>
    <row r="63" spans="1:10">
      <c r="A63" s="11" t="s">
        <v>3</v>
      </c>
      <c r="B63" s="4">
        <v>42798</v>
      </c>
      <c r="J63" s="4"/>
    </row>
    <row r="64" spans="1:10">
      <c r="A64" s="11" t="s">
        <v>3</v>
      </c>
      <c r="B64" s="4">
        <v>42799</v>
      </c>
      <c r="J64" s="4"/>
    </row>
    <row r="65" spans="1:10">
      <c r="A65" s="11" t="s">
        <v>3</v>
      </c>
      <c r="B65" s="4">
        <v>42800</v>
      </c>
      <c r="J65" s="4"/>
    </row>
    <row r="66" spans="1:10">
      <c r="A66" s="11" t="s">
        <v>3</v>
      </c>
      <c r="B66" s="4">
        <v>42801</v>
      </c>
      <c r="J66" s="4"/>
    </row>
    <row r="67" spans="1:10">
      <c r="A67" s="11" t="s">
        <v>3</v>
      </c>
      <c r="B67" s="4">
        <v>42802</v>
      </c>
      <c r="J67" s="4"/>
    </row>
    <row r="68" spans="1:10">
      <c r="A68" s="11" t="s">
        <v>3</v>
      </c>
      <c r="B68" s="4">
        <v>42803</v>
      </c>
      <c r="J68" s="4"/>
    </row>
    <row r="69" spans="1:10">
      <c r="A69" s="11" t="s">
        <v>3</v>
      </c>
      <c r="B69" s="4">
        <v>42804</v>
      </c>
      <c r="J69" s="4"/>
    </row>
    <row r="70" spans="1:10">
      <c r="A70" s="11" t="s">
        <v>3</v>
      </c>
      <c r="B70" s="4">
        <v>42805</v>
      </c>
      <c r="J70" s="4"/>
    </row>
    <row r="71" spans="1:10">
      <c r="A71" s="11" t="s">
        <v>3</v>
      </c>
      <c r="B71" s="4">
        <v>42806</v>
      </c>
      <c r="J71" s="4"/>
    </row>
    <row r="72" spans="1:10">
      <c r="A72" s="11" t="s">
        <v>3</v>
      </c>
      <c r="B72" s="4">
        <v>42807</v>
      </c>
      <c r="J72" s="4"/>
    </row>
    <row r="73" spans="1:10">
      <c r="A73" s="11" t="s">
        <v>3</v>
      </c>
      <c r="B73" s="4">
        <v>42808</v>
      </c>
      <c r="J73" s="4"/>
    </row>
    <row r="74" spans="1:10">
      <c r="A74" s="11" t="s">
        <v>3</v>
      </c>
      <c r="B74" s="4">
        <v>42809</v>
      </c>
      <c r="J74" s="4"/>
    </row>
    <row r="75" spans="1:10">
      <c r="A75" s="11" t="s">
        <v>3</v>
      </c>
      <c r="B75" s="4">
        <v>42810</v>
      </c>
      <c r="J75" s="4"/>
    </row>
    <row r="76" spans="1:10">
      <c r="A76" s="11" t="s">
        <v>3</v>
      </c>
      <c r="B76" s="4">
        <v>42811</v>
      </c>
      <c r="J76" s="4"/>
    </row>
    <row r="77" spans="1:10">
      <c r="A77" s="11" t="s">
        <v>3</v>
      </c>
      <c r="B77" s="4">
        <v>42812</v>
      </c>
      <c r="J77" s="4"/>
    </row>
    <row r="78" spans="1:10">
      <c r="A78" s="11" t="s">
        <v>3</v>
      </c>
      <c r="B78" s="4">
        <v>42813</v>
      </c>
      <c r="J78" s="4"/>
    </row>
    <row r="79" spans="1:10">
      <c r="A79" s="11" t="s">
        <v>3</v>
      </c>
      <c r="B79" s="4">
        <v>42814</v>
      </c>
      <c r="J79" s="4"/>
    </row>
    <row r="80" spans="1:10">
      <c r="A80" s="11" t="s">
        <v>3</v>
      </c>
      <c r="B80" s="4">
        <v>42815</v>
      </c>
      <c r="J80" s="4"/>
    </row>
    <row r="81" spans="1:10">
      <c r="A81" s="11" t="s">
        <v>3</v>
      </c>
      <c r="B81" s="4">
        <v>42816</v>
      </c>
      <c r="J81" s="4"/>
    </row>
    <row r="82" spans="1:10">
      <c r="A82" s="11" t="s">
        <v>3</v>
      </c>
      <c r="B82" s="4">
        <v>42817</v>
      </c>
      <c r="J82" s="4"/>
    </row>
    <row r="83" spans="1:10">
      <c r="A83" s="11" t="s">
        <v>3</v>
      </c>
      <c r="B83" s="4">
        <v>42818</v>
      </c>
      <c r="J83" s="4"/>
    </row>
    <row r="84" spans="1:10">
      <c r="A84" s="11" t="s">
        <v>3</v>
      </c>
      <c r="B84" s="4">
        <v>42819</v>
      </c>
      <c r="J84" s="4"/>
    </row>
    <row r="85" spans="1:10">
      <c r="A85" s="11" t="s">
        <v>3</v>
      </c>
      <c r="B85" s="4">
        <v>42820</v>
      </c>
      <c r="J85" s="4"/>
    </row>
    <row r="86" spans="1:10">
      <c r="A86" s="11" t="s">
        <v>3</v>
      </c>
      <c r="B86" s="4">
        <v>42821</v>
      </c>
      <c r="J86" s="4"/>
    </row>
    <row r="87" spans="1:10">
      <c r="A87" s="11" t="s">
        <v>3</v>
      </c>
      <c r="B87" s="4">
        <v>42822</v>
      </c>
      <c r="J87" s="4"/>
    </row>
    <row r="88" spans="1:10">
      <c r="A88" s="11" t="s">
        <v>3</v>
      </c>
      <c r="B88" s="4">
        <v>42823</v>
      </c>
      <c r="J88" s="4"/>
    </row>
    <row r="89" spans="1:10">
      <c r="A89" s="11" t="s">
        <v>3</v>
      </c>
      <c r="B89" s="4">
        <v>42824</v>
      </c>
      <c r="J89" s="4"/>
    </row>
    <row r="90" spans="1:10">
      <c r="A90" s="11" t="s">
        <v>3</v>
      </c>
      <c r="B90" s="4">
        <v>42825</v>
      </c>
      <c r="J90" s="4"/>
    </row>
    <row r="91" spans="1:10">
      <c r="A91" s="11" t="s">
        <v>3</v>
      </c>
      <c r="B91" s="4">
        <v>42826</v>
      </c>
      <c r="J91" s="4"/>
    </row>
    <row r="92" spans="1:10">
      <c r="A92" s="11" t="s">
        <v>3</v>
      </c>
      <c r="B92" s="4">
        <v>42827</v>
      </c>
      <c r="J92" s="4"/>
    </row>
    <row r="93" spans="1:10">
      <c r="A93" s="11" t="s">
        <v>3</v>
      </c>
      <c r="B93" s="4">
        <v>42828</v>
      </c>
      <c r="J93" s="4"/>
    </row>
    <row r="94" spans="1:10">
      <c r="A94" s="11" t="s">
        <v>3</v>
      </c>
      <c r="B94" s="4">
        <v>42829</v>
      </c>
      <c r="J94" s="4"/>
    </row>
    <row r="95" spans="1:10">
      <c r="A95" s="11" t="s">
        <v>3</v>
      </c>
      <c r="B95" s="4">
        <v>42830</v>
      </c>
      <c r="J95" s="4"/>
    </row>
    <row r="96" spans="1:10">
      <c r="A96" s="11" t="s">
        <v>3</v>
      </c>
      <c r="B96" s="4">
        <v>42831</v>
      </c>
      <c r="J96" s="4"/>
    </row>
    <row r="97" spans="1:10">
      <c r="A97" s="11" t="s">
        <v>3</v>
      </c>
      <c r="B97" s="4">
        <v>42832</v>
      </c>
      <c r="J97" s="4"/>
    </row>
    <row r="98" spans="1:10">
      <c r="A98" s="11" t="s">
        <v>3</v>
      </c>
      <c r="B98" s="4">
        <v>42833</v>
      </c>
      <c r="J98" s="4"/>
    </row>
    <row r="99" spans="1:10">
      <c r="A99" s="11" t="s">
        <v>3</v>
      </c>
      <c r="B99" s="4">
        <v>42834</v>
      </c>
      <c r="J99" s="4"/>
    </row>
    <row r="100" spans="1:10">
      <c r="A100" s="11" t="s">
        <v>3</v>
      </c>
      <c r="B100" s="4">
        <v>42835</v>
      </c>
      <c r="J100" s="4"/>
    </row>
    <row r="101" spans="1:10">
      <c r="A101" s="11" t="s">
        <v>3</v>
      </c>
      <c r="B101" s="4">
        <v>42836</v>
      </c>
      <c r="J101" s="4"/>
    </row>
    <row r="102" spans="1:10">
      <c r="A102" s="11" t="s">
        <v>3</v>
      </c>
      <c r="B102" s="4">
        <v>42837</v>
      </c>
      <c r="G102">
        <v>1192.5</v>
      </c>
      <c r="J102" s="4"/>
    </row>
    <row r="103" spans="1:10">
      <c r="A103" s="11" t="s">
        <v>3</v>
      </c>
      <c r="B103" s="4">
        <v>42838</v>
      </c>
      <c r="G103">
        <v>1205.0833299999999</v>
      </c>
      <c r="J103" s="4"/>
    </row>
    <row r="104" spans="1:10">
      <c r="A104" s="11" t="s">
        <v>3</v>
      </c>
      <c r="B104" s="4">
        <v>42839</v>
      </c>
      <c r="G104">
        <v>1219.5833299999999</v>
      </c>
      <c r="J104" s="4"/>
    </row>
    <row r="105" spans="1:10">
      <c r="A105" s="11" t="s">
        <v>3</v>
      </c>
      <c r="B105" s="4">
        <v>42840</v>
      </c>
      <c r="G105">
        <v>1211.6666700000001</v>
      </c>
      <c r="J105" s="4"/>
    </row>
    <row r="106" spans="1:10">
      <c r="A106" s="11" t="s">
        <v>3</v>
      </c>
      <c r="B106" s="4">
        <v>42841</v>
      </c>
      <c r="G106">
        <v>1213.0833299999999</v>
      </c>
      <c r="J106" s="4"/>
    </row>
    <row r="107" spans="1:10">
      <c r="A107" s="11" t="s">
        <v>3</v>
      </c>
      <c r="B107" s="4">
        <v>42866</v>
      </c>
      <c r="C107">
        <v>0.29632999999999998</v>
      </c>
      <c r="D107">
        <v>2.5770000000000001E-2</v>
      </c>
      <c r="E107">
        <v>0.25317000000000001</v>
      </c>
      <c r="F107">
        <v>2.7789999999999999E-2</v>
      </c>
      <c r="G107">
        <v>904.58333000000005</v>
      </c>
      <c r="J107" s="4"/>
    </row>
    <row r="108" spans="1:10">
      <c r="A108" s="11" t="s">
        <v>3</v>
      </c>
      <c r="B108" s="4">
        <v>42867</v>
      </c>
      <c r="C108">
        <v>0.29397000000000001</v>
      </c>
      <c r="D108">
        <v>2.7740000000000001E-2</v>
      </c>
      <c r="E108">
        <v>0.25261</v>
      </c>
      <c r="F108">
        <v>2.6210000000000001E-2</v>
      </c>
      <c r="G108">
        <v>1014.95</v>
      </c>
      <c r="H108">
        <v>99.631349999999998</v>
      </c>
      <c r="J108" s="4"/>
    </row>
    <row r="109" spans="1:10">
      <c r="A109" s="11" t="s">
        <v>3</v>
      </c>
      <c r="B109" s="4">
        <v>42868</v>
      </c>
      <c r="C109">
        <v>0.29305999999999999</v>
      </c>
      <c r="D109">
        <v>2.8029999999999999E-2</v>
      </c>
      <c r="E109">
        <v>0.25222</v>
      </c>
      <c r="F109">
        <v>2.657E-2</v>
      </c>
      <c r="G109">
        <v>1050.5833299999999</v>
      </c>
      <c r="H109">
        <v>35.00179</v>
      </c>
      <c r="J109" s="4"/>
    </row>
    <row r="110" spans="1:10">
      <c r="A110" s="11" t="s">
        <v>3</v>
      </c>
      <c r="B110" s="4">
        <v>42869</v>
      </c>
      <c r="C110">
        <v>0.29281000000000001</v>
      </c>
      <c r="D110">
        <v>2.785E-2</v>
      </c>
      <c r="E110">
        <v>0.25252999999999998</v>
      </c>
      <c r="F110">
        <v>2.682E-2</v>
      </c>
      <c r="G110">
        <v>1060.125</v>
      </c>
      <c r="H110">
        <v>45.549460000000003</v>
      </c>
      <c r="J110" s="4"/>
    </row>
    <row r="111" spans="1:10">
      <c r="A111" s="11" t="s">
        <v>3</v>
      </c>
      <c r="B111" s="4">
        <v>42870</v>
      </c>
      <c r="C111">
        <v>0.29399999999999998</v>
      </c>
      <c r="D111">
        <v>2.6499999999999999E-2</v>
      </c>
      <c r="E111">
        <v>0.25285999999999997</v>
      </c>
      <c r="F111">
        <v>2.7480000000000001E-2</v>
      </c>
      <c r="G111">
        <v>1094.9166700000001</v>
      </c>
      <c r="H111">
        <v>95.105860000000007</v>
      </c>
      <c r="J111" s="4"/>
    </row>
    <row r="112" spans="1:10">
      <c r="A112" s="11" t="s">
        <v>3</v>
      </c>
      <c r="B112" s="4">
        <v>42871</v>
      </c>
      <c r="C112">
        <v>0.29382999999999998</v>
      </c>
      <c r="D112">
        <v>2.639E-2</v>
      </c>
      <c r="E112">
        <v>0.25396999999999997</v>
      </c>
      <c r="F112">
        <v>2.7779999999999999E-2</v>
      </c>
      <c r="G112">
        <v>1094.0416700000001</v>
      </c>
      <c r="H112">
        <v>131.58079000000001</v>
      </c>
      <c r="J112" s="4"/>
    </row>
    <row r="113" spans="1:10">
      <c r="A113" s="11" t="s">
        <v>3</v>
      </c>
      <c r="B113" s="4">
        <v>42872</v>
      </c>
      <c r="C113">
        <v>0.29625000000000001</v>
      </c>
      <c r="D113">
        <v>2.7859999999999999E-2</v>
      </c>
      <c r="E113">
        <v>0.25691999999999998</v>
      </c>
      <c r="F113">
        <v>3.5959999999999999E-2</v>
      </c>
      <c r="G113">
        <v>988.125</v>
      </c>
      <c r="H113">
        <v>5.7157799999999996</v>
      </c>
      <c r="J113" s="4"/>
    </row>
    <row r="114" spans="1:10">
      <c r="A114" s="11" t="s">
        <v>3</v>
      </c>
      <c r="B114" s="4">
        <v>42873</v>
      </c>
      <c r="C114">
        <v>0.29525000000000001</v>
      </c>
      <c r="D114">
        <v>2.7799999999999998E-2</v>
      </c>
      <c r="E114">
        <v>0.25544</v>
      </c>
      <c r="F114">
        <v>3.3140000000000003E-2</v>
      </c>
      <c r="G114">
        <v>920.70833000000005</v>
      </c>
      <c r="H114">
        <v>39.303350000000002</v>
      </c>
      <c r="J114" s="4"/>
    </row>
    <row r="115" spans="1:10">
      <c r="A115" s="11" t="s">
        <v>3</v>
      </c>
      <c r="B115" s="4">
        <v>42874</v>
      </c>
      <c r="C115">
        <v>0.30810999999999999</v>
      </c>
      <c r="D115">
        <v>4.6240000000000003E-2</v>
      </c>
      <c r="E115">
        <v>0.26468999999999998</v>
      </c>
      <c r="F115">
        <v>3.9100000000000003E-2</v>
      </c>
      <c r="G115">
        <v>823.125</v>
      </c>
      <c r="H115">
        <v>129.34162000000001</v>
      </c>
      <c r="J115" s="4"/>
    </row>
    <row r="116" spans="1:10">
      <c r="A116" s="11" t="s">
        <v>3</v>
      </c>
      <c r="B116" s="4">
        <v>42875</v>
      </c>
      <c r="C116">
        <v>0.31061</v>
      </c>
      <c r="D116">
        <v>5.6219999999999999E-2</v>
      </c>
      <c r="E116">
        <v>0.27639000000000002</v>
      </c>
      <c r="F116">
        <v>2.027E-2</v>
      </c>
      <c r="G116">
        <v>640.58333000000005</v>
      </c>
      <c r="H116">
        <v>171.23768999999999</v>
      </c>
      <c r="J116" s="4"/>
    </row>
    <row r="117" spans="1:10">
      <c r="A117" s="11" t="s">
        <v>3</v>
      </c>
      <c r="B117" s="4">
        <v>42876</v>
      </c>
      <c r="C117">
        <v>0.30836000000000002</v>
      </c>
      <c r="D117">
        <v>5.4050000000000001E-2</v>
      </c>
      <c r="E117">
        <v>0.26457999999999998</v>
      </c>
      <c r="F117">
        <v>2.589E-2</v>
      </c>
      <c r="G117">
        <v>653.79166999999995</v>
      </c>
      <c r="H117">
        <v>67.941180000000003</v>
      </c>
      <c r="J117" s="4"/>
    </row>
    <row r="118" spans="1:10">
      <c r="A118" s="11" t="s">
        <v>3</v>
      </c>
      <c r="B118" s="4">
        <v>42877</v>
      </c>
      <c r="C118">
        <v>0.30803000000000003</v>
      </c>
      <c r="D118">
        <v>5.3620000000000001E-2</v>
      </c>
      <c r="E118">
        <v>0.26044</v>
      </c>
      <c r="F118">
        <v>2.647E-2</v>
      </c>
      <c r="G118">
        <v>757.33333000000005</v>
      </c>
      <c r="H118">
        <v>3.7712400000000001</v>
      </c>
      <c r="J118" s="4"/>
    </row>
    <row r="119" spans="1:10">
      <c r="A119" s="11" t="s">
        <v>3</v>
      </c>
      <c r="B119" s="4">
        <v>42878</v>
      </c>
      <c r="C119">
        <v>0.30314000000000002</v>
      </c>
      <c r="D119">
        <v>5.2490000000000002E-2</v>
      </c>
      <c r="E119">
        <v>0.25691999999999998</v>
      </c>
      <c r="F119">
        <v>3.0360000000000002E-2</v>
      </c>
      <c r="G119">
        <v>789.91666999999995</v>
      </c>
      <c r="H119">
        <v>19.916840000000001</v>
      </c>
      <c r="J119" s="4"/>
    </row>
    <row r="120" spans="1:10">
      <c r="A120" s="11" t="s">
        <v>3</v>
      </c>
      <c r="B120" s="4">
        <v>42879</v>
      </c>
      <c r="C120">
        <v>0.30719000000000002</v>
      </c>
      <c r="D120">
        <v>5.3370000000000001E-2</v>
      </c>
      <c r="E120">
        <v>0.25707999999999998</v>
      </c>
      <c r="F120">
        <v>3.1710000000000002E-2</v>
      </c>
      <c r="G120">
        <v>807.95833000000005</v>
      </c>
      <c r="H120">
        <v>39.06765</v>
      </c>
      <c r="J120" s="4"/>
    </row>
    <row r="121" spans="1:10">
      <c r="A121" s="11" t="s">
        <v>3</v>
      </c>
      <c r="B121" s="4">
        <v>42880</v>
      </c>
      <c r="C121">
        <v>0.30736000000000002</v>
      </c>
      <c r="D121">
        <v>5.2429999999999997E-2</v>
      </c>
      <c r="E121">
        <v>0.25685999999999998</v>
      </c>
      <c r="F121">
        <v>2.98E-2</v>
      </c>
      <c r="G121">
        <v>838.25</v>
      </c>
      <c r="H121">
        <v>33.587569999999999</v>
      </c>
      <c r="J121" s="4"/>
    </row>
    <row r="122" spans="1:10">
      <c r="A122" s="11" t="s">
        <v>3</v>
      </c>
      <c r="B122" s="4">
        <v>42881</v>
      </c>
      <c r="C122">
        <v>0.3105</v>
      </c>
      <c r="D122">
        <v>5.4080000000000003E-2</v>
      </c>
      <c r="E122">
        <v>0.25811000000000001</v>
      </c>
      <c r="F122">
        <v>2.912E-2</v>
      </c>
      <c r="G122">
        <v>950.91666999999995</v>
      </c>
      <c r="H122" t="s">
        <v>99</v>
      </c>
      <c r="J122" s="4"/>
    </row>
    <row r="123" spans="1:10">
      <c r="A123" s="11" t="s">
        <v>3</v>
      </c>
      <c r="B123" s="4">
        <v>42882</v>
      </c>
      <c r="C123">
        <v>0.30719000000000002</v>
      </c>
      <c r="D123">
        <v>5.28E-2</v>
      </c>
      <c r="E123">
        <v>0.25711000000000001</v>
      </c>
      <c r="F123">
        <v>3.1489999999999997E-2</v>
      </c>
      <c r="G123">
        <v>942</v>
      </c>
      <c r="H123" t="s">
        <v>99</v>
      </c>
      <c r="J123" s="4"/>
    </row>
    <row r="124" spans="1:10">
      <c r="A124" s="11" t="s">
        <v>3</v>
      </c>
      <c r="B124" s="4">
        <v>42883</v>
      </c>
      <c r="C124">
        <v>0.30569000000000002</v>
      </c>
      <c r="D124">
        <v>5.1130000000000002E-2</v>
      </c>
      <c r="E124">
        <v>0.25539000000000001</v>
      </c>
      <c r="F124">
        <v>3.2149999999999998E-2</v>
      </c>
      <c r="G124">
        <v>996.83333000000005</v>
      </c>
      <c r="H124">
        <v>38.419469999999997</v>
      </c>
      <c r="J124" s="4"/>
    </row>
    <row r="125" spans="1:10">
      <c r="A125" s="11" t="s">
        <v>3</v>
      </c>
      <c r="B125" s="4">
        <v>42884</v>
      </c>
      <c r="C125">
        <v>0.30819000000000002</v>
      </c>
      <c r="D125">
        <v>5.2859999999999997E-2</v>
      </c>
      <c r="E125">
        <v>0.25707999999999998</v>
      </c>
      <c r="F125">
        <v>3.143E-2</v>
      </c>
      <c r="G125">
        <v>1007.5</v>
      </c>
      <c r="H125">
        <v>18.031220000000001</v>
      </c>
      <c r="J125" s="4"/>
    </row>
    <row r="126" spans="1:10">
      <c r="A126" s="11" t="s">
        <v>3</v>
      </c>
      <c r="B126" s="4">
        <v>42885</v>
      </c>
      <c r="C126">
        <v>0.307</v>
      </c>
      <c r="D126">
        <v>5.287E-2</v>
      </c>
      <c r="E126">
        <v>0.25674999999999998</v>
      </c>
      <c r="F126">
        <v>3.117E-2</v>
      </c>
      <c r="G126">
        <v>1008.83333</v>
      </c>
      <c r="H126">
        <v>14.25999</v>
      </c>
      <c r="J126" s="4"/>
    </row>
    <row r="127" spans="1:10">
      <c r="A127" s="11" t="s">
        <v>3</v>
      </c>
      <c r="B127" s="4">
        <v>42886</v>
      </c>
      <c r="C127">
        <v>0.30625000000000002</v>
      </c>
      <c r="D127">
        <v>5.3499999999999999E-2</v>
      </c>
      <c r="E127">
        <v>0.25667000000000001</v>
      </c>
      <c r="F127">
        <v>3.0970000000000001E-2</v>
      </c>
      <c r="G127">
        <v>1021.95833</v>
      </c>
      <c r="H127">
        <v>21.272130000000001</v>
      </c>
      <c r="J127" s="4"/>
    </row>
    <row r="128" spans="1:10">
      <c r="A128" s="11" t="s">
        <v>3</v>
      </c>
      <c r="B128" s="4">
        <v>42887</v>
      </c>
      <c r="C128">
        <v>0.30643999999999999</v>
      </c>
      <c r="D128">
        <v>5.2880000000000003E-2</v>
      </c>
      <c r="E128">
        <v>0.25691999999999998</v>
      </c>
      <c r="F128">
        <v>3.1140000000000001E-2</v>
      </c>
      <c r="G128">
        <v>1043.75</v>
      </c>
      <c r="H128">
        <v>13.78858</v>
      </c>
      <c r="J128" s="4"/>
    </row>
    <row r="129" spans="1:10">
      <c r="A129" s="11" t="s">
        <v>3</v>
      </c>
      <c r="B129" s="4">
        <v>42888</v>
      </c>
      <c r="C129">
        <v>0.307</v>
      </c>
      <c r="D129">
        <v>5.2380000000000003E-2</v>
      </c>
      <c r="E129">
        <v>0.25752999999999998</v>
      </c>
      <c r="F129">
        <v>3.1399999999999997E-2</v>
      </c>
      <c r="G129">
        <v>1061.2083299999999</v>
      </c>
      <c r="H129">
        <v>4.6551200000000001</v>
      </c>
      <c r="J129" s="4"/>
    </row>
    <row r="130" spans="1:10">
      <c r="A130" s="11" t="s">
        <v>3</v>
      </c>
      <c r="B130" s="4">
        <v>42889</v>
      </c>
      <c r="C130">
        <v>0.307</v>
      </c>
      <c r="D130">
        <v>5.2010000000000001E-2</v>
      </c>
      <c r="E130">
        <v>0.25828000000000001</v>
      </c>
      <c r="F130">
        <v>3.2050000000000002E-2</v>
      </c>
      <c r="G130">
        <v>1078.4583299999999</v>
      </c>
      <c r="H130">
        <v>3.3587600000000002</v>
      </c>
      <c r="J130" s="4"/>
    </row>
    <row r="131" spans="1:10">
      <c r="A131" s="11" t="s">
        <v>3</v>
      </c>
      <c r="B131" s="4">
        <v>42890</v>
      </c>
      <c r="C131">
        <v>0.30714000000000002</v>
      </c>
      <c r="D131">
        <v>5.142E-2</v>
      </c>
      <c r="E131">
        <v>0.25883</v>
      </c>
      <c r="F131">
        <v>3.2410000000000001E-2</v>
      </c>
      <c r="G131">
        <v>1094.0833299999999</v>
      </c>
      <c r="H131">
        <v>10.48875</v>
      </c>
      <c r="J131" s="4"/>
    </row>
    <row r="132" spans="1:10">
      <c r="A132" s="11" t="s">
        <v>3</v>
      </c>
      <c r="B132" s="4">
        <v>42891</v>
      </c>
      <c r="C132">
        <v>0.30628</v>
      </c>
      <c r="D132">
        <v>5.1029999999999999E-2</v>
      </c>
      <c r="E132">
        <v>0.25967000000000001</v>
      </c>
      <c r="F132">
        <v>3.2800000000000003E-2</v>
      </c>
      <c r="G132">
        <v>1108.75</v>
      </c>
      <c r="H132">
        <v>21.09535</v>
      </c>
      <c r="J132" s="4"/>
    </row>
    <row r="133" spans="1:10">
      <c r="A133" s="11" t="s">
        <v>3</v>
      </c>
      <c r="B133" s="4">
        <v>42892</v>
      </c>
      <c r="C133">
        <v>0.30436000000000002</v>
      </c>
      <c r="D133">
        <v>5.0569999999999997E-2</v>
      </c>
      <c r="E133">
        <v>0.25967000000000001</v>
      </c>
      <c r="F133">
        <v>3.3079999999999998E-2</v>
      </c>
      <c r="G133">
        <v>1127.2083299999999</v>
      </c>
      <c r="H133">
        <v>31.407330000000002</v>
      </c>
      <c r="J133" s="4"/>
    </row>
    <row r="134" spans="1:10">
      <c r="A134" s="11" t="s">
        <v>3</v>
      </c>
      <c r="B134" s="4">
        <v>42893</v>
      </c>
      <c r="C134">
        <v>0.30277999999999999</v>
      </c>
      <c r="D134">
        <v>4.9790000000000001E-2</v>
      </c>
      <c r="E134">
        <v>0.25956000000000001</v>
      </c>
      <c r="F134">
        <v>3.3329999999999999E-2</v>
      </c>
      <c r="G134">
        <v>1143.1666700000001</v>
      </c>
      <c r="H134">
        <v>40.069380000000002</v>
      </c>
      <c r="J134" s="4"/>
    </row>
    <row r="135" spans="1:10">
      <c r="A135" s="11" t="s">
        <v>3</v>
      </c>
      <c r="B135" s="4">
        <v>42894</v>
      </c>
      <c r="C135">
        <v>0.30114000000000002</v>
      </c>
      <c r="D135">
        <v>4.9119999999999997E-2</v>
      </c>
      <c r="E135">
        <v>0.25952999999999998</v>
      </c>
      <c r="F135">
        <v>3.3579999999999999E-2</v>
      </c>
      <c r="G135">
        <v>1155.7083299999999</v>
      </c>
      <c r="H135">
        <v>49.792099999999998</v>
      </c>
      <c r="J135" s="4"/>
    </row>
    <row r="136" spans="1:10">
      <c r="A136" s="11" t="s">
        <v>3</v>
      </c>
      <c r="B136" s="4">
        <v>42895</v>
      </c>
      <c r="C136">
        <v>0.30005999999999999</v>
      </c>
      <c r="D136">
        <v>4.7759999999999997E-2</v>
      </c>
      <c r="E136">
        <v>0.25924999999999998</v>
      </c>
      <c r="F136">
        <v>3.356E-2</v>
      </c>
      <c r="G136">
        <v>1166.30952</v>
      </c>
      <c r="H136">
        <v>56.534869999999998</v>
      </c>
      <c r="J136" s="4"/>
    </row>
    <row r="137" spans="1:10">
      <c r="A137" s="11" t="s">
        <v>3</v>
      </c>
      <c r="B137" s="4">
        <v>42896</v>
      </c>
      <c r="C137">
        <v>0.29927999999999999</v>
      </c>
      <c r="D137">
        <v>4.6420000000000003E-2</v>
      </c>
      <c r="E137">
        <v>0.25939000000000001</v>
      </c>
      <c r="F137">
        <v>3.3619999999999997E-2</v>
      </c>
      <c r="G137">
        <v>1134.4166700000001</v>
      </c>
      <c r="H137" t="s">
        <v>99</v>
      </c>
      <c r="J137" s="4"/>
    </row>
    <row r="138" spans="1:10">
      <c r="A138" s="11" t="s">
        <v>3</v>
      </c>
      <c r="B138" s="4">
        <v>42897</v>
      </c>
      <c r="C138">
        <v>0.29842000000000002</v>
      </c>
      <c r="D138">
        <v>4.5150000000000003E-2</v>
      </c>
      <c r="E138">
        <v>0.25956000000000001</v>
      </c>
      <c r="F138">
        <v>3.4049999999999997E-2</v>
      </c>
      <c r="G138">
        <v>1219.75</v>
      </c>
      <c r="H138">
        <v>105.59461</v>
      </c>
      <c r="J138" s="4"/>
    </row>
    <row r="139" spans="1:10">
      <c r="A139" s="11" t="s">
        <v>3</v>
      </c>
      <c r="B139" s="4">
        <v>42898</v>
      </c>
      <c r="C139">
        <v>0.29755999999999999</v>
      </c>
      <c r="D139">
        <v>4.3959999999999999E-2</v>
      </c>
      <c r="E139">
        <v>0.25957999999999998</v>
      </c>
      <c r="F139">
        <v>3.4000000000000002E-2</v>
      </c>
      <c r="G139">
        <v>1233.2916700000001</v>
      </c>
      <c r="H139">
        <v>107.30345</v>
      </c>
      <c r="J139" s="4"/>
    </row>
    <row r="140" spans="1:10">
      <c r="A140" s="11" t="s">
        <v>3</v>
      </c>
      <c r="B140" s="4">
        <v>42899</v>
      </c>
      <c r="C140">
        <v>0.29564000000000001</v>
      </c>
      <c r="D140">
        <v>4.3029999999999999E-2</v>
      </c>
      <c r="E140">
        <v>0.25950000000000001</v>
      </c>
      <c r="F140">
        <v>3.4139999999999997E-2</v>
      </c>
      <c r="G140">
        <v>1236.44643</v>
      </c>
      <c r="H140">
        <v>98.565629999999999</v>
      </c>
      <c r="J140" s="4"/>
    </row>
    <row r="141" spans="1:10">
      <c r="A141" s="11" t="s">
        <v>3</v>
      </c>
      <c r="B141" s="4">
        <v>42900</v>
      </c>
      <c r="C141">
        <v>0.29425000000000001</v>
      </c>
      <c r="D141">
        <v>3.9870000000000003E-2</v>
      </c>
      <c r="E141">
        <v>0.25785999999999998</v>
      </c>
      <c r="F141">
        <v>3.7900000000000003E-2</v>
      </c>
      <c r="G141">
        <v>1250.5777800000001</v>
      </c>
      <c r="H141">
        <v>87.649810000000002</v>
      </c>
      <c r="J141" s="4"/>
    </row>
    <row r="142" spans="1:10">
      <c r="A142" s="11" t="s">
        <v>3</v>
      </c>
      <c r="B142" s="4">
        <v>42901</v>
      </c>
      <c r="C142">
        <v>0.29653000000000002</v>
      </c>
      <c r="D142">
        <v>3.9109999999999999E-2</v>
      </c>
      <c r="E142">
        <v>0.25757999999999998</v>
      </c>
      <c r="F142">
        <v>3.594E-2</v>
      </c>
      <c r="G142">
        <v>1258.0416700000001</v>
      </c>
      <c r="H142">
        <v>87.033060000000006</v>
      </c>
      <c r="J142" s="4"/>
    </row>
    <row r="143" spans="1:10">
      <c r="A143" s="11" t="s">
        <v>3</v>
      </c>
      <c r="B143" s="4">
        <v>42902</v>
      </c>
      <c r="C143">
        <v>0.29788999999999999</v>
      </c>
      <c r="D143">
        <v>4.1980000000000003E-2</v>
      </c>
      <c r="E143">
        <v>0.25807999999999998</v>
      </c>
      <c r="F143">
        <v>3.533E-2</v>
      </c>
      <c r="G143">
        <v>1257.18056</v>
      </c>
      <c r="H143">
        <v>98.150350000000003</v>
      </c>
      <c r="J143" s="4"/>
    </row>
    <row r="144" spans="1:10">
      <c r="A144" s="11" t="s">
        <v>3</v>
      </c>
      <c r="B144" s="4">
        <v>42903</v>
      </c>
      <c r="C144">
        <v>0.29255999999999999</v>
      </c>
      <c r="D144">
        <v>3.8100000000000002E-2</v>
      </c>
      <c r="E144">
        <v>0.25733</v>
      </c>
      <c r="F144">
        <v>3.7990000000000003E-2</v>
      </c>
      <c r="G144">
        <v>1267.5416700000001</v>
      </c>
      <c r="H144">
        <v>97.639660000000006</v>
      </c>
      <c r="J144" s="4"/>
    </row>
    <row r="145" spans="1:10">
      <c r="A145" s="11" t="s">
        <v>3</v>
      </c>
      <c r="B145" s="4">
        <v>42904</v>
      </c>
      <c r="C145">
        <v>0.29160999999999998</v>
      </c>
      <c r="D145">
        <v>3.9190000000000003E-2</v>
      </c>
      <c r="E145">
        <v>0.25680999999999998</v>
      </c>
      <c r="F145">
        <v>3.628E-2</v>
      </c>
      <c r="G145">
        <v>1277.625</v>
      </c>
      <c r="H145">
        <v>105.53569</v>
      </c>
      <c r="J145" s="4"/>
    </row>
    <row r="146" spans="1:10">
      <c r="A146" s="11" t="s">
        <v>3</v>
      </c>
      <c r="B146" s="4">
        <v>42905</v>
      </c>
      <c r="C146">
        <v>0.29182999999999998</v>
      </c>
      <c r="D146">
        <v>4.1840000000000002E-2</v>
      </c>
      <c r="E146">
        <v>0.25583</v>
      </c>
      <c r="F146">
        <v>3.5619999999999999E-2</v>
      </c>
      <c r="G146">
        <v>1288.25</v>
      </c>
      <c r="H146">
        <v>112.42998</v>
      </c>
      <c r="J146" s="4"/>
    </row>
    <row r="147" spans="1:10">
      <c r="A147" s="11" t="s">
        <v>3</v>
      </c>
      <c r="B147" s="4">
        <v>42906</v>
      </c>
      <c r="C147">
        <v>0.29127999999999998</v>
      </c>
      <c r="D147">
        <v>4.2389999999999997E-2</v>
      </c>
      <c r="E147">
        <v>0.25544</v>
      </c>
      <c r="F147">
        <v>3.5180000000000003E-2</v>
      </c>
      <c r="G147">
        <v>1298.3333299999999</v>
      </c>
      <c r="H147">
        <v>120.20815</v>
      </c>
      <c r="J147" s="4"/>
    </row>
    <row r="148" spans="1:10">
      <c r="A148" s="11" t="s">
        <v>3</v>
      </c>
      <c r="B148" s="4">
        <v>42907</v>
      </c>
      <c r="C148">
        <v>0.28986000000000001</v>
      </c>
      <c r="D148">
        <v>4.3439999999999999E-2</v>
      </c>
      <c r="E148">
        <v>0.25578000000000001</v>
      </c>
      <c r="F148">
        <v>3.5220000000000001E-2</v>
      </c>
      <c r="G148">
        <v>1312.25</v>
      </c>
      <c r="H148">
        <v>120.0903</v>
      </c>
      <c r="J148" s="4"/>
    </row>
    <row r="149" spans="1:10">
      <c r="A149" s="11" t="s">
        <v>3</v>
      </c>
      <c r="B149" s="4">
        <v>42908</v>
      </c>
      <c r="C149">
        <v>0.28705999999999998</v>
      </c>
      <c r="D149">
        <v>4.539E-2</v>
      </c>
      <c r="E149">
        <v>0.25580999999999998</v>
      </c>
      <c r="F149">
        <v>3.5490000000000001E-2</v>
      </c>
      <c r="G149">
        <v>1328.1666700000001</v>
      </c>
      <c r="H149">
        <v>119.02964</v>
      </c>
      <c r="J149" s="4"/>
    </row>
    <row r="150" spans="1:10">
      <c r="A150" s="11" t="s">
        <v>3</v>
      </c>
      <c r="B150" s="4">
        <v>42909</v>
      </c>
      <c r="C150">
        <v>0.28186</v>
      </c>
      <c r="D150">
        <v>4.8669999999999998E-2</v>
      </c>
      <c r="E150">
        <v>0.25589000000000001</v>
      </c>
      <c r="F150">
        <v>3.585E-2</v>
      </c>
      <c r="G150">
        <v>1428.57143</v>
      </c>
      <c r="J150" s="4"/>
    </row>
    <row r="151" spans="1:10">
      <c r="A151" s="11" t="s">
        <v>3</v>
      </c>
      <c r="B151" s="4">
        <v>42910</v>
      </c>
      <c r="C151">
        <v>0.27550000000000002</v>
      </c>
      <c r="D151">
        <v>5.1479999999999998E-2</v>
      </c>
      <c r="E151">
        <v>0.25522</v>
      </c>
      <c r="F151">
        <v>3.5790000000000002E-2</v>
      </c>
      <c r="G151">
        <v>1263.2</v>
      </c>
      <c r="J151" s="4"/>
    </row>
    <row r="152" spans="1:10">
      <c r="A152" s="11" t="s">
        <v>3</v>
      </c>
      <c r="B152" s="4">
        <v>42911</v>
      </c>
      <c r="C152">
        <v>0.26930999999999999</v>
      </c>
      <c r="D152">
        <v>5.3999999999999999E-2</v>
      </c>
      <c r="E152">
        <v>0.25433</v>
      </c>
      <c r="F152">
        <v>3.5970000000000002E-2</v>
      </c>
      <c r="G152">
        <v>1272.5</v>
      </c>
      <c r="J152" s="4"/>
    </row>
    <row r="153" spans="1:10">
      <c r="A153" s="11" t="s">
        <v>3</v>
      </c>
      <c r="B153" s="4">
        <v>42912</v>
      </c>
      <c r="C153">
        <v>0.26433000000000001</v>
      </c>
      <c r="D153">
        <v>5.4649999999999997E-2</v>
      </c>
      <c r="E153">
        <v>0.25263999999999998</v>
      </c>
      <c r="F153">
        <v>3.6729999999999999E-2</v>
      </c>
      <c r="G153">
        <v>1281.25</v>
      </c>
      <c r="J153" s="4"/>
    </row>
    <row r="154" spans="1:10">
      <c r="A154" s="11" t="s">
        <v>3</v>
      </c>
      <c r="B154" s="4">
        <v>42913</v>
      </c>
      <c r="C154">
        <v>0.26091999999999999</v>
      </c>
      <c r="D154">
        <v>5.6590000000000001E-2</v>
      </c>
      <c r="E154">
        <v>0.25244</v>
      </c>
      <c r="F154">
        <v>3.6729999999999999E-2</v>
      </c>
      <c r="G154">
        <v>1402.7916700000001</v>
      </c>
      <c r="H154">
        <v>164.3434</v>
      </c>
      <c r="J154" s="4"/>
    </row>
    <row r="155" spans="1:10">
      <c r="A155" s="11" t="s">
        <v>3</v>
      </c>
      <c r="B155" s="4">
        <v>42914</v>
      </c>
      <c r="C155">
        <v>0.25572</v>
      </c>
      <c r="D155">
        <v>5.493E-2</v>
      </c>
      <c r="E155">
        <v>0.25011</v>
      </c>
      <c r="F155">
        <v>3.7900000000000003E-2</v>
      </c>
      <c r="G155">
        <v>1409.125</v>
      </c>
      <c r="H155">
        <v>168.82174000000001</v>
      </c>
      <c r="J155" s="4"/>
    </row>
    <row r="156" spans="1:10">
      <c r="A156" s="11" t="s">
        <v>3</v>
      </c>
      <c r="B156" s="4">
        <v>42915</v>
      </c>
      <c r="C156">
        <v>0.25494</v>
      </c>
      <c r="D156">
        <v>5.4309999999999997E-2</v>
      </c>
      <c r="E156">
        <v>0.24944</v>
      </c>
      <c r="F156">
        <v>3.721E-2</v>
      </c>
      <c r="G156">
        <v>1423.6666700000001</v>
      </c>
      <c r="H156">
        <v>175.83389</v>
      </c>
      <c r="J156" s="4"/>
    </row>
    <row r="157" spans="1:10">
      <c r="A157" s="11" t="s">
        <v>3</v>
      </c>
      <c r="B157" s="4">
        <v>42916</v>
      </c>
      <c r="C157">
        <v>0.25339</v>
      </c>
      <c r="D157">
        <v>5.389E-2</v>
      </c>
      <c r="E157">
        <v>0.24853</v>
      </c>
      <c r="F157">
        <v>3.7539999999999997E-2</v>
      </c>
      <c r="G157">
        <v>1440.875</v>
      </c>
      <c r="H157">
        <v>180.13544999999999</v>
      </c>
      <c r="J157" s="4"/>
    </row>
    <row r="158" spans="1:10">
      <c r="A158" s="11" t="s">
        <v>3</v>
      </c>
      <c r="B158" s="4">
        <v>42917</v>
      </c>
      <c r="C158">
        <v>0.25174999999999997</v>
      </c>
      <c r="D158">
        <v>5.4620000000000002E-2</v>
      </c>
      <c r="E158">
        <v>0.24828</v>
      </c>
      <c r="F158">
        <v>3.773E-2</v>
      </c>
      <c r="G158">
        <v>1457.9166700000001</v>
      </c>
      <c r="H158">
        <v>184.31917000000001</v>
      </c>
      <c r="J158" s="4"/>
    </row>
    <row r="159" spans="1:10">
      <c r="A159" s="11" t="s">
        <v>3</v>
      </c>
      <c r="B159" s="4">
        <v>42918</v>
      </c>
      <c r="C159">
        <v>0.24975</v>
      </c>
      <c r="D159">
        <v>5.4879999999999998E-2</v>
      </c>
      <c r="E159">
        <v>0.24856</v>
      </c>
      <c r="F159">
        <v>3.7420000000000002E-2</v>
      </c>
      <c r="G159">
        <v>1473.3333299999999</v>
      </c>
      <c r="H159">
        <v>187.85470000000001</v>
      </c>
      <c r="J159" s="4"/>
    </row>
    <row r="160" spans="1:10">
      <c r="A160" s="11" t="s">
        <v>3</v>
      </c>
      <c r="B160" s="4">
        <v>42919</v>
      </c>
      <c r="C160">
        <v>0.24797</v>
      </c>
      <c r="D160">
        <v>5.4359999999999999E-2</v>
      </c>
      <c r="E160">
        <v>0.24781</v>
      </c>
      <c r="F160">
        <v>3.696E-2</v>
      </c>
      <c r="G160">
        <v>1488.9583299999999</v>
      </c>
      <c r="H160">
        <v>191.33131</v>
      </c>
      <c r="J160" s="4"/>
    </row>
    <row r="161" spans="1:10">
      <c r="A161" s="11" t="s">
        <v>3</v>
      </c>
      <c r="B161" s="4">
        <v>42920</v>
      </c>
      <c r="C161">
        <v>0.24657999999999999</v>
      </c>
      <c r="D161">
        <v>5.493E-2</v>
      </c>
      <c r="E161">
        <v>0.24839</v>
      </c>
      <c r="F161">
        <v>3.6479999999999999E-2</v>
      </c>
      <c r="G161">
        <v>1505</v>
      </c>
      <c r="H161">
        <v>196.69354000000001</v>
      </c>
      <c r="J161" s="4"/>
    </row>
    <row r="162" spans="1:10">
      <c r="A162" s="11" t="s">
        <v>3</v>
      </c>
      <c r="B162" s="4">
        <v>42921</v>
      </c>
      <c r="C162">
        <v>0.24303</v>
      </c>
      <c r="D162">
        <v>5.527E-2</v>
      </c>
      <c r="E162">
        <v>0.24807999999999999</v>
      </c>
      <c r="F162">
        <v>3.5790000000000002E-2</v>
      </c>
      <c r="G162">
        <v>1521.5</v>
      </c>
      <c r="H162">
        <v>200.70047</v>
      </c>
      <c r="J162" s="4"/>
    </row>
    <row r="163" spans="1:10">
      <c r="A163" s="11" t="s">
        <v>3</v>
      </c>
      <c r="B163" s="4">
        <v>42922</v>
      </c>
      <c r="C163">
        <v>0.23932999999999999</v>
      </c>
      <c r="D163">
        <v>5.5129999999999998E-2</v>
      </c>
      <c r="E163">
        <v>0.24697</v>
      </c>
      <c r="F163">
        <v>3.4779999999999998E-2</v>
      </c>
      <c r="G163">
        <v>1536.125</v>
      </c>
      <c r="H163">
        <v>207.83046999999999</v>
      </c>
      <c r="J163" s="4"/>
    </row>
    <row r="164" spans="1:10">
      <c r="A164" s="11" t="s">
        <v>3</v>
      </c>
      <c r="B164" s="4">
        <v>42923</v>
      </c>
      <c r="C164">
        <v>0.23458000000000001</v>
      </c>
      <c r="D164">
        <v>5.4429999999999999E-2</v>
      </c>
      <c r="E164">
        <v>0.24435999999999999</v>
      </c>
      <c r="F164">
        <v>3.3730000000000003E-2</v>
      </c>
      <c r="G164">
        <v>1553.375</v>
      </c>
      <c r="H164">
        <v>214.31227999999999</v>
      </c>
      <c r="J164" s="4"/>
    </row>
    <row r="165" spans="1:10">
      <c r="A165" s="11" t="s">
        <v>3</v>
      </c>
      <c r="B165" s="4">
        <v>42924</v>
      </c>
      <c r="C165">
        <v>0.22892000000000001</v>
      </c>
      <c r="D165">
        <v>5.2720000000000003E-2</v>
      </c>
      <c r="E165">
        <v>0.24060999999999999</v>
      </c>
      <c r="F165">
        <v>3.3279999999999997E-2</v>
      </c>
      <c r="G165">
        <v>1564.75</v>
      </c>
      <c r="H165">
        <v>231.93101999999999</v>
      </c>
      <c r="J165" s="4"/>
    </row>
    <row r="166" spans="1:10">
      <c r="A166" s="11" t="s">
        <v>3</v>
      </c>
      <c r="B166" s="4">
        <v>42925</v>
      </c>
      <c r="C166">
        <v>0.22439000000000001</v>
      </c>
      <c r="D166">
        <v>5.1290000000000002E-2</v>
      </c>
      <c r="E166">
        <v>0.23638999999999999</v>
      </c>
      <c r="F166">
        <v>3.3450000000000001E-2</v>
      </c>
      <c r="G166">
        <v>1583.5833299999999</v>
      </c>
      <c r="H166">
        <v>239.00209000000001</v>
      </c>
      <c r="J166" s="4"/>
    </row>
    <row r="167" spans="1:10">
      <c r="A167" s="11" t="s">
        <v>3</v>
      </c>
      <c r="B167" s="4">
        <v>42926</v>
      </c>
      <c r="C167">
        <v>0.22067000000000001</v>
      </c>
      <c r="D167">
        <v>0.05</v>
      </c>
      <c r="E167">
        <v>0.23202999999999999</v>
      </c>
      <c r="F167">
        <v>3.5270000000000003E-2</v>
      </c>
      <c r="G167">
        <v>1596.2916700000001</v>
      </c>
      <c r="H167">
        <v>244.60002</v>
      </c>
      <c r="J167" s="4"/>
    </row>
    <row r="168" spans="1:10">
      <c r="A168" s="11" t="s">
        <v>3</v>
      </c>
      <c r="B168" s="4">
        <v>42927</v>
      </c>
      <c r="C168">
        <v>0.21589</v>
      </c>
      <c r="D168">
        <v>4.8050000000000002E-2</v>
      </c>
      <c r="E168">
        <v>0.22806000000000001</v>
      </c>
      <c r="F168">
        <v>3.671E-2</v>
      </c>
      <c r="G168">
        <v>1441.25</v>
      </c>
      <c r="J168" s="4"/>
    </row>
    <row r="169" spans="1:10">
      <c r="A169" s="11" t="s">
        <v>3</v>
      </c>
      <c r="B169" s="4">
        <v>42928</v>
      </c>
      <c r="C169">
        <v>0.21231</v>
      </c>
      <c r="D169">
        <v>4.5909999999999999E-2</v>
      </c>
      <c r="E169">
        <v>0.22439000000000001</v>
      </c>
      <c r="F169">
        <v>3.7719999999999997E-2</v>
      </c>
      <c r="G169">
        <v>1456.4166700000001</v>
      </c>
      <c r="J169" s="4"/>
    </row>
    <row r="170" spans="1:10">
      <c r="A170" s="11" t="s">
        <v>3</v>
      </c>
      <c r="B170" s="4">
        <v>42929</v>
      </c>
      <c r="C170">
        <v>0.20835999999999999</v>
      </c>
      <c r="D170">
        <v>4.3920000000000001E-2</v>
      </c>
      <c r="E170">
        <v>0.22122</v>
      </c>
      <c r="F170">
        <v>3.7830000000000003E-2</v>
      </c>
      <c r="G170">
        <v>1478.3333299999999</v>
      </c>
      <c r="J170" s="4"/>
    </row>
    <row r="171" spans="1:10">
      <c r="A171" s="11" t="s">
        <v>3</v>
      </c>
      <c r="B171" s="4">
        <v>42930</v>
      </c>
      <c r="C171">
        <v>0.20594000000000001</v>
      </c>
      <c r="D171">
        <v>4.2430000000000002E-2</v>
      </c>
      <c r="E171">
        <v>0.21743999999999999</v>
      </c>
      <c r="F171">
        <v>3.7949999999999998E-2</v>
      </c>
      <c r="G171">
        <v>1499.25</v>
      </c>
      <c r="J171" s="4"/>
    </row>
    <row r="172" spans="1:10">
      <c r="A172" s="11" t="s">
        <v>3</v>
      </c>
      <c r="B172" s="4">
        <v>42931</v>
      </c>
      <c r="C172">
        <v>0.20363999999999999</v>
      </c>
      <c r="D172">
        <v>4.0710000000000003E-2</v>
      </c>
      <c r="E172">
        <v>0.21378</v>
      </c>
      <c r="F172">
        <v>3.6940000000000001E-2</v>
      </c>
      <c r="G172">
        <v>1514.5</v>
      </c>
      <c r="J172" s="4"/>
    </row>
    <row r="173" spans="1:10">
      <c r="A173" s="11" t="s">
        <v>3</v>
      </c>
      <c r="B173" s="4">
        <v>42932</v>
      </c>
      <c r="C173">
        <v>0.20280999999999999</v>
      </c>
      <c r="D173">
        <v>3.9660000000000001E-2</v>
      </c>
      <c r="E173">
        <v>0.21046999999999999</v>
      </c>
      <c r="F173">
        <v>3.6200000000000003E-2</v>
      </c>
      <c r="G173">
        <v>1527.5</v>
      </c>
      <c r="J173" s="4"/>
    </row>
    <row r="174" spans="1:10">
      <c r="A174" s="11" t="s">
        <v>3</v>
      </c>
      <c r="B174" s="4">
        <v>42933</v>
      </c>
      <c r="C174">
        <v>0.20041999999999999</v>
      </c>
      <c r="D174">
        <v>3.8429999999999999E-2</v>
      </c>
      <c r="E174">
        <v>0.20860999999999999</v>
      </c>
      <c r="F174">
        <v>3.5529999999999999E-2</v>
      </c>
      <c r="G174">
        <v>1545.5833299999999</v>
      </c>
      <c r="J174" s="4"/>
    </row>
    <row r="175" spans="1:10">
      <c r="A175" s="11" t="s">
        <v>3</v>
      </c>
      <c r="B175" s="4">
        <v>42934</v>
      </c>
      <c r="C175">
        <v>0.19742000000000001</v>
      </c>
      <c r="D175">
        <v>3.6799999999999999E-2</v>
      </c>
      <c r="E175">
        <v>0.20716999999999999</v>
      </c>
      <c r="F175">
        <v>3.4950000000000002E-2</v>
      </c>
      <c r="G175">
        <v>1780.55952</v>
      </c>
      <c r="H175">
        <v>307.91133000000002</v>
      </c>
      <c r="J175" s="4"/>
    </row>
    <row r="176" spans="1:10">
      <c r="A176" s="11" t="s">
        <v>3</v>
      </c>
      <c r="B176" s="4">
        <v>42935</v>
      </c>
      <c r="C176">
        <v>0.19500000000000001</v>
      </c>
      <c r="D176">
        <v>3.492E-2</v>
      </c>
      <c r="E176">
        <v>0.20505999999999999</v>
      </c>
      <c r="F176">
        <v>3.3980000000000003E-2</v>
      </c>
      <c r="G176">
        <v>1801.6666700000001</v>
      </c>
      <c r="H176">
        <v>311.24482999999998</v>
      </c>
      <c r="J176" s="4"/>
    </row>
    <row r="177" spans="1:10">
      <c r="A177" s="11" t="s">
        <v>3</v>
      </c>
      <c r="B177" s="4">
        <v>42936</v>
      </c>
      <c r="C177">
        <v>0.19469</v>
      </c>
      <c r="D177">
        <v>3.3759999999999998E-2</v>
      </c>
      <c r="E177">
        <v>0.20305999999999999</v>
      </c>
      <c r="F177">
        <v>3.261E-2</v>
      </c>
      <c r="G177">
        <v>1826.4583299999999</v>
      </c>
      <c r="H177">
        <v>316.25351000000001</v>
      </c>
      <c r="J177" s="4"/>
    </row>
    <row r="178" spans="1:10">
      <c r="A178" s="11" t="s">
        <v>3</v>
      </c>
      <c r="B178" s="4">
        <v>42937</v>
      </c>
      <c r="C178">
        <v>0.18911</v>
      </c>
      <c r="D178">
        <v>2.9239999999999999E-2</v>
      </c>
      <c r="E178">
        <v>0.19869000000000001</v>
      </c>
      <c r="F178">
        <v>3.1320000000000001E-2</v>
      </c>
      <c r="G178">
        <v>1854.2083299999999</v>
      </c>
      <c r="H178">
        <v>319.55333999999999</v>
      </c>
      <c r="J178" s="4"/>
    </row>
    <row r="179" spans="1:10">
      <c r="A179" s="11" t="s">
        <v>3</v>
      </c>
      <c r="B179" s="4">
        <v>42938</v>
      </c>
      <c r="C179">
        <v>0.18708</v>
      </c>
      <c r="D179">
        <v>2.648E-2</v>
      </c>
      <c r="E179">
        <v>0.19842000000000001</v>
      </c>
      <c r="F179">
        <v>3.0599999999999999E-2</v>
      </c>
      <c r="G179">
        <v>1880.75</v>
      </c>
      <c r="H179">
        <v>319.14085999999998</v>
      </c>
      <c r="J179" s="4"/>
    </row>
    <row r="180" spans="1:10">
      <c r="A180" s="11" t="s">
        <v>3</v>
      </c>
      <c r="B180" s="4">
        <v>42939</v>
      </c>
      <c r="C180">
        <v>0.18689</v>
      </c>
      <c r="D180">
        <v>2.589E-2</v>
      </c>
      <c r="E180">
        <v>0.19756000000000001</v>
      </c>
      <c r="F180">
        <v>3.024E-2</v>
      </c>
      <c r="G180">
        <v>1907.25</v>
      </c>
      <c r="H180">
        <v>306.76648999999998</v>
      </c>
      <c r="J180" s="4"/>
    </row>
    <row r="181" spans="1:10">
      <c r="A181" s="11" t="s">
        <v>3</v>
      </c>
      <c r="B181" s="4">
        <v>42940</v>
      </c>
      <c r="C181">
        <v>0.18603</v>
      </c>
      <c r="D181">
        <v>2.6120000000000001E-2</v>
      </c>
      <c r="E181">
        <v>0.19700000000000001</v>
      </c>
      <c r="F181">
        <v>3.0360000000000002E-2</v>
      </c>
      <c r="G181">
        <v>1948.0952400000001</v>
      </c>
      <c r="H181">
        <v>300.89076999999997</v>
      </c>
      <c r="J181" s="4"/>
    </row>
    <row r="182" spans="1:10">
      <c r="A182" s="11" t="s">
        <v>3</v>
      </c>
      <c r="B182" s="4">
        <v>42941</v>
      </c>
      <c r="C182">
        <v>0.18514</v>
      </c>
      <c r="D182">
        <v>2.4850000000000001E-2</v>
      </c>
      <c r="E182">
        <v>0.19603000000000001</v>
      </c>
      <c r="F182">
        <v>2.9700000000000001E-2</v>
      </c>
      <c r="G182">
        <v>1982.7916700000001</v>
      </c>
      <c r="H182">
        <v>281.01602000000003</v>
      </c>
      <c r="J182" s="4"/>
    </row>
    <row r="183" spans="1:10">
      <c r="A183" s="11" t="s">
        <v>3</v>
      </c>
      <c r="B183" s="4">
        <v>42942</v>
      </c>
      <c r="C183">
        <v>0.18382999999999999</v>
      </c>
      <c r="D183">
        <v>2.299E-2</v>
      </c>
      <c r="E183">
        <v>0.19472</v>
      </c>
      <c r="F183">
        <v>2.962E-2</v>
      </c>
      <c r="G183">
        <v>2021.42857</v>
      </c>
      <c r="H183">
        <v>257.99295999999998</v>
      </c>
      <c r="J183" s="4"/>
    </row>
    <row r="184" spans="1:10">
      <c r="A184" s="11" t="s">
        <v>3</v>
      </c>
      <c r="B184" s="4">
        <v>42943</v>
      </c>
      <c r="C184">
        <v>0.18118999999999999</v>
      </c>
      <c r="D184">
        <v>2.07E-2</v>
      </c>
      <c r="E184">
        <v>0.19333</v>
      </c>
      <c r="F184">
        <v>2.8670000000000001E-2</v>
      </c>
      <c r="G184">
        <v>2061.4416700000002</v>
      </c>
      <c r="H184">
        <v>231.02357000000001</v>
      </c>
      <c r="J184" s="4"/>
    </row>
    <row r="185" spans="1:10">
      <c r="A185" s="11" t="s">
        <v>3</v>
      </c>
      <c r="B185" s="4">
        <v>42944</v>
      </c>
      <c r="C185">
        <v>0.18128</v>
      </c>
      <c r="D185">
        <v>2.0969999999999999E-2</v>
      </c>
      <c r="E185">
        <v>0.19339000000000001</v>
      </c>
      <c r="F185">
        <v>2.8799999999999999E-2</v>
      </c>
      <c r="G185">
        <v>1960.9166700000001</v>
      </c>
      <c r="J185" s="4"/>
    </row>
    <row r="186" spans="1:10">
      <c r="A186" s="11" t="s">
        <v>3</v>
      </c>
      <c r="B186" s="4">
        <v>42945</v>
      </c>
      <c r="C186">
        <v>0.18082999999999999</v>
      </c>
      <c r="D186">
        <v>2.1049999999999999E-2</v>
      </c>
      <c r="E186">
        <v>0.19306000000000001</v>
      </c>
      <c r="F186">
        <v>2.886E-2</v>
      </c>
      <c r="G186">
        <v>2033.75</v>
      </c>
      <c r="J186" s="4"/>
    </row>
    <row r="187" spans="1:10">
      <c r="A187" s="11" t="s">
        <v>3</v>
      </c>
      <c r="B187" s="4">
        <v>42946</v>
      </c>
      <c r="C187">
        <v>0.18017</v>
      </c>
      <c r="D187">
        <v>2.0420000000000001E-2</v>
      </c>
      <c r="E187">
        <v>0.19261</v>
      </c>
      <c r="F187">
        <v>2.877E-2</v>
      </c>
      <c r="G187">
        <v>2114.6666700000001</v>
      </c>
      <c r="J187" s="4"/>
    </row>
    <row r="188" spans="1:10">
      <c r="A188" s="11" t="s">
        <v>3</v>
      </c>
      <c r="B188" s="4">
        <v>42947</v>
      </c>
      <c r="C188">
        <v>0.17924999999999999</v>
      </c>
      <c r="D188">
        <v>1.9709999999999998E-2</v>
      </c>
      <c r="E188">
        <v>0.19214000000000001</v>
      </c>
      <c r="F188">
        <v>2.8809999999999999E-2</v>
      </c>
      <c r="G188">
        <v>2200.1666700000001</v>
      </c>
      <c r="J188" s="4"/>
    </row>
    <row r="189" spans="1:10">
      <c r="A189" s="11" t="s">
        <v>3</v>
      </c>
      <c r="B189" s="4">
        <v>42948</v>
      </c>
      <c r="C189">
        <v>0.17867</v>
      </c>
      <c r="D189">
        <v>1.8960000000000001E-2</v>
      </c>
      <c r="E189">
        <v>0.19169</v>
      </c>
      <c r="F189">
        <v>2.8830000000000001E-2</v>
      </c>
      <c r="G189">
        <v>2284</v>
      </c>
      <c r="J189" s="4"/>
    </row>
    <row r="190" spans="1:10">
      <c r="A190" s="11" t="s">
        <v>3</v>
      </c>
      <c r="B190" s="4">
        <v>42949</v>
      </c>
      <c r="C190">
        <v>0.20186000000000001</v>
      </c>
      <c r="D190">
        <v>3.1460000000000002E-2</v>
      </c>
      <c r="E190">
        <v>0.18758</v>
      </c>
      <c r="F190">
        <v>2.7990000000000001E-2</v>
      </c>
      <c r="J190" s="4"/>
    </row>
    <row r="191" spans="1:10">
      <c r="A191" s="11" t="s">
        <v>3</v>
      </c>
      <c r="B191" s="4">
        <v>42950</v>
      </c>
      <c r="C191">
        <v>0.22044</v>
      </c>
      <c r="D191">
        <v>3.2439999999999997E-2</v>
      </c>
      <c r="E191">
        <v>0.18756</v>
      </c>
      <c r="F191">
        <v>2.7949999999999999E-2</v>
      </c>
      <c r="J191" s="4"/>
    </row>
    <row r="192" spans="1:10">
      <c r="A192" s="11" t="s">
        <v>3</v>
      </c>
      <c r="B192" s="4">
        <v>42951</v>
      </c>
      <c r="C192">
        <v>0.22233</v>
      </c>
      <c r="D192">
        <v>3.1789999999999999E-2</v>
      </c>
      <c r="E192">
        <v>0.18692</v>
      </c>
      <c r="F192">
        <v>2.733E-2</v>
      </c>
      <c r="J192" s="4"/>
    </row>
    <row r="193" spans="1:10">
      <c r="A193" s="11" t="s">
        <v>3</v>
      </c>
      <c r="B193" s="4">
        <v>42952</v>
      </c>
      <c r="C193">
        <v>0.21756</v>
      </c>
      <c r="D193">
        <v>2.9760000000000002E-2</v>
      </c>
      <c r="E193">
        <v>0.18608</v>
      </c>
      <c r="F193">
        <v>2.6939999999999999E-2</v>
      </c>
      <c r="J193" s="4"/>
    </row>
    <row r="194" spans="1:10">
      <c r="A194" s="11" t="s">
        <v>3</v>
      </c>
      <c r="B194" s="4">
        <v>42953</v>
      </c>
      <c r="C194">
        <v>0.21531</v>
      </c>
      <c r="D194">
        <v>2.9749999999999999E-2</v>
      </c>
      <c r="E194">
        <v>0.18547</v>
      </c>
      <c r="F194">
        <v>2.6710000000000001E-2</v>
      </c>
      <c r="J194" s="4"/>
    </row>
    <row r="195" spans="1:10">
      <c r="A195" s="11" t="s">
        <v>3</v>
      </c>
      <c r="B195" s="4">
        <v>42954</v>
      </c>
      <c r="C195">
        <v>0.21156</v>
      </c>
      <c r="D195">
        <v>2.716E-2</v>
      </c>
      <c r="E195">
        <v>0.18592</v>
      </c>
      <c r="F195">
        <v>2.7359999999999999E-2</v>
      </c>
      <c r="J195" s="4"/>
    </row>
    <row r="196" spans="1:10">
      <c r="A196" s="11" t="s">
        <v>3</v>
      </c>
      <c r="B196" s="4">
        <v>42955</v>
      </c>
      <c r="C196">
        <v>0.20671999999999999</v>
      </c>
      <c r="D196">
        <v>2.4840000000000001E-2</v>
      </c>
      <c r="E196">
        <v>0.18656</v>
      </c>
      <c r="F196">
        <v>2.8000000000000001E-2</v>
      </c>
      <c r="J196" s="4"/>
    </row>
    <row r="197" spans="1:10">
      <c r="A197" s="11" t="s">
        <v>3</v>
      </c>
      <c r="B197" s="4">
        <v>42956</v>
      </c>
      <c r="C197">
        <v>0.20225000000000001</v>
      </c>
      <c r="D197">
        <v>2.282E-2</v>
      </c>
      <c r="E197">
        <v>0.18689</v>
      </c>
      <c r="F197">
        <v>2.844E-2</v>
      </c>
      <c r="J197" s="4"/>
    </row>
    <row r="198" spans="1:10">
      <c r="A198" s="11" t="s">
        <v>3</v>
      </c>
      <c r="B198" s="4">
        <v>42957</v>
      </c>
      <c r="C198">
        <v>0.19869000000000001</v>
      </c>
      <c r="D198">
        <v>2.1600000000000001E-2</v>
      </c>
      <c r="E198">
        <v>0.18708</v>
      </c>
      <c r="F198">
        <v>2.8590000000000001E-2</v>
      </c>
      <c r="J198" s="4"/>
    </row>
    <row r="199" spans="1:10">
      <c r="A199" s="11" t="s">
        <v>3</v>
      </c>
      <c r="B199" s="4">
        <v>42958</v>
      </c>
      <c r="C199">
        <v>0.19525000000000001</v>
      </c>
      <c r="D199">
        <v>2.0729999999999998E-2</v>
      </c>
      <c r="E199">
        <v>0.18733</v>
      </c>
      <c r="F199">
        <v>2.8920000000000001E-2</v>
      </c>
      <c r="J199" s="4"/>
    </row>
    <row r="200" spans="1:10">
      <c r="A200" s="11" t="s">
        <v>3</v>
      </c>
      <c r="B200" s="4">
        <v>42959</v>
      </c>
      <c r="C200">
        <v>0.19147</v>
      </c>
      <c r="D200">
        <v>1.9709999999999998E-2</v>
      </c>
      <c r="E200">
        <v>0.18742</v>
      </c>
      <c r="F200">
        <v>2.894E-2</v>
      </c>
      <c r="J200" s="4"/>
    </row>
    <row r="201" spans="1:10">
      <c r="A201" s="11" t="s">
        <v>3</v>
      </c>
      <c r="B201" s="4">
        <v>42960</v>
      </c>
      <c r="C201">
        <v>0.18867</v>
      </c>
      <c r="D201">
        <v>1.9279999999999999E-2</v>
      </c>
      <c r="E201">
        <v>0.18706</v>
      </c>
      <c r="F201">
        <v>2.8740000000000002E-2</v>
      </c>
      <c r="J201" s="4"/>
    </row>
    <row r="202" spans="1:10">
      <c r="A202" s="11" t="s">
        <v>3</v>
      </c>
      <c r="B202" s="4">
        <v>42961</v>
      </c>
      <c r="C202">
        <v>0.18464</v>
      </c>
      <c r="D202">
        <v>1.7600000000000001E-2</v>
      </c>
      <c r="E202">
        <v>0.18467</v>
      </c>
      <c r="F202">
        <v>2.7359999999999999E-2</v>
      </c>
      <c r="J202" s="4"/>
    </row>
    <row r="203" spans="1:10">
      <c r="A203" s="11" t="s">
        <v>3</v>
      </c>
      <c r="B203" s="4">
        <v>42962</v>
      </c>
      <c r="C203">
        <v>0.18453</v>
      </c>
      <c r="D203">
        <v>1.7649999999999999E-2</v>
      </c>
      <c r="E203">
        <v>0.18371999999999999</v>
      </c>
      <c r="F203">
        <v>2.6970000000000001E-2</v>
      </c>
      <c r="J203" s="4"/>
    </row>
    <row r="204" spans="1:10">
      <c r="A204" s="11" t="s">
        <v>3</v>
      </c>
      <c r="B204" s="4">
        <v>42963</v>
      </c>
      <c r="C204">
        <v>0.18442</v>
      </c>
      <c r="D204">
        <v>1.7590000000000001E-2</v>
      </c>
      <c r="E204">
        <v>0.18257999999999999</v>
      </c>
      <c r="F204">
        <v>2.6460000000000001E-2</v>
      </c>
      <c r="J204" s="4"/>
    </row>
    <row r="205" spans="1:10">
      <c r="A205" s="11" t="s">
        <v>3</v>
      </c>
      <c r="B205" s="4">
        <v>42964</v>
      </c>
      <c r="C205">
        <v>0.18592</v>
      </c>
      <c r="D205">
        <v>1.8689999999999998E-2</v>
      </c>
      <c r="E205">
        <v>0.18346999999999999</v>
      </c>
      <c r="F205">
        <v>2.6509999999999999E-2</v>
      </c>
      <c r="J205" s="4"/>
    </row>
    <row r="206" spans="1:10">
      <c r="A206" s="11" t="s">
        <v>3</v>
      </c>
      <c r="B206" s="4">
        <v>42965</v>
      </c>
      <c r="C206">
        <v>0.18507999999999999</v>
      </c>
      <c r="D206">
        <v>1.8890000000000001E-2</v>
      </c>
      <c r="E206">
        <v>0.18393999999999999</v>
      </c>
      <c r="F206">
        <v>2.7119999999999998E-2</v>
      </c>
      <c r="J206" s="4"/>
    </row>
    <row r="207" spans="1:10">
      <c r="A207" s="11" t="s">
        <v>3</v>
      </c>
      <c r="B207" s="4">
        <v>42966</v>
      </c>
      <c r="C207">
        <v>0.18507999999999999</v>
      </c>
      <c r="D207">
        <v>1.8929999999999999E-2</v>
      </c>
      <c r="E207">
        <v>0.18442</v>
      </c>
      <c r="F207">
        <v>2.742E-2</v>
      </c>
      <c r="J207" s="4"/>
    </row>
    <row r="208" spans="1:10">
      <c r="A208" s="11" t="s">
        <v>3</v>
      </c>
      <c r="B208" s="4">
        <v>42967</v>
      </c>
      <c r="C208">
        <v>0.184</v>
      </c>
      <c r="D208">
        <v>1.882E-2</v>
      </c>
      <c r="E208">
        <v>0.18364</v>
      </c>
      <c r="F208">
        <v>2.6950000000000002E-2</v>
      </c>
      <c r="J208" s="4"/>
    </row>
    <row r="209" spans="1:10">
      <c r="A209" s="11" t="s">
        <v>3</v>
      </c>
      <c r="B209" s="4">
        <v>42968</v>
      </c>
      <c r="C209">
        <v>0.21057999999999999</v>
      </c>
      <c r="D209">
        <v>4.215E-2</v>
      </c>
      <c r="E209">
        <v>0.18368999999999999</v>
      </c>
      <c r="F209">
        <v>2.7289999999999998E-2</v>
      </c>
      <c r="J209" s="4"/>
    </row>
    <row r="210" spans="1:10">
      <c r="A210" s="11" t="s">
        <v>3</v>
      </c>
      <c r="B210" s="4">
        <v>42969</v>
      </c>
      <c r="C210">
        <v>0.23524999999999999</v>
      </c>
      <c r="D210">
        <v>4.1349999999999998E-2</v>
      </c>
      <c r="E210">
        <v>0.18794</v>
      </c>
      <c r="F210">
        <v>3.4380000000000001E-2</v>
      </c>
      <c r="J210" s="4"/>
    </row>
    <row r="211" spans="1:10">
      <c r="A211" s="11" t="s">
        <v>3</v>
      </c>
      <c r="B211" s="4">
        <v>42970</v>
      </c>
      <c r="C211">
        <v>0.22953000000000001</v>
      </c>
      <c r="D211">
        <v>3.705E-2</v>
      </c>
      <c r="E211">
        <v>0.1875</v>
      </c>
      <c r="F211">
        <v>3.4970000000000001E-2</v>
      </c>
      <c r="J211" s="4"/>
    </row>
    <row r="212" spans="1:10">
      <c r="A212" s="11" t="s">
        <v>3</v>
      </c>
      <c r="B212" s="4">
        <v>42971</v>
      </c>
      <c r="C212">
        <v>0.22408</v>
      </c>
      <c r="D212">
        <v>3.4819999999999997E-2</v>
      </c>
      <c r="E212">
        <v>0.18661</v>
      </c>
      <c r="F212">
        <v>3.483E-2</v>
      </c>
      <c r="J212" s="4"/>
    </row>
    <row r="213" spans="1:10">
      <c r="A213" s="11" t="s">
        <v>3</v>
      </c>
      <c r="B213" s="4">
        <v>42972</v>
      </c>
      <c r="C213">
        <v>0.21967</v>
      </c>
      <c r="D213">
        <v>3.261E-2</v>
      </c>
      <c r="E213">
        <v>0.18678</v>
      </c>
      <c r="F213">
        <v>3.422E-2</v>
      </c>
      <c r="J213" s="4"/>
    </row>
    <row r="214" spans="1:10">
      <c r="A214" s="11" t="s">
        <v>3</v>
      </c>
      <c r="B214" s="4">
        <v>42973</v>
      </c>
      <c r="C214">
        <v>0.2145</v>
      </c>
      <c r="D214">
        <v>2.9899999999999999E-2</v>
      </c>
      <c r="E214">
        <v>0.18697</v>
      </c>
      <c r="F214">
        <v>3.3739999999999999E-2</v>
      </c>
      <c r="J214" s="4"/>
    </row>
    <row r="215" spans="1:10">
      <c r="A215" s="11" t="s">
        <v>3</v>
      </c>
      <c r="B215" s="4">
        <v>42974</v>
      </c>
      <c r="C215">
        <v>0.21038999999999999</v>
      </c>
      <c r="D215">
        <v>2.879E-2</v>
      </c>
      <c r="E215">
        <v>0.18643999999999999</v>
      </c>
      <c r="F215">
        <v>3.4369999999999998E-2</v>
      </c>
      <c r="J215" s="4"/>
    </row>
    <row r="216" spans="1:10">
      <c r="A216" s="11" t="s">
        <v>3</v>
      </c>
      <c r="B216" s="4">
        <v>42975</v>
      </c>
      <c r="C216">
        <v>0.20821999999999999</v>
      </c>
      <c r="D216">
        <v>2.7279999999999999E-2</v>
      </c>
      <c r="E216">
        <v>0.18778</v>
      </c>
      <c r="F216">
        <v>3.3140000000000003E-2</v>
      </c>
      <c r="J216" s="4"/>
    </row>
    <row r="217" spans="1:10">
      <c r="A217" s="11" t="s">
        <v>3</v>
      </c>
      <c r="B217" s="4">
        <v>42976</v>
      </c>
      <c r="C217">
        <v>0.20388999999999999</v>
      </c>
      <c r="D217">
        <v>2.5850000000000001E-2</v>
      </c>
      <c r="E217">
        <v>0.18744</v>
      </c>
      <c r="F217">
        <v>3.3349999999999998E-2</v>
      </c>
      <c r="J217" s="4"/>
    </row>
    <row r="218" spans="1:10">
      <c r="A218" s="11" t="s">
        <v>3</v>
      </c>
      <c r="B218" s="4">
        <v>42977</v>
      </c>
      <c r="C218">
        <v>0.20077999999999999</v>
      </c>
      <c r="D218">
        <v>2.4590000000000001E-2</v>
      </c>
      <c r="E218">
        <v>0.18728</v>
      </c>
      <c r="F218">
        <v>3.3099999999999997E-2</v>
      </c>
      <c r="J218" s="4"/>
    </row>
    <row r="219" spans="1:10">
      <c r="A219" s="11" t="s">
        <v>3</v>
      </c>
      <c r="B219" s="4">
        <v>42978</v>
      </c>
      <c r="C219">
        <v>0.19781000000000001</v>
      </c>
      <c r="D219">
        <v>2.358E-2</v>
      </c>
      <c r="E219">
        <v>0.18758</v>
      </c>
      <c r="F219">
        <v>3.2469999999999999E-2</v>
      </c>
      <c r="J219" s="4"/>
    </row>
    <row r="220" spans="1:10">
      <c r="A220" s="11" t="s">
        <v>3</v>
      </c>
      <c r="B220" s="4">
        <v>42979</v>
      </c>
      <c r="C220">
        <v>0.19489000000000001</v>
      </c>
      <c r="D220">
        <v>2.257E-2</v>
      </c>
      <c r="E220">
        <v>0.18792</v>
      </c>
      <c r="F220">
        <v>3.243E-2</v>
      </c>
      <c r="J220" s="4"/>
    </row>
    <row r="221" spans="1:10">
      <c r="A221" s="11" t="s">
        <v>3</v>
      </c>
      <c r="B221" s="4">
        <v>42980</v>
      </c>
      <c r="C221">
        <v>0.19172</v>
      </c>
      <c r="D221">
        <v>2.1479999999999999E-2</v>
      </c>
      <c r="E221">
        <v>0.18775</v>
      </c>
      <c r="F221">
        <v>3.2120000000000003E-2</v>
      </c>
      <c r="J221" s="4"/>
    </row>
    <row r="222" spans="1:10">
      <c r="A222" s="11" t="s">
        <v>3</v>
      </c>
      <c r="B222" s="4">
        <v>42981</v>
      </c>
      <c r="C222">
        <v>0.18997</v>
      </c>
      <c r="D222">
        <v>2.0979999999999999E-2</v>
      </c>
      <c r="E222">
        <v>0.18789</v>
      </c>
      <c r="F222">
        <v>3.1969999999999998E-2</v>
      </c>
      <c r="J222" s="4"/>
    </row>
    <row r="223" spans="1:10">
      <c r="A223" s="11" t="s">
        <v>3</v>
      </c>
      <c r="B223" s="4">
        <v>42982</v>
      </c>
      <c r="C223">
        <v>0.18861</v>
      </c>
      <c r="D223">
        <v>2.0809999999999999E-2</v>
      </c>
      <c r="E223">
        <v>0.18811</v>
      </c>
      <c r="F223">
        <v>3.1820000000000001E-2</v>
      </c>
      <c r="J223" s="4"/>
    </row>
    <row r="224" spans="1:10">
      <c r="A224" s="11" t="s">
        <v>3</v>
      </c>
      <c r="B224" s="4">
        <v>42983</v>
      </c>
      <c r="C224">
        <v>0.18547</v>
      </c>
      <c r="D224">
        <v>2.035E-2</v>
      </c>
      <c r="E224">
        <v>0.18847</v>
      </c>
      <c r="F224">
        <v>3.2070000000000001E-2</v>
      </c>
      <c r="J224" s="4"/>
    </row>
    <row r="225" spans="1:10">
      <c r="A225" s="11" t="s">
        <v>3</v>
      </c>
      <c r="B225" s="4">
        <v>42984</v>
      </c>
      <c r="C225">
        <v>0.18182999999999999</v>
      </c>
      <c r="D225">
        <v>1.8960000000000001E-2</v>
      </c>
      <c r="E225">
        <v>0.18775</v>
      </c>
      <c r="F225">
        <v>3.1300000000000001E-2</v>
      </c>
      <c r="J225" s="4"/>
    </row>
    <row r="226" spans="1:10">
      <c r="A226" s="11" t="s">
        <v>3</v>
      </c>
      <c r="B226" s="4">
        <v>42985</v>
      </c>
      <c r="C226">
        <v>0.17931</v>
      </c>
      <c r="D226">
        <v>1.8110000000000001E-2</v>
      </c>
      <c r="E226">
        <v>0.18647</v>
      </c>
      <c r="F226">
        <v>3.108E-2</v>
      </c>
      <c r="J226" s="4"/>
    </row>
    <row r="227" spans="1:10">
      <c r="A227" s="11" t="s">
        <v>3</v>
      </c>
      <c r="B227" s="4">
        <v>42986</v>
      </c>
      <c r="C227">
        <v>0.17856</v>
      </c>
      <c r="D227">
        <v>1.8020000000000001E-2</v>
      </c>
      <c r="E227">
        <v>0.18592</v>
      </c>
      <c r="F227">
        <v>3.107E-2</v>
      </c>
      <c r="J227" s="4"/>
    </row>
    <row r="228" spans="1:10">
      <c r="A228" s="11" t="s">
        <v>3</v>
      </c>
      <c r="B228" s="4">
        <v>42987</v>
      </c>
      <c r="C228">
        <v>0.17877999999999999</v>
      </c>
      <c r="D228">
        <v>1.8380000000000001E-2</v>
      </c>
      <c r="E228">
        <v>0.18625</v>
      </c>
      <c r="F228">
        <v>3.1029999999999999E-2</v>
      </c>
      <c r="J228" s="4"/>
    </row>
    <row r="229" spans="1:10">
      <c r="A229" s="11" t="s">
        <v>3</v>
      </c>
      <c r="B229" s="4">
        <v>42988</v>
      </c>
      <c r="C229">
        <v>0.17846999999999999</v>
      </c>
      <c r="D229">
        <v>1.8700000000000001E-2</v>
      </c>
      <c r="E229">
        <v>0.18636</v>
      </c>
      <c r="F229">
        <v>3.09E-2</v>
      </c>
      <c r="J229" s="4"/>
    </row>
    <row r="230" spans="1:10">
      <c r="A230" s="11" t="s">
        <v>3</v>
      </c>
      <c r="B230" s="4">
        <v>42989</v>
      </c>
      <c r="C230">
        <v>0.17793999999999999</v>
      </c>
      <c r="D230">
        <v>1.8689999999999998E-2</v>
      </c>
      <c r="E230">
        <v>0.18733</v>
      </c>
      <c r="F230">
        <v>3.0890000000000001E-2</v>
      </c>
      <c r="J230" s="4"/>
    </row>
    <row r="231" spans="1:10">
      <c r="A231" s="11" t="s">
        <v>3</v>
      </c>
      <c r="B231" s="4">
        <v>42990</v>
      </c>
      <c r="C231">
        <v>0.17724999999999999</v>
      </c>
      <c r="D231">
        <v>1.8890000000000001E-2</v>
      </c>
      <c r="E231">
        <v>0.18739</v>
      </c>
      <c r="F231">
        <v>3.0960000000000001E-2</v>
      </c>
      <c r="J231" s="4"/>
    </row>
    <row r="232" spans="1:10">
      <c r="A232" s="11" t="s">
        <v>3</v>
      </c>
      <c r="B232" s="4">
        <v>42991</v>
      </c>
      <c r="C232">
        <v>0.17732999999999999</v>
      </c>
      <c r="D232">
        <v>1.9109999999999999E-2</v>
      </c>
      <c r="E232">
        <v>0.18794</v>
      </c>
      <c r="F232">
        <v>3.1390000000000001E-2</v>
      </c>
      <c r="J232" s="4"/>
    </row>
    <row r="233" spans="1:10">
      <c r="A233" s="11" t="s">
        <v>3</v>
      </c>
      <c r="B233" s="4">
        <v>42992</v>
      </c>
      <c r="C233">
        <v>0.17741999999999999</v>
      </c>
      <c r="D233">
        <v>1.9390000000000001E-2</v>
      </c>
      <c r="E233">
        <v>0.18828</v>
      </c>
      <c r="F233">
        <v>3.1809999999999998E-2</v>
      </c>
      <c r="J233" s="4"/>
    </row>
    <row r="234" spans="1:10">
      <c r="A234" s="11" t="s">
        <v>3</v>
      </c>
      <c r="B234" s="4">
        <v>42993</v>
      </c>
      <c r="C234">
        <v>0.17781</v>
      </c>
      <c r="D234">
        <v>1.9570000000000001E-2</v>
      </c>
      <c r="E234">
        <v>0.18864</v>
      </c>
      <c r="F234">
        <v>3.202E-2</v>
      </c>
      <c r="J234" s="4"/>
    </row>
    <row r="235" spans="1:10">
      <c r="A235" s="11" t="s">
        <v>3</v>
      </c>
      <c r="B235" s="4">
        <v>42994</v>
      </c>
      <c r="C235">
        <v>0.17635999999999999</v>
      </c>
      <c r="D235">
        <v>1.9869999999999999E-2</v>
      </c>
      <c r="E235">
        <v>0.18794</v>
      </c>
      <c r="F235">
        <v>3.2039999999999999E-2</v>
      </c>
      <c r="J235" s="4"/>
    </row>
    <row r="236" spans="1:10">
      <c r="A236" s="11" t="s">
        <v>3</v>
      </c>
      <c r="B236" s="4">
        <v>42995</v>
      </c>
      <c r="C236">
        <v>0.17655999999999999</v>
      </c>
      <c r="D236">
        <v>2.01E-2</v>
      </c>
      <c r="E236">
        <v>0.18561</v>
      </c>
      <c r="F236">
        <v>3.0839999999999999E-2</v>
      </c>
      <c r="J236" s="4"/>
    </row>
    <row r="237" spans="1:10">
      <c r="A237" s="11" t="s">
        <v>3</v>
      </c>
      <c r="B237" s="4">
        <v>42996</v>
      </c>
      <c r="C237">
        <v>0.17821999999999999</v>
      </c>
      <c r="D237">
        <v>1.8839999999999999E-2</v>
      </c>
      <c r="E237">
        <v>0.18442</v>
      </c>
      <c r="F237">
        <v>3.0980000000000001E-2</v>
      </c>
      <c r="J237" s="4"/>
    </row>
    <row r="238" spans="1:10">
      <c r="A238" s="11" t="s">
        <v>3</v>
      </c>
      <c r="B238" s="4">
        <v>42997</v>
      </c>
      <c r="C238">
        <v>0.18221999999999999</v>
      </c>
      <c r="D238">
        <v>1.6660000000000001E-2</v>
      </c>
      <c r="E238">
        <v>0.18306</v>
      </c>
      <c r="F238">
        <v>3.0759999999999999E-2</v>
      </c>
      <c r="J238" s="4"/>
    </row>
    <row r="239" spans="1:10">
      <c r="A239" s="11" t="s">
        <v>3</v>
      </c>
      <c r="B239" s="4">
        <v>42998</v>
      </c>
      <c r="C239">
        <v>0.18875</v>
      </c>
      <c r="D239">
        <v>1.746E-2</v>
      </c>
      <c r="E239">
        <v>0.18393999999999999</v>
      </c>
      <c r="F239">
        <v>3.108E-2</v>
      </c>
      <c r="J239" s="4"/>
    </row>
    <row r="240" spans="1:10">
      <c r="A240" s="11" t="s">
        <v>3</v>
      </c>
      <c r="B240" s="4">
        <v>42999</v>
      </c>
      <c r="C240">
        <v>0.19117000000000001</v>
      </c>
      <c r="D240">
        <v>1.8880000000000001E-2</v>
      </c>
      <c r="E240">
        <v>0.18536</v>
      </c>
      <c r="F240">
        <v>3.083E-2</v>
      </c>
      <c r="J240" s="4"/>
    </row>
    <row r="241" spans="1:10">
      <c r="A241" s="11" t="s">
        <v>3</v>
      </c>
      <c r="B241" s="4">
        <v>43000</v>
      </c>
      <c r="C241">
        <v>0.19406000000000001</v>
      </c>
      <c r="D241">
        <v>2.0330000000000001E-2</v>
      </c>
      <c r="E241">
        <v>0.1865</v>
      </c>
      <c r="F241">
        <v>3.1399999999999997E-2</v>
      </c>
      <c r="J241" s="4"/>
    </row>
    <row r="242" spans="1:10">
      <c r="A242" s="11" t="s">
        <v>3</v>
      </c>
      <c r="B242" s="4">
        <v>43001</v>
      </c>
      <c r="C242">
        <v>0.19600000000000001</v>
      </c>
      <c r="D242">
        <v>2.111E-2</v>
      </c>
      <c r="E242">
        <v>0.18819</v>
      </c>
      <c r="F242">
        <v>3.1469999999999998E-2</v>
      </c>
      <c r="J242" s="4"/>
    </row>
    <row r="243" spans="1:10">
      <c r="A243" s="11" t="s">
        <v>3</v>
      </c>
      <c r="B243" s="4">
        <v>43002</v>
      </c>
      <c r="C243">
        <v>0.19678000000000001</v>
      </c>
      <c r="D243">
        <v>2.147E-2</v>
      </c>
      <c r="E243">
        <v>0.18917</v>
      </c>
      <c r="F243">
        <v>3.1980000000000001E-2</v>
      </c>
      <c r="J243" s="4"/>
    </row>
    <row r="244" spans="1:10">
      <c r="A244" s="11" t="s">
        <v>3</v>
      </c>
      <c r="B244" s="4">
        <v>43003</v>
      </c>
      <c r="C244">
        <v>0.20069000000000001</v>
      </c>
      <c r="D244">
        <v>2.1360000000000001E-2</v>
      </c>
      <c r="E244">
        <v>0.1895</v>
      </c>
      <c r="F244">
        <v>3.1620000000000002E-2</v>
      </c>
      <c r="J244" s="4"/>
    </row>
    <row r="245" spans="1:10">
      <c r="A245" s="11" t="s">
        <v>3</v>
      </c>
      <c r="B245" s="4">
        <v>43004</v>
      </c>
      <c r="C245">
        <v>0.23325000000000001</v>
      </c>
      <c r="D245">
        <v>3.0099999999999998E-2</v>
      </c>
      <c r="E245">
        <v>0.18825</v>
      </c>
      <c r="F245">
        <v>3.1699999999999999E-2</v>
      </c>
      <c r="J245" s="4"/>
    </row>
    <row r="246" spans="1:10">
      <c r="A246" s="11" t="s">
        <v>3</v>
      </c>
      <c r="B246" s="4">
        <v>43005</v>
      </c>
      <c r="C246">
        <v>0.22586000000000001</v>
      </c>
      <c r="D246">
        <v>2.9239999999999999E-2</v>
      </c>
      <c r="E246">
        <v>0.18622</v>
      </c>
      <c r="F246">
        <v>3.2390000000000002E-2</v>
      </c>
      <c r="J246" s="4"/>
    </row>
    <row r="247" spans="1:10">
      <c r="A247" s="11" t="s">
        <v>3</v>
      </c>
      <c r="B247" s="4">
        <v>43006</v>
      </c>
      <c r="C247">
        <v>0.22481000000000001</v>
      </c>
      <c r="D247">
        <v>3.0679999999999999E-2</v>
      </c>
      <c r="E247">
        <v>0.18468999999999999</v>
      </c>
      <c r="F247">
        <v>3.2329999999999998E-2</v>
      </c>
      <c r="J247" s="4"/>
    </row>
    <row r="248" spans="1:10">
      <c r="A248" s="11" t="s">
        <v>3</v>
      </c>
      <c r="B248" s="4">
        <v>43007</v>
      </c>
      <c r="C248">
        <v>0.22511</v>
      </c>
      <c r="D248">
        <v>3.1510000000000003E-2</v>
      </c>
      <c r="E248">
        <v>0.18506</v>
      </c>
      <c r="F248">
        <v>3.2259999999999997E-2</v>
      </c>
      <c r="J248" s="4"/>
    </row>
    <row r="249" spans="1:10">
      <c r="A249" s="11" t="s">
        <v>3</v>
      </c>
      <c r="B249" s="4">
        <v>43008</v>
      </c>
      <c r="C249">
        <v>0.22389000000000001</v>
      </c>
      <c r="D249">
        <v>3.2039999999999999E-2</v>
      </c>
      <c r="E249">
        <v>0.18536</v>
      </c>
      <c r="F249">
        <v>3.2640000000000002E-2</v>
      </c>
      <c r="J249" s="4"/>
    </row>
    <row r="250" spans="1:10">
      <c r="A250" s="11" t="s">
        <v>3</v>
      </c>
      <c r="B250" s="4">
        <v>43009</v>
      </c>
      <c r="C250">
        <v>0.22225</v>
      </c>
      <c r="D250">
        <v>3.1859999999999999E-2</v>
      </c>
      <c r="E250">
        <v>0.18536</v>
      </c>
      <c r="F250">
        <v>3.2660000000000002E-2</v>
      </c>
      <c r="J250" s="4"/>
    </row>
    <row r="251" spans="1:10">
      <c r="A251" s="11" t="s">
        <v>3</v>
      </c>
      <c r="B251" s="4">
        <v>43010</v>
      </c>
      <c r="C251">
        <v>0.22256000000000001</v>
      </c>
      <c r="D251">
        <v>2.9989999999999999E-2</v>
      </c>
      <c r="E251">
        <v>0.18392</v>
      </c>
      <c r="F251">
        <v>3.2730000000000002E-2</v>
      </c>
      <c r="J251" s="4"/>
    </row>
    <row r="252" spans="1:10">
      <c r="A252" s="11" t="s">
        <v>3</v>
      </c>
      <c r="B252" s="4">
        <v>43011</v>
      </c>
      <c r="C252">
        <v>0.22994000000000001</v>
      </c>
      <c r="D252">
        <v>3.1269999999999999E-2</v>
      </c>
      <c r="E252">
        <v>0.184</v>
      </c>
      <c r="F252">
        <v>3.3110000000000001E-2</v>
      </c>
      <c r="J252" s="4"/>
    </row>
    <row r="253" spans="1:10">
      <c r="A253" s="11" t="s">
        <v>3</v>
      </c>
      <c r="B253" s="4">
        <v>43012</v>
      </c>
      <c r="C253">
        <v>0.23613999999999999</v>
      </c>
      <c r="D253">
        <v>3.4689999999999999E-2</v>
      </c>
      <c r="E253">
        <v>0.18539</v>
      </c>
      <c r="F253">
        <v>3.4590000000000003E-2</v>
      </c>
      <c r="J253" s="4"/>
    </row>
    <row r="254" spans="1:10">
      <c r="A254" s="11" t="s">
        <v>3</v>
      </c>
      <c r="B254" s="4">
        <v>43013</v>
      </c>
      <c r="C254">
        <v>0.23061000000000001</v>
      </c>
      <c r="D254">
        <v>3.2919999999999998E-2</v>
      </c>
      <c r="E254">
        <v>0.18711</v>
      </c>
      <c r="F254">
        <v>3.6150000000000002E-2</v>
      </c>
      <c r="J254" s="4"/>
    </row>
    <row r="255" spans="1:10">
      <c r="A255" s="11" t="s">
        <v>3</v>
      </c>
      <c r="B255" s="4">
        <v>43014</v>
      </c>
      <c r="C255">
        <v>0.25294</v>
      </c>
      <c r="D255">
        <v>3.662E-2</v>
      </c>
      <c r="E255">
        <v>0.19969000000000001</v>
      </c>
      <c r="F255">
        <v>3.7449999999999997E-2</v>
      </c>
      <c r="J255" s="4"/>
    </row>
    <row r="256" spans="1:10">
      <c r="A256" s="11" t="s">
        <v>3</v>
      </c>
      <c r="B256" s="4">
        <v>43015</v>
      </c>
      <c r="C256">
        <v>0.26567000000000002</v>
      </c>
      <c r="D256">
        <v>3.4889999999999997E-2</v>
      </c>
      <c r="E256">
        <v>0.24836</v>
      </c>
      <c r="F256">
        <v>3.8120000000000001E-2</v>
      </c>
      <c r="J256" s="4"/>
    </row>
    <row r="257" spans="1:10">
      <c r="A257" s="11" t="s">
        <v>3</v>
      </c>
      <c r="B257" s="4">
        <v>43016</v>
      </c>
      <c r="C257">
        <v>0.24457999999999999</v>
      </c>
      <c r="D257">
        <v>3.4669999999999999E-2</v>
      </c>
      <c r="E257">
        <v>0.23838999999999999</v>
      </c>
      <c r="F257">
        <v>3.9109999999999999E-2</v>
      </c>
      <c r="J257" s="4"/>
    </row>
    <row r="258" spans="1:10">
      <c r="A258" s="11" t="s">
        <v>3</v>
      </c>
      <c r="B258" s="4">
        <v>43017</v>
      </c>
      <c r="C258">
        <v>0.23916999999999999</v>
      </c>
      <c r="D258">
        <v>3.1739999999999997E-2</v>
      </c>
      <c r="E258">
        <v>0.23305999999999999</v>
      </c>
      <c r="F258">
        <v>3.9350000000000003E-2</v>
      </c>
      <c r="J258" s="4"/>
    </row>
    <row r="259" spans="1:10">
      <c r="A259" s="11" t="s">
        <v>3</v>
      </c>
      <c r="B259" s="4">
        <v>43018</v>
      </c>
      <c r="C259">
        <v>0.24686</v>
      </c>
      <c r="D259">
        <v>3.4569999999999997E-2</v>
      </c>
      <c r="E259">
        <v>0.23499999999999999</v>
      </c>
      <c r="F259">
        <v>4.045E-2</v>
      </c>
      <c r="J259" s="4"/>
    </row>
    <row r="260" spans="1:10">
      <c r="A260" s="11" t="s">
        <v>3</v>
      </c>
      <c r="B260" s="4">
        <v>43019</v>
      </c>
      <c r="C260">
        <v>0.24107999999999999</v>
      </c>
      <c r="D260">
        <v>3.5920000000000001E-2</v>
      </c>
      <c r="E260">
        <v>0.23444000000000001</v>
      </c>
      <c r="F260">
        <v>4.027E-2</v>
      </c>
      <c r="J260" s="4"/>
    </row>
    <row r="261" spans="1:10">
      <c r="A261" s="11" t="s">
        <v>3</v>
      </c>
      <c r="B261" s="4">
        <v>43020</v>
      </c>
      <c r="C261">
        <v>0.23763999999999999</v>
      </c>
      <c r="D261">
        <v>3.3250000000000002E-2</v>
      </c>
      <c r="E261">
        <v>0.23050000000000001</v>
      </c>
      <c r="F261">
        <v>4.0210000000000003E-2</v>
      </c>
      <c r="J261" s="4"/>
    </row>
    <row r="262" spans="1:10">
      <c r="A262" s="11" t="s">
        <v>3</v>
      </c>
      <c r="B262" s="4">
        <v>43021</v>
      </c>
      <c r="C262">
        <v>0.24010999999999999</v>
      </c>
      <c r="D262">
        <v>3.5630000000000002E-2</v>
      </c>
      <c r="E262">
        <v>0.22986000000000001</v>
      </c>
      <c r="F262">
        <v>3.9530000000000003E-2</v>
      </c>
      <c r="J262" s="4"/>
    </row>
    <row r="263" spans="1:10">
      <c r="A263" s="11" t="s">
        <v>3</v>
      </c>
      <c r="B263" s="4">
        <v>43022</v>
      </c>
      <c r="C263">
        <v>0.25528000000000001</v>
      </c>
      <c r="D263">
        <v>3.6990000000000002E-2</v>
      </c>
      <c r="E263">
        <v>0.23549999999999999</v>
      </c>
      <c r="F263">
        <v>4.002E-2</v>
      </c>
      <c r="J263" s="4"/>
    </row>
    <row r="264" spans="1:10">
      <c r="A264" s="11" t="s">
        <v>3</v>
      </c>
      <c r="B264" s="4">
        <v>43023</v>
      </c>
      <c r="C264">
        <v>0.24507999999999999</v>
      </c>
      <c r="D264">
        <v>3.5380000000000002E-2</v>
      </c>
      <c r="E264">
        <v>0.23635999999999999</v>
      </c>
      <c r="F264">
        <v>3.986E-2</v>
      </c>
      <c r="J264" s="4"/>
    </row>
    <row r="265" spans="1:10">
      <c r="A265" s="11" t="s">
        <v>3</v>
      </c>
      <c r="B265" s="4">
        <v>43024</v>
      </c>
      <c r="C265">
        <v>0.23708000000000001</v>
      </c>
      <c r="D265">
        <v>3.2870000000000003E-2</v>
      </c>
      <c r="E265">
        <v>0.23103000000000001</v>
      </c>
      <c r="F265">
        <v>4.02E-2</v>
      </c>
      <c r="J265" s="4"/>
    </row>
    <row r="266" spans="1:10">
      <c r="A266" s="11" t="s">
        <v>3</v>
      </c>
      <c r="B266" s="4">
        <v>43025</v>
      </c>
      <c r="C266">
        <v>0.23524999999999999</v>
      </c>
      <c r="D266">
        <v>3.1440000000000003E-2</v>
      </c>
      <c r="E266">
        <v>0.22831000000000001</v>
      </c>
      <c r="F266">
        <v>3.9289999999999999E-2</v>
      </c>
      <c r="J266" s="4"/>
    </row>
    <row r="267" spans="1:10">
      <c r="A267" s="11" t="s">
        <v>3</v>
      </c>
      <c r="B267" s="4">
        <v>43026</v>
      </c>
      <c r="C267">
        <v>0.2351</v>
      </c>
      <c r="D267">
        <v>3.2129999999999999E-2</v>
      </c>
      <c r="E267">
        <v>0.22746</v>
      </c>
      <c r="F267">
        <v>4.0289999999999999E-2</v>
      </c>
      <c r="J267" s="4"/>
    </row>
    <row r="268" spans="1:10">
      <c r="A268" s="11" t="s">
        <v>3</v>
      </c>
      <c r="B268" s="4">
        <v>43027</v>
      </c>
      <c r="C268">
        <v>0.24721000000000001</v>
      </c>
      <c r="D268">
        <v>3.2169999999999997E-2</v>
      </c>
      <c r="E268">
        <v>0.24284</v>
      </c>
      <c r="F268">
        <v>3.9440000000000003E-2</v>
      </c>
      <c r="J268" s="4"/>
    </row>
    <row r="269" spans="1:10">
      <c r="A269" s="11" t="s">
        <v>3</v>
      </c>
      <c r="B269" s="4">
        <v>43028</v>
      </c>
      <c r="C269">
        <v>0.24057999999999999</v>
      </c>
      <c r="D269">
        <v>3.1910000000000001E-2</v>
      </c>
      <c r="E269">
        <v>0.23702999999999999</v>
      </c>
      <c r="F269">
        <v>3.9550000000000002E-2</v>
      </c>
      <c r="J269" s="4"/>
    </row>
    <row r="270" spans="1:10">
      <c r="A270" s="11" t="s">
        <v>3</v>
      </c>
      <c r="B270" s="4">
        <v>43029</v>
      </c>
      <c r="C270">
        <v>0.24429999999999999</v>
      </c>
      <c r="D270">
        <v>3.6799999999999999E-2</v>
      </c>
      <c r="E270">
        <v>0.23239000000000001</v>
      </c>
      <c r="F270">
        <v>3.3050000000000003E-2</v>
      </c>
      <c r="J270" s="4"/>
    </row>
    <row r="271" spans="1:10">
      <c r="A271" s="11" t="s">
        <v>3</v>
      </c>
      <c r="B271" s="4">
        <v>43030</v>
      </c>
      <c r="C271">
        <v>0.25003999999999998</v>
      </c>
      <c r="D271">
        <v>2.7390000000000001E-2</v>
      </c>
      <c r="E271">
        <v>0.23529</v>
      </c>
      <c r="F271">
        <v>2.7439999999999999E-2</v>
      </c>
      <c r="J271" s="4"/>
    </row>
    <row r="272" spans="1:10">
      <c r="A272" s="11" t="s">
        <v>3</v>
      </c>
      <c r="B272" s="4">
        <v>43031</v>
      </c>
      <c r="C272">
        <v>0.24778</v>
      </c>
      <c r="D272">
        <v>2.673E-2</v>
      </c>
      <c r="E272">
        <v>0.2346</v>
      </c>
      <c r="F272">
        <v>2.7400000000000001E-2</v>
      </c>
      <c r="J272" s="4"/>
    </row>
    <row r="273" spans="1:13">
      <c r="A273" s="11" t="s">
        <v>3</v>
      </c>
      <c r="B273" s="4">
        <v>43032</v>
      </c>
      <c r="C273">
        <v>0.24564</v>
      </c>
      <c r="D273">
        <v>2.7439999999999999E-2</v>
      </c>
      <c r="E273">
        <v>0.23377999999999999</v>
      </c>
      <c r="F273">
        <v>2.7470000000000001E-2</v>
      </c>
      <c r="J273" s="4"/>
    </row>
    <row r="274" spans="1:13">
      <c r="A274" s="11" t="s">
        <v>3</v>
      </c>
      <c r="B274" s="4">
        <v>43033</v>
      </c>
      <c r="C274">
        <v>0.24365000000000001</v>
      </c>
      <c r="D274">
        <v>2.734E-2</v>
      </c>
      <c r="E274">
        <v>0.23230999999999999</v>
      </c>
      <c r="F274">
        <v>2.7E-2</v>
      </c>
      <c r="J274" s="4"/>
    </row>
    <row r="275" spans="1:13">
      <c r="A275" s="11" t="s">
        <v>3</v>
      </c>
      <c r="B275" s="4">
        <v>43034</v>
      </c>
      <c r="C275">
        <v>0.24307999999999999</v>
      </c>
      <c r="D275">
        <v>2.8170000000000001E-2</v>
      </c>
      <c r="E275">
        <v>0.2311</v>
      </c>
      <c r="F275">
        <v>2.734E-2</v>
      </c>
      <c r="J275" s="4"/>
    </row>
    <row r="276" spans="1:13">
      <c r="A276" s="11" t="s">
        <v>3</v>
      </c>
      <c r="B276" s="4">
        <v>43035</v>
      </c>
      <c r="C276">
        <v>0.24152999999999999</v>
      </c>
      <c r="D276">
        <v>2.7439999999999999E-2</v>
      </c>
      <c r="E276">
        <v>0.23049</v>
      </c>
      <c r="F276">
        <v>2.7640000000000001E-2</v>
      </c>
      <c r="J276" s="4"/>
    </row>
    <row r="277" spans="1:13">
      <c r="A277" s="11" t="s">
        <v>3</v>
      </c>
      <c r="B277" s="4">
        <v>43036</v>
      </c>
      <c r="C277">
        <v>0.23866999999999999</v>
      </c>
      <c r="D277">
        <v>2.743E-2</v>
      </c>
      <c r="E277">
        <v>0.22894999999999999</v>
      </c>
      <c r="F277">
        <v>2.6950000000000002E-2</v>
      </c>
      <c r="J277" s="4"/>
    </row>
    <row r="278" spans="1:13">
      <c r="A278" s="11" t="s">
        <v>3</v>
      </c>
      <c r="B278" s="4">
        <v>43037</v>
      </c>
      <c r="C278">
        <v>0.23691999999999999</v>
      </c>
      <c r="D278">
        <v>2.809E-2</v>
      </c>
      <c r="E278">
        <v>0.22695000000000001</v>
      </c>
      <c r="F278">
        <v>2.682E-2</v>
      </c>
      <c r="J278" s="4"/>
    </row>
    <row r="279" spans="1:13">
      <c r="A279" s="11" t="s">
        <v>3</v>
      </c>
      <c r="B279" s="4">
        <v>43038</v>
      </c>
      <c r="C279">
        <v>0.23647000000000001</v>
      </c>
      <c r="D279">
        <v>2.844E-2</v>
      </c>
      <c r="E279">
        <v>0.2253</v>
      </c>
      <c r="F279">
        <v>2.7029999999999998E-2</v>
      </c>
      <c r="J279" s="4"/>
    </row>
    <row r="280" spans="1:13">
      <c r="A280" s="11" t="s">
        <v>3</v>
      </c>
      <c r="B280" s="4">
        <v>43039</v>
      </c>
      <c r="C280">
        <v>0.23493</v>
      </c>
      <c r="D280">
        <v>2.7660000000000001E-2</v>
      </c>
      <c r="E280">
        <v>0.22449</v>
      </c>
      <c r="F280">
        <v>2.776E-2</v>
      </c>
      <c r="J280" s="4"/>
      <c r="M280" s="4"/>
    </row>
    <row r="281" spans="1:13">
      <c r="A281" s="11" t="s">
        <v>3</v>
      </c>
      <c r="B281" s="4">
        <v>43040</v>
      </c>
      <c r="C281">
        <v>0.22750000000000001</v>
      </c>
      <c r="D281">
        <v>3.628E-2</v>
      </c>
      <c r="E281">
        <v>0.21714</v>
      </c>
      <c r="F281">
        <v>3.7589999999999998E-2</v>
      </c>
      <c r="J281" s="4"/>
      <c r="M281" s="4"/>
    </row>
    <row r="282" spans="1:13">
      <c r="A282" s="11" t="s">
        <v>3</v>
      </c>
      <c r="B282" s="4">
        <v>43041</v>
      </c>
      <c r="C282">
        <v>0.22781000000000001</v>
      </c>
      <c r="D282">
        <v>3.5950000000000003E-2</v>
      </c>
      <c r="E282">
        <v>0.21678</v>
      </c>
      <c r="F282">
        <v>3.7719999999999997E-2</v>
      </c>
      <c r="J282" s="4"/>
      <c r="M282" s="4"/>
    </row>
    <row r="283" spans="1:13">
      <c r="A283" s="11" t="s">
        <v>3</v>
      </c>
      <c r="B283" s="4">
        <v>43042</v>
      </c>
      <c r="C283">
        <v>0.22736000000000001</v>
      </c>
      <c r="D283">
        <v>3.6040000000000003E-2</v>
      </c>
      <c r="E283">
        <v>0.21642</v>
      </c>
      <c r="F283">
        <v>3.7600000000000001E-2</v>
      </c>
      <c r="J283" s="4"/>
      <c r="M283" s="4"/>
    </row>
    <row r="284" spans="1:13">
      <c r="A284" s="11" t="s">
        <v>3</v>
      </c>
      <c r="B284" s="4">
        <v>43043</v>
      </c>
      <c r="C284">
        <v>0.22750000000000001</v>
      </c>
      <c r="D284">
        <v>3.5749999999999997E-2</v>
      </c>
      <c r="E284">
        <v>0.21636</v>
      </c>
      <c r="F284">
        <v>3.7569999999999999E-2</v>
      </c>
      <c r="J284" s="4"/>
      <c r="M284" s="4"/>
    </row>
    <row r="285" spans="1:13">
      <c r="A285" s="11" t="s">
        <v>3</v>
      </c>
      <c r="B285" s="4">
        <v>43044</v>
      </c>
      <c r="C285">
        <v>0.22764000000000001</v>
      </c>
      <c r="D285">
        <v>3.5709999999999999E-2</v>
      </c>
      <c r="E285">
        <v>0.21753</v>
      </c>
      <c r="F285">
        <v>3.78E-2</v>
      </c>
      <c r="J285" s="4"/>
      <c r="M285" s="4"/>
    </row>
    <row r="286" spans="1:13">
      <c r="A286" s="11" t="s">
        <v>3</v>
      </c>
      <c r="B286" s="4">
        <v>43045</v>
      </c>
      <c r="C286">
        <v>0.22567000000000001</v>
      </c>
      <c r="D286">
        <v>3.5569999999999997E-2</v>
      </c>
      <c r="E286">
        <v>0.21747</v>
      </c>
      <c r="F286">
        <v>3.8240000000000003E-2</v>
      </c>
      <c r="J286" s="4"/>
      <c r="M286" s="4"/>
    </row>
    <row r="287" spans="1:13">
      <c r="A287" s="11" t="s">
        <v>3</v>
      </c>
      <c r="B287" s="4">
        <v>43046</v>
      </c>
      <c r="C287">
        <v>0.22522</v>
      </c>
      <c r="D287">
        <v>3.5099999999999999E-2</v>
      </c>
      <c r="E287">
        <v>0.21611</v>
      </c>
      <c r="F287">
        <v>3.789E-2</v>
      </c>
      <c r="J287" s="4"/>
      <c r="M287" s="4"/>
    </row>
    <row r="288" spans="1:13">
      <c r="A288" s="11" t="s">
        <v>3</v>
      </c>
      <c r="B288" s="4">
        <v>43047</v>
      </c>
      <c r="C288">
        <v>0.22347</v>
      </c>
      <c r="D288">
        <v>3.5020000000000003E-2</v>
      </c>
      <c r="E288">
        <v>0.21531</v>
      </c>
      <c r="F288">
        <v>3.7600000000000001E-2</v>
      </c>
      <c r="J288" s="4"/>
      <c r="M288" s="4"/>
    </row>
    <row r="289" spans="1:13">
      <c r="A289" s="11" t="s">
        <v>3</v>
      </c>
      <c r="B289" s="4">
        <v>43048</v>
      </c>
      <c r="C289">
        <v>0.22325</v>
      </c>
      <c r="D289">
        <v>3.4889999999999997E-2</v>
      </c>
      <c r="E289">
        <v>0.21493999999999999</v>
      </c>
      <c r="F289">
        <v>3.771E-2</v>
      </c>
      <c r="J289" s="4"/>
      <c r="M289" s="4"/>
    </row>
    <row r="290" spans="1:13">
      <c r="A290" s="11" t="s">
        <v>3</v>
      </c>
      <c r="B290" s="4">
        <v>43049</v>
      </c>
      <c r="C290">
        <v>0.22125</v>
      </c>
      <c r="D290">
        <v>3.4840000000000003E-2</v>
      </c>
      <c r="E290">
        <v>0.2145</v>
      </c>
      <c r="F290">
        <v>3.7870000000000001E-2</v>
      </c>
      <c r="J290" s="4"/>
      <c r="M290" s="4"/>
    </row>
    <row r="291" spans="1:13">
      <c r="A291" s="11" t="s">
        <v>3</v>
      </c>
      <c r="B291" s="4">
        <v>43050</v>
      </c>
      <c r="C291">
        <v>0.22125</v>
      </c>
      <c r="D291">
        <v>3.4849999999999999E-2</v>
      </c>
      <c r="E291">
        <v>0.21317</v>
      </c>
      <c r="F291">
        <v>3.7170000000000002E-2</v>
      </c>
      <c r="J291" s="4"/>
      <c r="M291" s="4"/>
    </row>
    <row r="292" spans="1:13">
      <c r="A292" s="11" t="s">
        <v>3</v>
      </c>
      <c r="B292" s="4">
        <v>43051</v>
      </c>
      <c r="C292">
        <v>0.22228000000000001</v>
      </c>
      <c r="D292">
        <v>3.4430000000000002E-2</v>
      </c>
      <c r="E292">
        <v>0.21218999999999999</v>
      </c>
      <c r="F292">
        <v>3.6909999999999998E-2</v>
      </c>
      <c r="J292" s="4"/>
      <c r="M292" s="4"/>
    </row>
    <row r="293" spans="1:13">
      <c r="A293" s="11" t="s">
        <v>3</v>
      </c>
      <c r="B293" s="4">
        <v>43052</v>
      </c>
      <c r="C293">
        <v>0.22194</v>
      </c>
      <c r="D293">
        <v>3.4090000000000002E-2</v>
      </c>
      <c r="E293">
        <v>0.21231</v>
      </c>
      <c r="F293">
        <v>3.6510000000000001E-2</v>
      </c>
      <c r="J293" s="4"/>
      <c r="M293" s="4"/>
    </row>
    <row r="294" spans="1:13">
      <c r="A294" s="11" t="s">
        <v>3</v>
      </c>
      <c r="B294" s="4">
        <v>43053</v>
      </c>
      <c r="C294">
        <v>0.22219</v>
      </c>
      <c r="D294">
        <v>3.4180000000000002E-2</v>
      </c>
      <c r="E294">
        <v>0.21135999999999999</v>
      </c>
      <c r="F294">
        <v>3.6549999999999999E-2</v>
      </c>
      <c r="J294" s="4"/>
      <c r="M294" s="4"/>
    </row>
    <row r="295" spans="1:13">
      <c r="A295" s="11" t="s">
        <v>3</v>
      </c>
      <c r="B295" s="4">
        <v>43054</v>
      </c>
      <c r="C295">
        <v>0.22347</v>
      </c>
      <c r="D295">
        <v>3.3790000000000001E-2</v>
      </c>
      <c r="E295">
        <v>0.21167</v>
      </c>
      <c r="F295">
        <v>3.671E-2</v>
      </c>
      <c r="J295" s="4"/>
      <c r="M295" s="4"/>
    </row>
    <row r="296" spans="1:13">
      <c r="A296" s="11" t="s">
        <v>3</v>
      </c>
      <c r="B296" s="4">
        <v>43055</v>
      </c>
      <c r="C296">
        <v>0.22122</v>
      </c>
      <c r="D296">
        <v>3.3599999999999998E-2</v>
      </c>
      <c r="E296">
        <v>0.21314</v>
      </c>
      <c r="F296">
        <v>3.705E-2</v>
      </c>
      <c r="J296" s="4"/>
      <c r="M296" s="4"/>
    </row>
    <row r="297" spans="1:13">
      <c r="A297" s="11" t="s">
        <v>3</v>
      </c>
      <c r="B297" s="4">
        <v>43056</v>
      </c>
      <c r="C297">
        <v>0.22033</v>
      </c>
      <c r="D297">
        <v>3.3340000000000002E-2</v>
      </c>
      <c r="E297">
        <v>0.21142</v>
      </c>
      <c r="F297">
        <v>3.6790000000000003E-2</v>
      </c>
      <c r="J297" s="4"/>
      <c r="M297" s="4"/>
    </row>
    <row r="298" spans="1:13">
      <c r="A298" s="11" t="s">
        <v>3</v>
      </c>
      <c r="B298" s="4">
        <v>43057</v>
      </c>
      <c r="C298">
        <v>0.22117000000000001</v>
      </c>
      <c r="D298">
        <v>3.304E-2</v>
      </c>
      <c r="E298">
        <v>0.21078</v>
      </c>
      <c r="F298">
        <v>3.4169999999999999E-2</v>
      </c>
      <c r="J298" s="4"/>
      <c r="M298" s="4"/>
    </row>
    <row r="299" spans="1:13">
      <c r="A299" s="11" t="s">
        <v>3</v>
      </c>
      <c r="B299" s="4">
        <v>43058</v>
      </c>
      <c r="C299">
        <v>0.22056999999999999</v>
      </c>
      <c r="D299">
        <v>3.329E-2</v>
      </c>
      <c r="E299">
        <v>0.21251999999999999</v>
      </c>
      <c r="F299">
        <v>3.526E-2</v>
      </c>
      <c r="J299" s="4"/>
      <c r="M299" s="4"/>
    </row>
    <row r="300" spans="1:13">
      <c r="A300" s="11" t="s">
        <v>4</v>
      </c>
      <c r="B300" s="4">
        <v>42737</v>
      </c>
      <c r="M300" s="4"/>
    </row>
    <row r="301" spans="1:13">
      <c r="A301" s="11" t="s">
        <v>4</v>
      </c>
      <c r="B301" s="4">
        <v>42738</v>
      </c>
    </row>
    <row r="302" spans="1:13">
      <c r="A302" s="11" t="s">
        <v>4</v>
      </c>
      <c r="B302" s="4">
        <v>42739</v>
      </c>
    </row>
    <row r="303" spans="1:13">
      <c r="A303" s="11" t="s">
        <v>4</v>
      </c>
      <c r="B303" s="4">
        <v>42740</v>
      </c>
    </row>
    <row r="304" spans="1:13">
      <c r="A304" s="11" t="s">
        <v>4</v>
      </c>
      <c r="B304" s="4">
        <v>42741</v>
      </c>
    </row>
    <row r="305" spans="1:2">
      <c r="A305" s="11" t="s">
        <v>4</v>
      </c>
      <c r="B305" s="4">
        <v>42742</v>
      </c>
    </row>
    <row r="306" spans="1:2">
      <c r="A306" s="11" t="s">
        <v>4</v>
      </c>
      <c r="B306" s="4">
        <v>42743</v>
      </c>
    </row>
    <row r="307" spans="1:2">
      <c r="A307" s="11" t="s">
        <v>4</v>
      </c>
      <c r="B307" s="4">
        <v>42744</v>
      </c>
    </row>
    <row r="308" spans="1:2">
      <c r="A308" s="11" t="s">
        <v>4</v>
      </c>
      <c r="B308" s="4">
        <v>42745</v>
      </c>
    </row>
    <row r="309" spans="1:2">
      <c r="A309" s="11" t="s">
        <v>4</v>
      </c>
      <c r="B309" s="4">
        <v>42746</v>
      </c>
    </row>
    <row r="310" spans="1:2">
      <c r="A310" s="11" t="s">
        <v>4</v>
      </c>
      <c r="B310" s="4">
        <v>42747</v>
      </c>
    </row>
    <row r="311" spans="1:2">
      <c r="A311" s="11" t="s">
        <v>4</v>
      </c>
      <c r="B311" s="4">
        <v>42748</v>
      </c>
    </row>
    <row r="312" spans="1:2">
      <c r="A312" s="11" t="s">
        <v>4</v>
      </c>
      <c r="B312" s="4">
        <v>42749</v>
      </c>
    </row>
    <row r="313" spans="1:2">
      <c r="A313" s="11" t="s">
        <v>4</v>
      </c>
      <c r="B313" s="4">
        <v>42750</v>
      </c>
    </row>
    <row r="314" spans="1:2">
      <c r="A314" s="11" t="s">
        <v>4</v>
      </c>
      <c r="B314" s="4">
        <v>42751</v>
      </c>
    </row>
    <row r="315" spans="1:2">
      <c r="A315" s="11" t="s">
        <v>4</v>
      </c>
      <c r="B315" s="4">
        <v>42752</v>
      </c>
    </row>
    <row r="316" spans="1:2">
      <c r="A316" s="11" t="s">
        <v>4</v>
      </c>
      <c r="B316" s="4">
        <v>42753</v>
      </c>
    </row>
    <row r="317" spans="1:2">
      <c r="A317" s="11" t="s">
        <v>4</v>
      </c>
      <c r="B317" s="4">
        <v>42754</v>
      </c>
    </row>
    <row r="318" spans="1:2">
      <c r="A318" s="11" t="s">
        <v>4</v>
      </c>
      <c r="B318" s="4">
        <v>42755</v>
      </c>
    </row>
    <row r="319" spans="1:2">
      <c r="A319" s="11" t="s">
        <v>4</v>
      </c>
      <c r="B319" s="4">
        <v>42756</v>
      </c>
    </row>
    <row r="320" spans="1:2">
      <c r="A320" s="11" t="s">
        <v>4</v>
      </c>
      <c r="B320" s="4">
        <v>42757</v>
      </c>
    </row>
    <row r="321" spans="1:2">
      <c r="A321" s="11" t="s">
        <v>4</v>
      </c>
      <c r="B321" s="4">
        <v>42758</v>
      </c>
    </row>
    <row r="322" spans="1:2">
      <c r="A322" s="11" t="s">
        <v>4</v>
      </c>
      <c r="B322" s="4">
        <v>42759</v>
      </c>
    </row>
    <row r="323" spans="1:2">
      <c r="A323" s="11" t="s">
        <v>4</v>
      </c>
      <c r="B323" s="4">
        <v>42760</v>
      </c>
    </row>
    <row r="324" spans="1:2">
      <c r="A324" s="11" t="s">
        <v>4</v>
      </c>
      <c r="B324" s="4">
        <v>42761</v>
      </c>
    </row>
    <row r="325" spans="1:2">
      <c r="A325" s="11" t="s">
        <v>4</v>
      </c>
      <c r="B325" s="4">
        <v>42762</v>
      </c>
    </row>
    <row r="326" spans="1:2">
      <c r="A326" s="11" t="s">
        <v>4</v>
      </c>
      <c r="B326" s="4">
        <v>42763</v>
      </c>
    </row>
    <row r="327" spans="1:2">
      <c r="A327" s="11" t="s">
        <v>4</v>
      </c>
      <c r="B327" s="4">
        <v>42764</v>
      </c>
    </row>
    <row r="328" spans="1:2">
      <c r="A328" s="11" t="s">
        <v>4</v>
      </c>
      <c r="B328" s="4">
        <v>42765</v>
      </c>
    </row>
    <row r="329" spans="1:2">
      <c r="A329" s="11" t="s">
        <v>4</v>
      </c>
      <c r="B329" s="4">
        <v>42766</v>
      </c>
    </row>
    <row r="330" spans="1:2">
      <c r="A330" s="11" t="s">
        <v>4</v>
      </c>
      <c r="B330" s="4">
        <v>42767</v>
      </c>
    </row>
    <row r="331" spans="1:2">
      <c r="A331" s="11" t="s">
        <v>4</v>
      </c>
      <c r="B331" s="4">
        <v>42768</v>
      </c>
    </row>
    <row r="332" spans="1:2">
      <c r="A332" s="11" t="s">
        <v>4</v>
      </c>
      <c r="B332" s="4">
        <v>42769</v>
      </c>
    </row>
    <row r="333" spans="1:2">
      <c r="A333" s="11" t="s">
        <v>4</v>
      </c>
      <c r="B333" s="4">
        <v>42770</v>
      </c>
    </row>
    <row r="334" spans="1:2">
      <c r="A334" s="11" t="s">
        <v>4</v>
      </c>
      <c r="B334" s="4">
        <v>42771</v>
      </c>
    </row>
    <row r="335" spans="1:2">
      <c r="A335" s="11" t="s">
        <v>4</v>
      </c>
      <c r="B335" s="4">
        <v>42772</v>
      </c>
    </row>
    <row r="336" spans="1:2">
      <c r="A336" s="11" t="s">
        <v>4</v>
      </c>
      <c r="B336" s="4">
        <v>42773</v>
      </c>
    </row>
    <row r="337" spans="1:2">
      <c r="A337" s="11" t="s">
        <v>4</v>
      </c>
      <c r="B337" s="4">
        <v>42774</v>
      </c>
    </row>
    <row r="338" spans="1:2">
      <c r="A338" s="11" t="s">
        <v>4</v>
      </c>
      <c r="B338" s="4">
        <v>42775</v>
      </c>
    </row>
    <row r="339" spans="1:2">
      <c r="A339" s="11" t="s">
        <v>4</v>
      </c>
      <c r="B339" s="4">
        <v>42776</v>
      </c>
    </row>
    <row r="340" spans="1:2">
      <c r="A340" s="11" t="s">
        <v>4</v>
      </c>
      <c r="B340" s="4">
        <v>42777</v>
      </c>
    </row>
    <row r="341" spans="1:2">
      <c r="A341" s="11" t="s">
        <v>4</v>
      </c>
      <c r="B341" s="4">
        <v>42778</v>
      </c>
    </row>
    <row r="342" spans="1:2">
      <c r="A342" s="11" t="s">
        <v>4</v>
      </c>
      <c r="B342" s="4">
        <v>42779</v>
      </c>
    </row>
    <row r="343" spans="1:2">
      <c r="A343" s="11" t="s">
        <v>4</v>
      </c>
      <c r="B343" s="4">
        <v>42780</v>
      </c>
    </row>
    <row r="344" spans="1:2">
      <c r="A344" s="11" t="s">
        <v>4</v>
      </c>
      <c r="B344" s="4">
        <v>42781</v>
      </c>
    </row>
    <row r="345" spans="1:2">
      <c r="A345" s="11" t="s">
        <v>4</v>
      </c>
      <c r="B345" s="4">
        <v>42782</v>
      </c>
    </row>
    <row r="346" spans="1:2">
      <c r="A346" s="11" t="s">
        <v>4</v>
      </c>
      <c r="B346" s="4">
        <v>42783</v>
      </c>
    </row>
    <row r="347" spans="1:2">
      <c r="A347" s="11" t="s">
        <v>4</v>
      </c>
      <c r="B347" s="4">
        <v>42784</v>
      </c>
    </row>
    <row r="348" spans="1:2">
      <c r="A348" s="11" t="s">
        <v>4</v>
      </c>
      <c r="B348" s="4">
        <v>42785</v>
      </c>
    </row>
    <row r="349" spans="1:2">
      <c r="A349" s="11" t="s">
        <v>4</v>
      </c>
      <c r="B349" s="4">
        <v>42786</v>
      </c>
    </row>
    <row r="350" spans="1:2">
      <c r="A350" s="11" t="s">
        <v>4</v>
      </c>
      <c r="B350" s="4">
        <v>42787</v>
      </c>
    </row>
    <row r="351" spans="1:2">
      <c r="A351" s="11" t="s">
        <v>4</v>
      </c>
      <c r="B351" s="4">
        <v>42788</v>
      </c>
    </row>
    <row r="352" spans="1:2">
      <c r="A352" s="11" t="s">
        <v>4</v>
      </c>
      <c r="B352" s="4">
        <v>42789</v>
      </c>
    </row>
    <row r="353" spans="1:2">
      <c r="A353" s="11" t="s">
        <v>4</v>
      </c>
      <c r="B353" s="4">
        <v>42790</v>
      </c>
    </row>
    <row r="354" spans="1:2">
      <c r="A354" s="11" t="s">
        <v>4</v>
      </c>
      <c r="B354" s="4">
        <v>42791</v>
      </c>
    </row>
    <row r="355" spans="1:2">
      <c r="A355" s="11" t="s">
        <v>4</v>
      </c>
      <c r="B355" s="4">
        <v>42792</v>
      </c>
    </row>
    <row r="356" spans="1:2">
      <c r="A356" s="11" t="s">
        <v>4</v>
      </c>
      <c r="B356" s="4">
        <v>42793</v>
      </c>
    </row>
    <row r="357" spans="1:2">
      <c r="A357" s="11" t="s">
        <v>4</v>
      </c>
      <c r="B357" s="4">
        <v>42794</v>
      </c>
    </row>
    <row r="358" spans="1:2">
      <c r="A358" s="11" t="s">
        <v>4</v>
      </c>
      <c r="B358" s="4">
        <v>42795</v>
      </c>
    </row>
    <row r="359" spans="1:2">
      <c r="A359" s="11" t="s">
        <v>4</v>
      </c>
      <c r="B359" s="4">
        <v>42796</v>
      </c>
    </row>
    <row r="360" spans="1:2">
      <c r="A360" s="11" t="s">
        <v>4</v>
      </c>
      <c r="B360" s="4">
        <v>42797</v>
      </c>
    </row>
    <row r="361" spans="1:2">
      <c r="A361" s="11" t="s">
        <v>4</v>
      </c>
      <c r="B361" s="4">
        <v>42798</v>
      </c>
    </row>
    <row r="362" spans="1:2">
      <c r="A362" s="11" t="s">
        <v>4</v>
      </c>
      <c r="B362" s="4">
        <v>42799</v>
      </c>
    </row>
    <row r="363" spans="1:2">
      <c r="A363" s="11" t="s">
        <v>4</v>
      </c>
      <c r="B363" s="4">
        <v>42800</v>
      </c>
    </row>
    <row r="364" spans="1:2">
      <c r="A364" s="11" t="s">
        <v>4</v>
      </c>
      <c r="B364" s="4">
        <v>42801</v>
      </c>
    </row>
    <row r="365" spans="1:2">
      <c r="A365" s="11" t="s">
        <v>4</v>
      </c>
      <c r="B365" s="4">
        <v>42802</v>
      </c>
    </row>
    <row r="366" spans="1:2">
      <c r="A366" s="11" t="s">
        <v>4</v>
      </c>
      <c r="B366" s="4">
        <v>42803</v>
      </c>
    </row>
    <row r="367" spans="1:2">
      <c r="A367" s="11" t="s">
        <v>4</v>
      </c>
      <c r="B367" s="4">
        <v>42804</v>
      </c>
    </row>
    <row r="368" spans="1:2">
      <c r="A368" s="11" t="s">
        <v>4</v>
      </c>
      <c r="B368" s="4">
        <v>42805</v>
      </c>
    </row>
    <row r="369" spans="1:2">
      <c r="A369" s="11" t="s">
        <v>4</v>
      </c>
      <c r="B369" s="4">
        <v>42806</v>
      </c>
    </row>
    <row r="370" spans="1:2">
      <c r="A370" s="11" t="s">
        <v>4</v>
      </c>
      <c r="B370" s="4">
        <v>42807</v>
      </c>
    </row>
    <row r="371" spans="1:2">
      <c r="A371" s="11" t="s">
        <v>4</v>
      </c>
      <c r="B371" s="4">
        <v>42808</v>
      </c>
    </row>
    <row r="372" spans="1:2">
      <c r="A372" s="11" t="s">
        <v>4</v>
      </c>
      <c r="B372" s="4">
        <v>42809</v>
      </c>
    </row>
    <row r="373" spans="1:2">
      <c r="A373" s="11" t="s">
        <v>4</v>
      </c>
      <c r="B373" s="4">
        <v>42810</v>
      </c>
    </row>
    <row r="374" spans="1:2">
      <c r="A374" s="11" t="s">
        <v>4</v>
      </c>
      <c r="B374" s="4">
        <v>42811</v>
      </c>
    </row>
    <row r="375" spans="1:2">
      <c r="A375" s="11" t="s">
        <v>4</v>
      </c>
      <c r="B375" s="4">
        <v>42812</v>
      </c>
    </row>
    <row r="376" spans="1:2">
      <c r="A376" s="11" t="s">
        <v>4</v>
      </c>
      <c r="B376" s="4">
        <v>42813</v>
      </c>
    </row>
    <row r="377" spans="1:2">
      <c r="A377" s="11" t="s">
        <v>4</v>
      </c>
      <c r="B377" s="4">
        <v>42814</v>
      </c>
    </row>
    <row r="378" spans="1:2">
      <c r="A378" s="11" t="s">
        <v>4</v>
      </c>
      <c r="B378" s="4">
        <v>42815</v>
      </c>
    </row>
    <row r="379" spans="1:2">
      <c r="A379" s="11" t="s">
        <v>4</v>
      </c>
      <c r="B379" s="4">
        <v>42816</v>
      </c>
    </row>
    <row r="380" spans="1:2">
      <c r="A380" s="11" t="s">
        <v>4</v>
      </c>
      <c r="B380" s="4">
        <v>42817</v>
      </c>
    </row>
    <row r="381" spans="1:2">
      <c r="A381" s="11" t="s">
        <v>4</v>
      </c>
      <c r="B381" s="4">
        <v>42818</v>
      </c>
    </row>
    <row r="382" spans="1:2">
      <c r="A382" s="11" t="s">
        <v>4</v>
      </c>
      <c r="B382" s="4">
        <v>42819</v>
      </c>
    </row>
    <row r="383" spans="1:2">
      <c r="A383" s="11" t="s">
        <v>4</v>
      </c>
      <c r="B383" s="4">
        <v>42820</v>
      </c>
    </row>
    <row r="384" spans="1:2">
      <c r="A384" s="11" t="s">
        <v>4</v>
      </c>
      <c r="B384" s="4">
        <v>42821</v>
      </c>
    </row>
    <row r="385" spans="1:2">
      <c r="A385" s="11" t="s">
        <v>4</v>
      </c>
      <c r="B385" s="4">
        <v>42822</v>
      </c>
    </row>
    <row r="386" spans="1:2">
      <c r="A386" s="11" t="s">
        <v>4</v>
      </c>
      <c r="B386" s="4">
        <v>42823</v>
      </c>
    </row>
    <row r="387" spans="1:2">
      <c r="A387" s="11" t="s">
        <v>4</v>
      </c>
      <c r="B387" s="4">
        <v>42824</v>
      </c>
    </row>
    <row r="388" spans="1:2">
      <c r="A388" s="11" t="s">
        <v>4</v>
      </c>
      <c r="B388" s="4">
        <v>42825</v>
      </c>
    </row>
    <row r="389" spans="1:2">
      <c r="A389" s="11" t="s">
        <v>4</v>
      </c>
      <c r="B389" s="4">
        <v>42826</v>
      </c>
    </row>
    <row r="390" spans="1:2">
      <c r="A390" s="11" t="s">
        <v>4</v>
      </c>
      <c r="B390" s="4">
        <v>42827</v>
      </c>
    </row>
    <row r="391" spans="1:2">
      <c r="A391" s="11" t="s">
        <v>4</v>
      </c>
      <c r="B391" s="4">
        <v>42828</v>
      </c>
    </row>
    <row r="392" spans="1:2">
      <c r="A392" s="11" t="s">
        <v>4</v>
      </c>
      <c r="B392" s="4">
        <v>42829</v>
      </c>
    </row>
    <row r="393" spans="1:2">
      <c r="A393" s="11" t="s">
        <v>4</v>
      </c>
      <c r="B393" s="4">
        <v>42830</v>
      </c>
    </row>
    <row r="394" spans="1:2">
      <c r="A394" s="11" t="s">
        <v>4</v>
      </c>
      <c r="B394" s="4">
        <v>42831</v>
      </c>
    </row>
    <row r="395" spans="1:2">
      <c r="A395" s="11" t="s">
        <v>4</v>
      </c>
      <c r="B395" s="4">
        <v>42832</v>
      </c>
    </row>
    <row r="396" spans="1:2">
      <c r="A396" s="11" t="s">
        <v>4</v>
      </c>
      <c r="B396" s="4">
        <v>42833</v>
      </c>
    </row>
    <row r="397" spans="1:2">
      <c r="A397" s="11" t="s">
        <v>4</v>
      </c>
      <c r="B397" s="4">
        <v>42834</v>
      </c>
    </row>
    <row r="398" spans="1:2">
      <c r="A398" s="11" t="s">
        <v>4</v>
      </c>
      <c r="B398" s="4">
        <v>42835</v>
      </c>
    </row>
    <row r="399" spans="1:2">
      <c r="A399" s="11" t="s">
        <v>4</v>
      </c>
      <c r="B399" s="4">
        <v>42836</v>
      </c>
    </row>
    <row r="400" spans="1:2">
      <c r="A400" s="11" t="s">
        <v>4</v>
      </c>
      <c r="B400" s="4">
        <v>42837</v>
      </c>
    </row>
    <row r="401" spans="1:6">
      <c r="A401" s="11" t="s">
        <v>4</v>
      </c>
      <c r="B401" s="4">
        <v>42838</v>
      </c>
    </row>
    <row r="402" spans="1:6">
      <c r="A402" s="11" t="s">
        <v>4</v>
      </c>
      <c r="B402" s="4">
        <v>42839</v>
      </c>
    </row>
    <row r="403" spans="1:6">
      <c r="A403" s="11" t="s">
        <v>4</v>
      </c>
      <c r="B403" s="4">
        <v>42840</v>
      </c>
    </row>
    <row r="404" spans="1:6">
      <c r="A404" s="11" t="s">
        <v>4</v>
      </c>
      <c r="B404" s="4">
        <v>42841</v>
      </c>
    </row>
    <row r="405" spans="1:6">
      <c r="A405" s="11" t="s">
        <v>4</v>
      </c>
      <c r="B405" s="4">
        <v>42887</v>
      </c>
      <c r="C405">
        <v>0.28664000000000001</v>
      </c>
      <c r="D405">
        <v>2.8629999999999999E-2</v>
      </c>
      <c r="E405">
        <v>0.26583000000000001</v>
      </c>
      <c r="F405">
        <v>3.6240000000000001E-2</v>
      </c>
    </row>
    <row r="406" spans="1:6">
      <c r="A406" s="11" t="s">
        <v>4</v>
      </c>
      <c r="B406" s="4">
        <v>42888</v>
      </c>
      <c r="C406">
        <v>0.28803000000000001</v>
      </c>
      <c r="D406">
        <v>2.928E-2</v>
      </c>
      <c r="E406">
        <v>0.26678000000000002</v>
      </c>
      <c r="F406">
        <v>3.5369999999999999E-2</v>
      </c>
    </row>
    <row r="407" spans="1:6">
      <c r="A407" s="11" t="s">
        <v>4</v>
      </c>
      <c r="B407" s="4">
        <v>42889</v>
      </c>
      <c r="C407">
        <v>0.28882999999999998</v>
      </c>
      <c r="D407">
        <v>2.997E-2</v>
      </c>
      <c r="E407">
        <v>0.26817000000000002</v>
      </c>
      <c r="F407">
        <v>3.5630000000000002E-2</v>
      </c>
    </row>
    <row r="408" spans="1:6">
      <c r="A408" s="11" t="s">
        <v>4</v>
      </c>
      <c r="B408" s="4">
        <v>42890</v>
      </c>
      <c r="C408">
        <v>0.28958</v>
      </c>
      <c r="D408">
        <v>3.049E-2</v>
      </c>
      <c r="E408">
        <v>0.26985999999999999</v>
      </c>
      <c r="F408">
        <v>3.6310000000000002E-2</v>
      </c>
    </row>
    <row r="409" spans="1:6">
      <c r="A409" s="11" t="s">
        <v>4</v>
      </c>
      <c r="B409" s="4">
        <v>42891</v>
      </c>
      <c r="C409">
        <v>0.28875000000000001</v>
      </c>
      <c r="D409">
        <v>3.0499999999999999E-2</v>
      </c>
      <c r="E409">
        <v>0.27094000000000001</v>
      </c>
      <c r="F409">
        <v>3.5610000000000003E-2</v>
      </c>
    </row>
    <row r="410" spans="1:6">
      <c r="A410" s="11" t="s">
        <v>4</v>
      </c>
      <c r="B410" s="4">
        <v>42892</v>
      </c>
      <c r="C410">
        <v>0.28755999999999998</v>
      </c>
      <c r="D410">
        <v>3.0810000000000001E-2</v>
      </c>
      <c r="E410">
        <v>0.27111000000000002</v>
      </c>
      <c r="F410">
        <v>3.5340000000000003E-2</v>
      </c>
    </row>
    <row r="411" spans="1:6">
      <c r="A411" s="11" t="s">
        <v>4</v>
      </c>
      <c r="B411" s="4">
        <v>42893</v>
      </c>
      <c r="C411">
        <v>0.28664000000000001</v>
      </c>
      <c r="D411">
        <v>3.1320000000000001E-2</v>
      </c>
      <c r="E411">
        <v>0.27163999999999999</v>
      </c>
      <c r="F411">
        <v>3.5950000000000003E-2</v>
      </c>
    </row>
    <row r="412" spans="1:6">
      <c r="A412" s="11" t="s">
        <v>4</v>
      </c>
      <c r="B412" s="4">
        <v>42894</v>
      </c>
      <c r="C412">
        <v>0.28547</v>
      </c>
      <c r="D412">
        <v>3.1669999999999997E-2</v>
      </c>
      <c r="E412">
        <v>0.27150000000000002</v>
      </c>
      <c r="F412">
        <v>3.5990000000000001E-2</v>
      </c>
    </row>
    <row r="413" spans="1:6">
      <c r="A413" s="11" t="s">
        <v>4</v>
      </c>
      <c r="B413" s="4">
        <v>42895</v>
      </c>
      <c r="C413">
        <v>0.28525</v>
      </c>
      <c r="D413">
        <v>3.2000000000000001E-2</v>
      </c>
      <c r="E413">
        <v>0.27141999999999999</v>
      </c>
      <c r="F413">
        <v>3.6299999999999999E-2</v>
      </c>
    </row>
    <row r="414" spans="1:6">
      <c r="A414" s="11" t="s">
        <v>4</v>
      </c>
      <c r="B414" s="4">
        <v>42896</v>
      </c>
      <c r="C414">
        <v>0.28494000000000003</v>
      </c>
      <c r="D414">
        <v>3.2169999999999997E-2</v>
      </c>
      <c r="E414">
        <v>0.27207999999999999</v>
      </c>
      <c r="F414">
        <v>3.6790000000000003E-2</v>
      </c>
    </row>
    <row r="415" spans="1:6">
      <c r="A415" s="11" t="s">
        <v>4</v>
      </c>
      <c r="B415" s="4">
        <v>42897</v>
      </c>
      <c r="C415">
        <v>0.28521999999999997</v>
      </c>
      <c r="D415">
        <v>3.2000000000000001E-2</v>
      </c>
      <c r="E415">
        <v>0.27224999999999999</v>
      </c>
      <c r="F415">
        <v>3.7010000000000001E-2</v>
      </c>
    </row>
    <row r="416" spans="1:6">
      <c r="A416" s="11" t="s">
        <v>4</v>
      </c>
      <c r="B416" s="4">
        <v>42898</v>
      </c>
      <c r="C416">
        <v>0.28531000000000001</v>
      </c>
      <c r="D416">
        <v>3.2210000000000003E-2</v>
      </c>
      <c r="E416">
        <v>0.27307999999999999</v>
      </c>
      <c r="F416">
        <v>3.7199999999999997E-2</v>
      </c>
    </row>
    <row r="417" spans="1:6">
      <c r="A417" s="11" t="s">
        <v>4</v>
      </c>
      <c r="B417" s="4">
        <v>42899</v>
      </c>
      <c r="C417">
        <v>0.28458</v>
      </c>
      <c r="D417">
        <v>3.2710000000000003E-2</v>
      </c>
      <c r="E417">
        <v>0.27346999999999999</v>
      </c>
      <c r="F417">
        <v>3.7280000000000001E-2</v>
      </c>
    </row>
    <row r="418" spans="1:6">
      <c r="A418" s="11" t="s">
        <v>4</v>
      </c>
      <c r="B418" s="4">
        <v>42900</v>
      </c>
      <c r="C418">
        <v>0.29392000000000001</v>
      </c>
      <c r="D418">
        <v>2.256E-2</v>
      </c>
      <c r="E418">
        <v>0.27411000000000002</v>
      </c>
      <c r="F418">
        <v>4.6109999999999998E-2</v>
      </c>
    </row>
    <row r="419" spans="1:6">
      <c r="A419" s="11" t="s">
        <v>4</v>
      </c>
      <c r="B419" s="4">
        <v>42901</v>
      </c>
      <c r="C419">
        <v>0.29432999999999998</v>
      </c>
      <c r="D419">
        <v>2.4199999999999999E-2</v>
      </c>
      <c r="E419">
        <v>0.27585999999999999</v>
      </c>
      <c r="F419">
        <v>4.2959999999999998E-2</v>
      </c>
    </row>
    <row r="420" spans="1:6">
      <c r="A420" s="11" t="s">
        <v>4</v>
      </c>
      <c r="B420" s="4">
        <v>42902</v>
      </c>
      <c r="C420">
        <v>0.29505999999999999</v>
      </c>
      <c r="D420">
        <v>2.4629999999999999E-2</v>
      </c>
      <c r="E420">
        <v>0.27485999999999999</v>
      </c>
      <c r="F420">
        <v>3.7260000000000001E-2</v>
      </c>
    </row>
    <row r="421" spans="1:6">
      <c r="A421" s="11" t="s">
        <v>4</v>
      </c>
      <c r="B421" s="4">
        <v>42903</v>
      </c>
      <c r="C421">
        <v>0.29177999999999998</v>
      </c>
      <c r="D421">
        <v>2.6679999999999999E-2</v>
      </c>
      <c r="E421">
        <v>0.27683000000000002</v>
      </c>
      <c r="F421">
        <v>4.7640000000000002E-2</v>
      </c>
    </row>
    <row r="422" spans="1:6">
      <c r="A422" s="11" t="s">
        <v>4</v>
      </c>
      <c r="B422" s="4">
        <v>42904</v>
      </c>
      <c r="C422">
        <v>0.28938999999999998</v>
      </c>
      <c r="D422">
        <v>2.6540000000000001E-2</v>
      </c>
      <c r="E422">
        <v>0.27467000000000003</v>
      </c>
      <c r="F422">
        <v>4.4060000000000002E-2</v>
      </c>
    </row>
    <row r="423" spans="1:6">
      <c r="A423" s="11" t="s">
        <v>4</v>
      </c>
      <c r="B423" s="4">
        <v>42905</v>
      </c>
      <c r="C423">
        <v>0.28905999999999998</v>
      </c>
      <c r="D423">
        <v>2.5559999999999999E-2</v>
      </c>
      <c r="E423">
        <v>0.27118999999999999</v>
      </c>
      <c r="F423">
        <v>3.7229999999999999E-2</v>
      </c>
    </row>
    <row r="424" spans="1:6">
      <c r="A424" s="11" t="s">
        <v>4</v>
      </c>
      <c r="B424" s="4">
        <v>42906</v>
      </c>
      <c r="C424">
        <v>0.28916999999999998</v>
      </c>
      <c r="D424">
        <v>2.64E-2</v>
      </c>
      <c r="E424">
        <v>0.27057999999999999</v>
      </c>
      <c r="F424">
        <v>3.5610000000000003E-2</v>
      </c>
    </row>
    <row r="425" spans="1:6">
      <c r="A425" s="11" t="s">
        <v>4</v>
      </c>
      <c r="B425" s="4">
        <v>42907</v>
      </c>
      <c r="C425">
        <v>0.28899999999999998</v>
      </c>
      <c r="D425">
        <v>2.767E-2</v>
      </c>
      <c r="E425">
        <v>0.27096999999999999</v>
      </c>
      <c r="F425">
        <v>3.5279999999999999E-2</v>
      </c>
    </row>
    <row r="426" spans="1:6">
      <c r="A426" s="11" t="s">
        <v>4</v>
      </c>
      <c r="B426" s="4">
        <v>42908</v>
      </c>
      <c r="C426">
        <v>0.28936000000000001</v>
      </c>
      <c r="D426">
        <v>2.8580000000000001E-2</v>
      </c>
      <c r="E426">
        <v>0.27152999999999999</v>
      </c>
      <c r="F426">
        <v>3.6240000000000001E-2</v>
      </c>
    </row>
    <row r="427" spans="1:6">
      <c r="A427" s="11" t="s">
        <v>4</v>
      </c>
      <c r="B427" s="4">
        <v>42909</v>
      </c>
      <c r="C427">
        <v>0.28664000000000001</v>
      </c>
      <c r="D427">
        <v>2.912E-2</v>
      </c>
      <c r="E427">
        <v>0.27224999999999999</v>
      </c>
      <c r="F427">
        <v>3.7220000000000003E-2</v>
      </c>
    </row>
    <row r="428" spans="1:6">
      <c r="A428" s="11" t="s">
        <v>4</v>
      </c>
      <c r="B428" s="4">
        <v>42910</v>
      </c>
      <c r="C428">
        <v>0.28410999999999997</v>
      </c>
      <c r="D428">
        <v>2.9399999999999999E-2</v>
      </c>
      <c r="E428">
        <v>0.27124999999999999</v>
      </c>
      <c r="F428">
        <v>3.6049999999999999E-2</v>
      </c>
    </row>
    <row r="429" spans="1:6">
      <c r="A429" s="11" t="s">
        <v>4</v>
      </c>
      <c r="B429" s="4">
        <v>42911</v>
      </c>
      <c r="C429">
        <v>0.28211000000000003</v>
      </c>
      <c r="D429">
        <v>2.9770000000000001E-2</v>
      </c>
      <c r="E429">
        <v>0.27</v>
      </c>
      <c r="F429">
        <v>3.5819999999999998E-2</v>
      </c>
    </row>
    <row r="430" spans="1:6">
      <c r="A430" s="11" t="s">
        <v>4</v>
      </c>
      <c r="B430" s="4">
        <v>42912</v>
      </c>
      <c r="C430">
        <v>0.28044000000000002</v>
      </c>
      <c r="D430">
        <v>3.0329999999999999E-2</v>
      </c>
      <c r="E430">
        <v>0.26861000000000002</v>
      </c>
      <c r="F430">
        <v>3.814E-2</v>
      </c>
    </row>
    <row r="431" spans="1:6">
      <c r="A431" s="11" t="s">
        <v>4</v>
      </c>
      <c r="B431" s="4">
        <v>42913</v>
      </c>
      <c r="C431">
        <v>0.27842</v>
      </c>
      <c r="D431">
        <v>3.0079999999999999E-2</v>
      </c>
      <c r="E431">
        <v>0.26763999999999999</v>
      </c>
      <c r="F431">
        <v>3.6069999999999998E-2</v>
      </c>
    </row>
    <row r="432" spans="1:6">
      <c r="A432" s="11" t="s">
        <v>4</v>
      </c>
      <c r="B432" s="4">
        <v>42914</v>
      </c>
      <c r="C432">
        <v>0.27478000000000002</v>
      </c>
      <c r="D432">
        <v>2.9760000000000002E-2</v>
      </c>
      <c r="E432">
        <v>0.26772000000000001</v>
      </c>
      <c r="F432">
        <v>4.5370000000000001E-2</v>
      </c>
    </row>
    <row r="433" spans="1:6">
      <c r="A433" s="11" t="s">
        <v>4</v>
      </c>
      <c r="B433" s="4">
        <v>42915</v>
      </c>
      <c r="C433">
        <v>0.27411000000000002</v>
      </c>
      <c r="D433">
        <v>2.9440000000000001E-2</v>
      </c>
      <c r="E433">
        <v>0.26596999999999998</v>
      </c>
      <c r="F433">
        <v>4.3560000000000001E-2</v>
      </c>
    </row>
    <row r="434" spans="1:6">
      <c r="A434" s="11" t="s">
        <v>4</v>
      </c>
      <c r="B434" s="4">
        <v>42916</v>
      </c>
      <c r="C434">
        <v>0.27311000000000002</v>
      </c>
      <c r="D434">
        <v>3.023E-2</v>
      </c>
      <c r="E434">
        <v>0.26652999999999999</v>
      </c>
      <c r="F434">
        <v>4.2959999999999998E-2</v>
      </c>
    </row>
    <row r="435" spans="1:6">
      <c r="A435" s="11" t="s">
        <v>4</v>
      </c>
      <c r="B435" s="4">
        <v>42917</v>
      </c>
      <c r="C435">
        <v>0.27172000000000002</v>
      </c>
      <c r="D435">
        <v>2.981E-2</v>
      </c>
      <c r="E435">
        <v>0.26591999999999999</v>
      </c>
      <c r="F435">
        <v>4.045E-2</v>
      </c>
    </row>
    <row r="436" spans="1:6">
      <c r="A436" s="11" t="s">
        <v>4</v>
      </c>
      <c r="B436" s="4">
        <v>42918</v>
      </c>
      <c r="C436">
        <v>0.27039000000000002</v>
      </c>
      <c r="D436">
        <v>2.9100000000000001E-2</v>
      </c>
      <c r="E436">
        <v>0.26517000000000002</v>
      </c>
      <c r="F436">
        <v>3.671E-2</v>
      </c>
    </row>
    <row r="437" spans="1:6">
      <c r="A437" s="11" t="s">
        <v>4</v>
      </c>
      <c r="B437" s="4">
        <v>42919</v>
      </c>
      <c r="C437">
        <v>0.27030999999999999</v>
      </c>
      <c r="D437">
        <v>2.8580000000000001E-2</v>
      </c>
      <c r="E437">
        <v>0.26446999999999998</v>
      </c>
      <c r="F437">
        <v>3.594E-2</v>
      </c>
    </row>
    <row r="438" spans="1:6">
      <c r="A438" s="11" t="s">
        <v>4</v>
      </c>
      <c r="B438" s="4">
        <v>42920</v>
      </c>
      <c r="C438">
        <v>0.26974999999999999</v>
      </c>
      <c r="D438">
        <v>2.7539999999999999E-2</v>
      </c>
      <c r="E438">
        <v>0.26550000000000001</v>
      </c>
      <c r="F438">
        <v>3.4909999999999997E-2</v>
      </c>
    </row>
    <row r="439" spans="1:6">
      <c r="A439" s="11" t="s">
        <v>4</v>
      </c>
      <c r="B439" s="4">
        <v>42921</v>
      </c>
      <c r="C439">
        <v>0.26739000000000002</v>
      </c>
      <c r="D439">
        <v>2.6499999999999999E-2</v>
      </c>
      <c r="E439">
        <v>0.26589000000000002</v>
      </c>
      <c r="F439">
        <v>3.3980000000000003E-2</v>
      </c>
    </row>
    <row r="440" spans="1:6">
      <c r="A440" s="11" t="s">
        <v>4</v>
      </c>
      <c r="B440" s="4">
        <v>42922</v>
      </c>
      <c r="C440">
        <v>0.26480999999999999</v>
      </c>
      <c r="D440">
        <v>2.4879999999999999E-2</v>
      </c>
      <c r="E440">
        <v>0.26552999999999999</v>
      </c>
      <c r="F440">
        <v>3.1940000000000003E-2</v>
      </c>
    </row>
    <row r="441" spans="1:6">
      <c r="A441" s="11" t="s">
        <v>4</v>
      </c>
      <c r="B441" s="4">
        <v>42923</v>
      </c>
      <c r="C441">
        <v>0.26124999999999998</v>
      </c>
      <c r="D441">
        <v>2.3199999999999998E-2</v>
      </c>
      <c r="E441">
        <v>0.26467000000000002</v>
      </c>
      <c r="F441">
        <v>2.9680000000000002E-2</v>
      </c>
    </row>
    <row r="442" spans="1:6">
      <c r="A442" s="11" t="s">
        <v>4</v>
      </c>
      <c r="B442" s="4">
        <v>42924</v>
      </c>
      <c r="C442">
        <v>0.25735999999999998</v>
      </c>
      <c r="D442">
        <v>2.222E-2</v>
      </c>
      <c r="E442">
        <v>0.26294000000000001</v>
      </c>
      <c r="F442">
        <v>2.777E-2</v>
      </c>
    </row>
    <row r="443" spans="1:6">
      <c r="A443" s="11" t="s">
        <v>4</v>
      </c>
      <c r="B443" s="4">
        <v>42925</v>
      </c>
      <c r="C443">
        <v>0.25472</v>
      </c>
      <c r="D443">
        <v>2.1780000000000001E-2</v>
      </c>
      <c r="E443">
        <v>0.26068999999999998</v>
      </c>
      <c r="F443">
        <v>2.6960000000000001E-2</v>
      </c>
    </row>
    <row r="444" spans="1:6">
      <c r="A444" s="11" t="s">
        <v>4</v>
      </c>
      <c r="B444" s="4">
        <v>42926</v>
      </c>
      <c r="C444">
        <v>0.25239</v>
      </c>
      <c r="D444">
        <v>2.1239999999999998E-2</v>
      </c>
      <c r="E444">
        <v>0.25796999999999998</v>
      </c>
      <c r="F444">
        <v>2.511E-2</v>
      </c>
    </row>
    <row r="445" spans="1:6">
      <c r="A445" s="11" t="s">
        <v>4</v>
      </c>
      <c r="B445" s="4">
        <v>42927</v>
      </c>
      <c r="C445">
        <v>0.24886</v>
      </c>
      <c r="D445">
        <v>2.2599999999999999E-2</v>
      </c>
      <c r="E445">
        <v>0.25706000000000001</v>
      </c>
      <c r="F445">
        <v>2.6540000000000001E-2</v>
      </c>
    </row>
    <row r="446" spans="1:6">
      <c r="A446" s="11" t="s">
        <v>4</v>
      </c>
      <c r="B446" s="4">
        <v>42928</v>
      </c>
      <c r="C446">
        <v>0.24792</v>
      </c>
      <c r="D446">
        <v>2.3890000000000002E-2</v>
      </c>
      <c r="E446">
        <v>0.25630999999999998</v>
      </c>
      <c r="F446">
        <v>2.8139999999999998E-2</v>
      </c>
    </row>
    <row r="447" spans="1:6">
      <c r="A447" s="11" t="s">
        <v>4</v>
      </c>
      <c r="B447" s="4">
        <v>42929</v>
      </c>
      <c r="C447">
        <v>0.24468999999999999</v>
      </c>
      <c r="D447">
        <v>2.2950000000000002E-2</v>
      </c>
      <c r="E447">
        <v>0.25614999999999999</v>
      </c>
      <c r="F447">
        <v>2.477E-2</v>
      </c>
    </row>
    <row r="448" spans="1:6">
      <c r="A448" s="11" t="s">
        <v>4</v>
      </c>
      <c r="B448" s="4">
        <v>42930</v>
      </c>
      <c r="C448">
        <v>0.24535999999999999</v>
      </c>
      <c r="D448">
        <v>2.3769999999999999E-2</v>
      </c>
      <c r="E448">
        <v>0.25511</v>
      </c>
      <c r="F448">
        <v>2.6890000000000001E-2</v>
      </c>
    </row>
    <row r="449" spans="1:6">
      <c r="A449" s="11" t="s">
        <v>4</v>
      </c>
      <c r="B449" s="4">
        <v>42931</v>
      </c>
      <c r="C449">
        <v>0.24468999999999999</v>
      </c>
      <c r="D449">
        <v>2.4410000000000001E-2</v>
      </c>
      <c r="E449">
        <v>0.25385999999999997</v>
      </c>
      <c r="F449">
        <v>2.683E-2</v>
      </c>
    </row>
    <row r="450" spans="1:6">
      <c r="A450" s="11" t="s">
        <v>4</v>
      </c>
      <c r="B450" s="4">
        <v>42932</v>
      </c>
      <c r="C450">
        <v>0.24507999999999999</v>
      </c>
      <c r="D450">
        <v>2.5190000000000001E-2</v>
      </c>
      <c r="E450">
        <v>0.25155</v>
      </c>
      <c r="F450">
        <v>2.7300000000000001E-2</v>
      </c>
    </row>
    <row r="451" spans="1:6">
      <c r="A451" s="11" t="s">
        <v>4</v>
      </c>
      <c r="B451" s="4">
        <v>42933</v>
      </c>
      <c r="C451">
        <v>0.24314</v>
      </c>
      <c r="D451">
        <v>2.5989999999999999E-2</v>
      </c>
      <c r="E451">
        <v>0.24968000000000001</v>
      </c>
      <c r="F451">
        <v>2.8029999999999999E-2</v>
      </c>
    </row>
    <row r="452" spans="1:6">
      <c r="A452" s="11" t="s">
        <v>4</v>
      </c>
      <c r="B452" s="4">
        <v>42934</v>
      </c>
      <c r="C452">
        <v>0.24010999999999999</v>
      </c>
      <c r="D452">
        <v>2.5559999999999999E-2</v>
      </c>
      <c r="E452">
        <v>0.24654999999999999</v>
      </c>
      <c r="F452">
        <v>2.6380000000000001E-2</v>
      </c>
    </row>
    <row r="453" spans="1:6">
      <c r="A453" s="11" t="s">
        <v>4</v>
      </c>
      <c r="B453" s="4">
        <v>42935</v>
      </c>
      <c r="C453">
        <v>0.23943999999999999</v>
      </c>
      <c r="D453">
        <v>2.5680000000000001E-2</v>
      </c>
      <c r="E453">
        <v>0.24359</v>
      </c>
      <c r="F453">
        <v>2.7040000000000002E-2</v>
      </c>
    </row>
    <row r="454" spans="1:6">
      <c r="A454" s="11" t="s">
        <v>4</v>
      </c>
      <c r="B454" s="4">
        <v>42936</v>
      </c>
      <c r="C454">
        <v>0.23963999999999999</v>
      </c>
      <c r="D454">
        <v>2.665E-2</v>
      </c>
      <c r="E454">
        <v>0.24215</v>
      </c>
      <c r="F454">
        <v>2.76E-2</v>
      </c>
    </row>
    <row r="455" spans="1:6">
      <c r="A455" s="11" t="s">
        <v>4</v>
      </c>
      <c r="B455" s="4">
        <v>42937</v>
      </c>
      <c r="C455">
        <v>0.25147000000000003</v>
      </c>
      <c r="D455">
        <v>1.8620000000000001E-2</v>
      </c>
      <c r="E455">
        <v>0.24154</v>
      </c>
      <c r="F455">
        <v>2.8660000000000001E-2</v>
      </c>
    </row>
    <row r="456" spans="1:6">
      <c r="A456" s="11" t="s">
        <v>4</v>
      </c>
      <c r="B456" s="4">
        <v>42938</v>
      </c>
      <c r="C456">
        <v>0.24656</v>
      </c>
      <c r="D456">
        <v>1.9820000000000001E-2</v>
      </c>
      <c r="E456">
        <v>0.23794000000000001</v>
      </c>
      <c r="F456">
        <v>2.7709999999999999E-2</v>
      </c>
    </row>
    <row r="457" spans="1:6">
      <c r="A457" s="11" t="s">
        <v>4</v>
      </c>
      <c r="B457" s="4">
        <v>42939</v>
      </c>
      <c r="C457">
        <v>0.24478</v>
      </c>
      <c r="D457">
        <v>2.129E-2</v>
      </c>
      <c r="E457">
        <v>0.23363</v>
      </c>
      <c r="F457">
        <v>2.7009999999999999E-2</v>
      </c>
    </row>
    <row r="458" spans="1:6">
      <c r="A458" s="11" t="s">
        <v>4</v>
      </c>
      <c r="B458" s="4">
        <v>42940</v>
      </c>
      <c r="C458">
        <v>0.24267</v>
      </c>
      <c r="D458">
        <v>2.171E-2</v>
      </c>
      <c r="E458">
        <v>0.23172999999999999</v>
      </c>
      <c r="F458">
        <v>2.674E-2</v>
      </c>
    </row>
    <row r="459" spans="1:6">
      <c r="A459" s="11" t="s">
        <v>4</v>
      </c>
      <c r="B459" s="4">
        <v>42941</v>
      </c>
      <c r="C459">
        <v>0.24099999999999999</v>
      </c>
      <c r="D459">
        <v>2.2859999999999998E-2</v>
      </c>
      <c r="E459">
        <v>0.23147999999999999</v>
      </c>
      <c r="F459">
        <v>2.6890000000000001E-2</v>
      </c>
    </row>
    <row r="460" spans="1:6">
      <c r="A460" s="11" t="s">
        <v>4</v>
      </c>
      <c r="B460" s="4">
        <v>42942</v>
      </c>
      <c r="C460">
        <v>0.23663999999999999</v>
      </c>
      <c r="D460">
        <v>2.3640000000000001E-2</v>
      </c>
      <c r="E460">
        <v>0.23215</v>
      </c>
      <c r="F460">
        <v>2.7969999999999998E-2</v>
      </c>
    </row>
    <row r="461" spans="1:6">
      <c r="A461" s="11" t="s">
        <v>4</v>
      </c>
      <c r="B461" s="4">
        <v>42943</v>
      </c>
      <c r="C461">
        <v>0.23344000000000001</v>
      </c>
      <c r="D461">
        <v>2.3060000000000001E-2</v>
      </c>
      <c r="E461">
        <v>0.23055</v>
      </c>
      <c r="F461">
        <v>2.7519999999999999E-2</v>
      </c>
    </row>
    <row r="462" spans="1:6">
      <c r="A462" s="11" t="s">
        <v>4</v>
      </c>
      <c r="B462" s="4">
        <v>42944</v>
      </c>
      <c r="C462">
        <v>0.23433000000000001</v>
      </c>
      <c r="D462">
        <v>2.3130000000000001E-2</v>
      </c>
      <c r="E462">
        <v>0.22847999999999999</v>
      </c>
      <c r="F462">
        <v>2.6270000000000002E-2</v>
      </c>
    </row>
    <row r="463" spans="1:6">
      <c r="A463" s="11" t="s">
        <v>4</v>
      </c>
      <c r="B463" s="4">
        <v>42945</v>
      </c>
      <c r="C463">
        <v>0.23585999999999999</v>
      </c>
      <c r="D463">
        <v>2.691E-2</v>
      </c>
      <c r="E463">
        <v>0.23072999999999999</v>
      </c>
      <c r="F463">
        <v>2.9749999999999999E-2</v>
      </c>
    </row>
    <row r="464" spans="1:6">
      <c r="A464" s="11" t="s">
        <v>4</v>
      </c>
      <c r="B464" s="4">
        <v>42946</v>
      </c>
      <c r="C464">
        <v>0.23480999999999999</v>
      </c>
      <c r="D464">
        <v>2.938E-2</v>
      </c>
      <c r="E464">
        <v>0.23327000000000001</v>
      </c>
      <c r="F464">
        <v>2.9250000000000002E-2</v>
      </c>
    </row>
    <row r="465" spans="1:6">
      <c r="A465" s="11" t="s">
        <v>4</v>
      </c>
      <c r="B465" s="4">
        <v>42947</v>
      </c>
      <c r="C465">
        <v>0.23227999999999999</v>
      </c>
      <c r="D465">
        <v>3.1379999999999998E-2</v>
      </c>
      <c r="E465">
        <v>0.23344999999999999</v>
      </c>
      <c r="F465">
        <v>2.9139999999999999E-2</v>
      </c>
    </row>
    <row r="466" spans="1:6">
      <c r="A466" s="11" t="s">
        <v>4</v>
      </c>
      <c r="B466" s="4">
        <v>42948</v>
      </c>
      <c r="C466">
        <v>0.23050000000000001</v>
      </c>
      <c r="D466">
        <v>3.3210000000000003E-2</v>
      </c>
      <c r="E466">
        <v>0.23297999999999999</v>
      </c>
      <c r="F466">
        <v>2.988E-2</v>
      </c>
    </row>
    <row r="467" spans="1:6">
      <c r="A467" s="11" t="s">
        <v>4</v>
      </c>
      <c r="B467" s="4">
        <v>42949</v>
      </c>
      <c r="C467">
        <v>0.25056</v>
      </c>
      <c r="D467">
        <v>2.0500000000000001E-2</v>
      </c>
      <c r="E467">
        <v>0.23133999999999999</v>
      </c>
      <c r="F467">
        <v>3.024E-2</v>
      </c>
    </row>
    <row r="468" spans="1:6">
      <c r="A468" s="11" t="s">
        <v>4</v>
      </c>
      <c r="B468" s="4">
        <v>42950</v>
      </c>
      <c r="C468">
        <v>0.2555</v>
      </c>
      <c r="D468">
        <v>2.2280000000000001E-2</v>
      </c>
      <c r="E468">
        <v>0.23000999999999999</v>
      </c>
      <c r="F468">
        <v>3.092E-2</v>
      </c>
    </row>
    <row r="469" spans="1:6">
      <c r="A469" s="11" t="s">
        <v>4</v>
      </c>
      <c r="B469" s="4">
        <v>42951</v>
      </c>
      <c r="C469">
        <v>0.25113999999999997</v>
      </c>
      <c r="D469">
        <v>2.6610000000000002E-2</v>
      </c>
      <c r="E469">
        <v>0.22669</v>
      </c>
      <c r="F469">
        <v>2.9770000000000001E-2</v>
      </c>
    </row>
    <row r="470" spans="1:6">
      <c r="A470" s="11" t="s">
        <v>4</v>
      </c>
      <c r="B470" s="4">
        <v>42952</v>
      </c>
      <c r="C470">
        <v>0.24646999999999999</v>
      </c>
      <c r="D470">
        <v>2.7689999999999999E-2</v>
      </c>
      <c r="E470">
        <v>0.22248000000000001</v>
      </c>
      <c r="F470">
        <v>2.9649999999999999E-2</v>
      </c>
    </row>
    <row r="471" spans="1:6">
      <c r="A471" s="11" t="s">
        <v>4</v>
      </c>
      <c r="B471" s="4">
        <v>42953</v>
      </c>
      <c r="C471">
        <v>0.24531</v>
      </c>
      <c r="D471">
        <v>2.9579999999999999E-2</v>
      </c>
      <c r="E471">
        <v>0.21894</v>
      </c>
      <c r="F471">
        <v>2.775E-2</v>
      </c>
    </row>
    <row r="472" spans="1:6">
      <c r="A472" s="11" t="s">
        <v>4</v>
      </c>
      <c r="B472" s="4">
        <v>42954</v>
      </c>
      <c r="C472">
        <v>0.24414</v>
      </c>
      <c r="D472">
        <v>2.998E-2</v>
      </c>
      <c r="E472">
        <v>0.21804000000000001</v>
      </c>
      <c r="F472">
        <v>2.8209999999999999E-2</v>
      </c>
    </row>
    <row r="473" spans="1:6">
      <c r="A473" s="11" t="s">
        <v>4</v>
      </c>
      <c r="B473" s="4">
        <v>42955</v>
      </c>
      <c r="C473">
        <v>0.24127999999999999</v>
      </c>
      <c r="D473">
        <v>3.0370000000000001E-2</v>
      </c>
      <c r="E473">
        <v>0.21908</v>
      </c>
      <c r="F473">
        <v>2.8230000000000002E-2</v>
      </c>
    </row>
    <row r="474" spans="1:6">
      <c r="A474" s="11" t="s">
        <v>4</v>
      </c>
      <c r="B474" s="4">
        <v>42956</v>
      </c>
      <c r="C474">
        <v>0.23855999999999999</v>
      </c>
      <c r="D474">
        <v>3.1640000000000001E-2</v>
      </c>
      <c r="E474">
        <v>0.22111</v>
      </c>
      <c r="F474">
        <v>2.8000000000000001E-2</v>
      </c>
    </row>
    <row r="475" spans="1:6">
      <c r="A475" s="11" t="s">
        <v>4</v>
      </c>
      <c r="B475" s="4">
        <v>42957</v>
      </c>
      <c r="C475">
        <v>0.23630999999999999</v>
      </c>
      <c r="D475">
        <v>3.295E-2</v>
      </c>
      <c r="E475">
        <v>0.2223</v>
      </c>
      <c r="F475">
        <v>2.7779999999999999E-2</v>
      </c>
    </row>
    <row r="476" spans="1:6">
      <c r="A476" s="11" t="s">
        <v>4</v>
      </c>
      <c r="B476" s="4">
        <v>42958</v>
      </c>
      <c r="C476">
        <v>0.23372000000000001</v>
      </c>
      <c r="D476">
        <v>3.415E-2</v>
      </c>
      <c r="E476">
        <v>0.22342999999999999</v>
      </c>
      <c r="F476">
        <v>2.8760000000000001E-2</v>
      </c>
    </row>
    <row r="477" spans="1:6">
      <c r="A477" s="11" t="s">
        <v>4</v>
      </c>
      <c r="B477" s="4">
        <v>42959</v>
      </c>
      <c r="C477">
        <v>0.23066999999999999</v>
      </c>
      <c r="D477">
        <v>3.5020000000000003E-2</v>
      </c>
      <c r="E477">
        <v>0.22408</v>
      </c>
      <c r="F477">
        <v>2.9250000000000002E-2</v>
      </c>
    </row>
    <row r="478" spans="1:6">
      <c r="A478" s="11" t="s">
        <v>4</v>
      </c>
      <c r="B478" s="4">
        <v>42960</v>
      </c>
      <c r="C478">
        <v>0.22692000000000001</v>
      </c>
      <c r="D478">
        <v>3.6139999999999999E-2</v>
      </c>
      <c r="E478">
        <v>0.22314999999999999</v>
      </c>
      <c r="F478">
        <v>2.8830000000000001E-2</v>
      </c>
    </row>
    <row r="479" spans="1:6">
      <c r="A479" s="11" t="s">
        <v>4</v>
      </c>
      <c r="B479" s="4">
        <v>42961</v>
      </c>
      <c r="C479">
        <v>0.22292000000000001</v>
      </c>
      <c r="D479">
        <v>3.4419999999999999E-2</v>
      </c>
      <c r="E479">
        <v>0.22105</v>
      </c>
      <c r="F479">
        <v>2.8479999999999998E-2</v>
      </c>
    </row>
    <row r="480" spans="1:6">
      <c r="A480" s="11" t="s">
        <v>4</v>
      </c>
      <c r="B480" s="4">
        <v>42962</v>
      </c>
      <c r="C480">
        <v>0.22058</v>
      </c>
      <c r="D480">
        <v>3.372E-2</v>
      </c>
      <c r="E480">
        <v>0.21856</v>
      </c>
      <c r="F480">
        <v>2.8170000000000001E-2</v>
      </c>
    </row>
    <row r="481" spans="1:6">
      <c r="A481" s="11" t="s">
        <v>4</v>
      </c>
      <c r="B481" s="4">
        <v>42963</v>
      </c>
      <c r="C481">
        <v>0.22206000000000001</v>
      </c>
      <c r="D481">
        <v>3.3739999999999999E-2</v>
      </c>
      <c r="E481">
        <v>0.21575</v>
      </c>
      <c r="F481">
        <v>2.5930000000000002E-2</v>
      </c>
    </row>
    <row r="482" spans="1:6">
      <c r="A482" s="11" t="s">
        <v>4</v>
      </c>
      <c r="B482" s="4">
        <v>42964</v>
      </c>
      <c r="C482">
        <v>0.22386</v>
      </c>
      <c r="D482">
        <v>3.4610000000000002E-2</v>
      </c>
      <c r="E482">
        <v>0.21462000000000001</v>
      </c>
      <c r="F482">
        <v>2.7629999999999998E-2</v>
      </c>
    </row>
    <row r="483" spans="1:6">
      <c r="A483" s="11" t="s">
        <v>4</v>
      </c>
      <c r="B483" s="4">
        <v>42965</v>
      </c>
      <c r="C483">
        <v>0.22392000000000001</v>
      </c>
      <c r="D483">
        <v>3.5499999999999997E-2</v>
      </c>
      <c r="E483">
        <v>0.215</v>
      </c>
      <c r="F483">
        <v>2.9440000000000001E-2</v>
      </c>
    </row>
    <row r="484" spans="1:6">
      <c r="A484" s="11" t="s">
        <v>4</v>
      </c>
      <c r="B484" s="4">
        <v>42966</v>
      </c>
      <c r="C484">
        <v>0.22469</v>
      </c>
      <c r="D484">
        <v>3.6209999999999999E-2</v>
      </c>
      <c r="E484">
        <v>0.21626999999999999</v>
      </c>
      <c r="F484">
        <v>3.0339999999999999E-2</v>
      </c>
    </row>
    <row r="485" spans="1:6">
      <c r="A485" s="11" t="s">
        <v>4</v>
      </c>
      <c r="B485" s="4">
        <v>42967</v>
      </c>
      <c r="C485">
        <v>0.22556000000000001</v>
      </c>
      <c r="D485">
        <v>3.5499999999999997E-2</v>
      </c>
      <c r="E485">
        <v>0.21672</v>
      </c>
      <c r="F485">
        <v>2.8000000000000001E-2</v>
      </c>
    </row>
    <row r="486" spans="1:6">
      <c r="A486" s="11" t="s">
        <v>4</v>
      </c>
      <c r="B486" s="4">
        <v>42968</v>
      </c>
      <c r="C486">
        <v>0.24806</v>
      </c>
      <c r="D486">
        <v>2.869E-2</v>
      </c>
      <c r="E486">
        <v>0.21776000000000001</v>
      </c>
      <c r="F486">
        <v>2.8889999999999999E-2</v>
      </c>
    </row>
    <row r="487" spans="1:6">
      <c r="A487" s="11" t="s">
        <v>4</v>
      </c>
      <c r="B487" s="4">
        <v>42969</v>
      </c>
      <c r="C487">
        <v>0.26091999999999999</v>
      </c>
      <c r="D487">
        <v>3.1710000000000002E-2</v>
      </c>
      <c r="E487">
        <v>0.21758</v>
      </c>
      <c r="F487">
        <v>2.853E-2</v>
      </c>
    </row>
    <row r="488" spans="1:6">
      <c r="A488" s="11" t="s">
        <v>4</v>
      </c>
      <c r="B488" s="4">
        <v>42970</v>
      </c>
      <c r="C488">
        <v>0.25247000000000003</v>
      </c>
      <c r="D488">
        <v>3.4849999999999999E-2</v>
      </c>
      <c r="E488">
        <v>0.21546999999999999</v>
      </c>
      <c r="F488">
        <v>2.8510000000000001E-2</v>
      </c>
    </row>
    <row r="489" spans="1:6">
      <c r="A489" s="11" t="s">
        <v>4</v>
      </c>
      <c r="B489" s="4">
        <v>42971</v>
      </c>
      <c r="C489">
        <v>0.24831</v>
      </c>
      <c r="D489">
        <v>3.5740000000000001E-2</v>
      </c>
      <c r="E489">
        <v>0.21426000000000001</v>
      </c>
      <c r="F489">
        <v>2.9080000000000002E-2</v>
      </c>
    </row>
    <row r="490" spans="1:6">
      <c r="A490" s="11" t="s">
        <v>4</v>
      </c>
      <c r="B490" s="4">
        <v>42972</v>
      </c>
      <c r="C490">
        <v>0.24532999999999999</v>
      </c>
      <c r="D490">
        <v>3.5270000000000003E-2</v>
      </c>
      <c r="E490">
        <v>0.2142</v>
      </c>
      <c r="F490">
        <v>2.9760000000000002E-2</v>
      </c>
    </row>
    <row r="491" spans="1:6">
      <c r="A491" s="11" t="s">
        <v>4</v>
      </c>
      <c r="B491" s="4">
        <v>42973</v>
      </c>
      <c r="C491">
        <v>0.24282999999999999</v>
      </c>
      <c r="D491">
        <v>3.4810000000000001E-2</v>
      </c>
      <c r="E491">
        <v>0.21462000000000001</v>
      </c>
      <c r="F491">
        <v>2.9960000000000001E-2</v>
      </c>
    </row>
    <row r="492" spans="1:6">
      <c r="A492" s="11" t="s">
        <v>4</v>
      </c>
      <c r="B492" s="4">
        <v>42974</v>
      </c>
      <c r="C492">
        <v>0.24021999999999999</v>
      </c>
      <c r="D492">
        <v>3.5069999999999997E-2</v>
      </c>
      <c r="E492">
        <v>0.21487999999999999</v>
      </c>
      <c r="F492">
        <v>2.8979999999999999E-2</v>
      </c>
    </row>
    <row r="493" spans="1:6">
      <c r="A493" s="11" t="s">
        <v>4</v>
      </c>
      <c r="B493" s="4">
        <v>42975</v>
      </c>
      <c r="C493">
        <v>0.23791999999999999</v>
      </c>
      <c r="D493">
        <v>3.5049999999999998E-2</v>
      </c>
      <c r="E493">
        <v>0.21598000000000001</v>
      </c>
      <c r="F493">
        <v>2.9989999999999999E-2</v>
      </c>
    </row>
    <row r="494" spans="1:6">
      <c r="A494" s="11" t="s">
        <v>4</v>
      </c>
      <c r="B494" s="4">
        <v>42976</v>
      </c>
      <c r="C494">
        <v>0.23502999999999999</v>
      </c>
      <c r="D494">
        <v>3.4079999999999999E-2</v>
      </c>
      <c r="E494">
        <v>0.21618000000000001</v>
      </c>
      <c r="F494">
        <v>2.9780000000000001E-2</v>
      </c>
    </row>
    <row r="495" spans="1:6">
      <c r="A495" s="11" t="s">
        <v>4</v>
      </c>
      <c r="B495" s="4">
        <v>42977</v>
      </c>
      <c r="C495">
        <v>0.23338999999999999</v>
      </c>
      <c r="D495">
        <v>3.3450000000000001E-2</v>
      </c>
      <c r="E495">
        <v>0.2162</v>
      </c>
      <c r="F495">
        <v>2.998E-2</v>
      </c>
    </row>
    <row r="496" spans="1:6">
      <c r="A496" s="11" t="s">
        <v>4</v>
      </c>
      <c r="B496" s="4">
        <v>42978</v>
      </c>
      <c r="C496">
        <v>0.23172000000000001</v>
      </c>
      <c r="D496">
        <v>3.2259999999999997E-2</v>
      </c>
      <c r="E496">
        <v>0.21697</v>
      </c>
      <c r="F496">
        <v>2.9669999999999998E-2</v>
      </c>
    </row>
    <row r="497" spans="1:6">
      <c r="A497" s="11" t="s">
        <v>4</v>
      </c>
      <c r="B497" s="4">
        <v>42979</v>
      </c>
      <c r="C497">
        <v>0.22900000000000001</v>
      </c>
      <c r="D497">
        <v>3.1449999999999999E-2</v>
      </c>
      <c r="E497">
        <v>0.2175</v>
      </c>
      <c r="F497">
        <v>2.9319999999999999E-2</v>
      </c>
    </row>
    <row r="498" spans="1:6">
      <c r="A498" s="11" t="s">
        <v>4</v>
      </c>
      <c r="B498" s="4">
        <v>42980</v>
      </c>
      <c r="C498">
        <v>0.22689000000000001</v>
      </c>
      <c r="D498">
        <v>3.092E-2</v>
      </c>
      <c r="E498">
        <v>0.21779000000000001</v>
      </c>
      <c r="F498">
        <v>2.9440000000000001E-2</v>
      </c>
    </row>
    <row r="499" spans="1:6">
      <c r="A499" s="11" t="s">
        <v>4</v>
      </c>
      <c r="B499" s="4">
        <v>42981</v>
      </c>
      <c r="C499">
        <v>0.22503000000000001</v>
      </c>
      <c r="D499">
        <v>3.1269999999999999E-2</v>
      </c>
      <c r="E499">
        <v>0.21819</v>
      </c>
      <c r="F499">
        <v>2.9590000000000002E-2</v>
      </c>
    </row>
    <row r="500" spans="1:6">
      <c r="A500" s="11" t="s">
        <v>4</v>
      </c>
      <c r="B500" s="4">
        <v>42982</v>
      </c>
      <c r="C500">
        <v>0.22364000000000001</v>
      </c>
      <c r="D500">
        <v>3.1879999999999999E-2</v>
      </c>
      <c r="E500">
        <v>0.21906</v>
      </c>
      <c r="F500">
        <v>3.0110000000000001E-2</v>
      </c>
    </row>
    <row r="501" spans="1:6">
      <c r="A501" s="11" t="s">
        <v>4</v>
      </c>
      <c r="B501" s="4">
        <v>42983</v>
      </c>
      <c r="C501">
        <v>0.22</v>
      </c>
      <c r="D501">
        <v>3.2169999999999997E-2</v>
      </c>
      <c r="E501">
        <v>0.21956000000000001</v>
      </c>
      <c r="F501">
        <v>3.0669999999999999E-2</v>
      </c>
    </row>
    <row r="502" spans="1:6">
      <c r="A502" s="11" t="s">
        <v>4</v>
      </c>
      <c r="B502" s="4">
        <v>42984</v>
      </c>
      <c r="C502">
        <v>0.21668999999999999</v>
      </c>
      <c r="D502">
        <v>3.1910000000000001E-2</v>
      </c>
      <c r="E502">
        <v>0.21876999999999999</v>
      </c>
      <c r="F502">
        <v>3.041E-2</v>
      </c>
    </row>
    <row r="503" spans="1:6">
      <c r="A503" s="11" t="s">
        <v>4</v>
      </c>
      <c r="B503" s="4">
        <v>42985</v>
      </c>
      <c r="C503">
        <v>0.21506</v>
      </c>
      <c r="D503">
        <v>3.2030000000000003E-2</v>
      </c>
      <c r="E503">
        <v>0.21734000000000001</v>
      </c>
      <c r="F503">
        <v>3.014E-2</v>
      </c>
    </row>
    <row r="504" spans="1:6">
      <c r="A504" s="11" t="s">
        <v>4</v>
      </c>
      <c r="B504" s="4">
        <v>42986</v>
      </c>
      <c r="C504">
        <v>0.21511</v>
      </c>
      <c r="D504">
        <v>3.2219999999999999E-2</v>
      </c>
      <c r="E504">
        <v>0.21634</v>
      </c>
      <c r="F504">
        <v>3.0280000000000001E-2</v>
      </c>
    </row>
    <row r="505" spans="1:6">
      <c r="A505" s="11" t="s">
        <v>4</v>
      </c>
      <c r="B505" s="4">
        <v>42987</v>
      </c>
      <c r="C505">
        <v>0.21532999999999999</v>
      </c>
      <c r="D505">
        <v>3.304E-2</v>
      </c>
      <c r="E505">
        <v>0.21637000000000001</v>
      </c>
      <c r="F505">
        <v>3.0360000000000002E-2</v>
      </c>
    </row>
    <row r="506" spans="1:6">
      <c r="A506" s="11" t="s">
        <v>4</v>
      </c>
      <c r="B506" s="4">
        <v>42988</v>
      </c>
      <c r="C506">
        <v>0.21517</v>
      </c>
      <c r="D506">
        <v>3.3480000000000003E-2</v>
      </c>
      <c r="E506">
        <v>0.21706</v>
      </c>
      <c r="F506">
        <v>3.0519999999999999E-2</v>
      </c>
    </row>
    <row r="507" spans="1:6">
      <c r="A507" s="11" t="s">
        <v>4</v>
      </c>
      <c r="B507" s="4">
        <v>42989</v>
      </c>
      <c r="C507">
        <v>0.21453</v>
      </c>
      <c r="D507">
        <v>3.3739999999999999E-2</v>
      </c>
      <c r="E507">
        <v>0.21820000000000001</v>
      </c>
      <c r="F507">
        <v>3.0040000000000001E-2</v>
      </c>
    </row>
    <row r="508" spans="1:6">
      <c r="A508" s="11" t="s">
        <v>4</v>
      </c>
      <c r="B508" s="4">
        <v>42990</v>
      </c>
      <c r="C508">
        <v>0.214</v>
      </c>
      <c r="D508">
        <v>3.3750000000000002E-2</v>
      </c>
      <c r="E508">
        <v>0.21937999999999999</v>
      </c>
      <c r="F508">
        <v>2.9350000000000001E-2</v>
      </c>
    </row>
    <row r="509" spans="1:6">
      <c r="A509" s="11" t="s">
        <v>4</v>
      </c>
      <c r="B509" s="4">
        <v>42991</v>
      </c>
      <c r="C509">
        <v>0.21367</v>
      </c>
      <c r="D509">
        <v>3.4110000000000001E-2</v>
      </c>
      <c r="E509">
        <v>0.22009000000000001</v>
      </c>
      <c r="F509">
        <v>2.9059999999999999E-2</v>
      </c>
    </row>
    <row r="510" spans="1:6">
      <c r="A510" s="11" t="s">
        <v>4</v>
      </c>
      <c r="B510" s="4">
        <v>42992</v>
      </c>
      <c r="C510">
        <v>0.21306</v>
      </c>
      <c r="D510">
        <v>3.4419999999999999E-2</v>
      </c>
      <c r="E510">
        <v>0.22073000000000001</v>
      </c>
      <c r="F510">
        <v>2.9069999999999999E-2</v>
      </c>
    </row>
    <row r="511" spans="1:6">
      <c r="A511" s="11" t="s">
        <v>4</v>
      </c>
      <c r="B511" s="4">
        <v>42993</v>
      </c>
      <c r="C511">
        <v>0.21281</v>
      </c>
      <c r="D511">
        <v>3.5150000000000001E-2</v>
      </c>
      <c r="E511">
        <v>0.22137999999999999</v>
      </c>
      <c r="F511">
        <v>2.9319999999999999E-2</v>
      </c>
    </row>
    <row r="512" spans="1:6">
      <c r="A512" s="11" t="s">
        <v>4</v>
      </c>
      <c r="B512" s="4">
        <v>42994</v>
      </c>
      <c r="C512">
        <v>0.20952999999999999</v>
      </c>
      <c r="D512">
        <v>3.594E-2</v>
      </c>
      <c r="E512">
        <v>0.21920000000000001</v>
      </c>
      <c r="F512">
        <v>2.7699999999999999E-2</v>
      </c>
    </row>
    <row r="513" spans="1:6">
      <c r="A513" s="11" t="s">
        <v>4</v>
      </c>
      <c r="B513" s="4">
        <v>42995</v>
      </c>
      <c r="C513">
        <v>0.22078</v>
      </c>
      <c r="D513">
        <v>1.899E-2</v>
      </c>
      <c r="E513">
        <v>0.21634</v>
      </c>
      <c r="F513">
        <v>2.7269999999999999E-2</v>
      </c>
    </row>
    <row r="514" spans="1:6">
      <c r="A514" s="11" t="s">
        <v>4</v>
      </c>
      <c r="B514" s="4">
        <v>42996</v>
      </c>
      <c r="C514">
        <v>0.22081000000000001</v>
      </c>
      <c r="D514">
        <v>1.881E-2</v>
      </c>
      <c r="E514">
        <v>0.21368000000000001</v>
      </c>
      <c r="F514">
        <v>2.6749999999999999E-2</v>
      </c>
    </row>
    <row r="515" spans="1:6">
      <c r="A515" s="11" t="s">
        <v>4</v>
      </c>
      <c r="B515" s="4">
        <v>42997</v>
      </c>
      <c r="C515">
        <v>0.22528000000000001</v>
      </c>
      <c r="D515">
        <v>1.959E-2</v>
      </c>
      <c r="E515">
        <v>0.21145</v>
      </c>
      <c r="F515">
        <v>2.664E-2</v>
      </c>
    </row>
    <row r="516" spans="1:6">
      <c r="A516" s="11" t="s">
        <v>4</v>
      </c>
      <c r="B516" s="4">
        <v>42998</v>
      </c>
      <c r="C516">
        <v>0.22797000000000001</v>
      </c>
      <c r="D516">
        <v>2.4E-2</v>
      </c>
      <c r="E516">
        <v>0.21018999999999999</v>
      </c>
      <c r="F516">
        <v>2.6859999999999998E-2</v>
      </c>
    </row>
    <row r="517" spans="1:6">
      <c r="A517" s="11" t="s">
        <v>4</v>
      </c>
      <c r="B517" s="4">
        <v>42999</v>
      </c>
      <c r="C517">
        <v>0.22794</v>
      </c>
      <c r="D517">
        <v>2.6720000000000001E-2</v>
      </c>
      <c r="E517">
        <v>0.21096999999999999</v>
      </c>
      <c r="F517">
        <v>2.802E-2</v>
      </c>
    </row>
    <row r="518" spans="1:6">
      <c r="A518" s="11" t="s">
        <v>4</v>
      </c>
      <c r="B518" s="4">
        <v>43000</v>
      </c>
      <c r="C518">
        <v>0.23036000000000001</v>
      </c>
      <c r="D518">
        <v>2.9010000000000001E-2</v>
      </c>
      <c r="E518">
        <v>0.21279000000000001</v>
      </c>
      <c r="F518">
        <v>2.8309999999999998E-2</v>
      </c>
    </row>
    <row r="519" spans="1:6">
      <c r="A519" s="11" t="s">
        <v>4</v>
      </c>
      <c r="B519" s="4">
        <v>43001</v>
      </c>
      <c r="C519">
        <v>0.23053000000000001</v>
      </c>
      <c r="D519">
        <v>3.0499999999999999E-2</v>
      </c>
      <c r="E519">
        <v>0.21545</v>
      </c>
      <c r="F519">
        <v>2.8400000000000002E-2</v>
      </c>
    </row>
    <row r="520" spans="1:6">
      <c r="A520" s="11" t="s">
        <v>4</v>
      </c>
      <c r="B520" s="4">
        <v>43002</v>
      </c>
      <c r="C520">
        <v>0.22980999999999999</v>
      </c>
      <c r="D520">
        <v>3.143E-2</v>
      </c>
      <c r="E520">
        <v>0.21815999999999999</v>
      </c>
      <c r="F520">
        <v>2.7560000000000001E-2</v>
      </c>
    </row>
    <row r="521" spans="1:6">
      <c r="A521" s="11" t="s">
        <v>4</v>
      </c>
      <c r="B521" s="4">
        <v>43003</v>
      </c>
      <c r="C521">
        <v>0.23266999999999999</v>
      </c>
      <c r="D521">
        <v>3.015E-2</v>
      </c>
      <c r="E521">
        <v>0.21973000000000001</v>
      </c>
      <c r="F521">
        <v>2.8649999999999998E-2</v>
      </c>
    </row>
    <row r="522" spans="1:6">
      <c r="A522" s="11" t="s">
        <v>4</v>
      </c>
      <c r="B522" s="4">
        <v>43004</v>
      </c>
      <c r="C522">
        <v>0.25661</v>
      </c>
      <c r="D522">
        <v>3.175E-2</v>
      </c>
      <c r="E522">
        <v>0.21987000000000001</v>
      </c>
      <c r="F522">
        <v>3.1230000000000001E-2</v>
      </c>
    </row>
    <row r="523" spans="1:6">
      <c r="A523" s="11" t="s">
        <v>4</v>
      </c>
      <c r="B523" s="4">
        <v>43005</v>
      </c>
      <c r="C523">
        <v>0.24903</v>
      </c>
      <c r="D523">
        <v>3.5880000000000002E-2</v>
      </c>
      <c r="E523">
        <v>0.21695</v>
      </c>
      <c r="F523">
        <v>2.9309999999999999E-2</v>
      </c>
    </row>
    <row r="524" spans="1:6">
      <c r="A524" s="11" t="s">
        <v>4</v>
      </c>
      <c r="B524" s="4">
        <v>43006</v>
      </c>
      <c r="C524">
        <v>0.24753</v>
      </c>
      <c r="D524">
        <v>3.9820000000000001E-2</v>
      </c>
      <c r="E524">
        <v>0.21551999999999999</v>
      </c>
      <c r="F524">
        <v>2.887E-2</v>
      </c>
    </row>
    <row r="525" spans="1:6">
      <c r="A525" s="11" t="s">
        <v>4</v>
      </c>
      <c r="B525" s="4">
        <v>43007</v>
      </c>
      <c r="C525">
        <v>0.24617</v>
      </c>
      <c r="D525">
        <v>4.1209999999999997E-2</v>
      </c>
      <c r="E525">
        <v>0.21648000000000001</v>
      </c>
      <c r="F525">
        <v>2.7629999999999998E-2</v>
      </c>
    </row>
    <row r="526" spans="1:6">
      <c r="A526" s="11" t="s">
        <v>4</v>
      </c>
      <c r="B526" s="4">
        <v>43008</v>
      </c>
      <c r="C526">
        <v>0.24385999999999999</v>
      </c>
      <c r="D526">
        <v>4.1700000000000001E-2</v>
      </c>
      <c r="E526">
        <v>0.21758</v>
      </c>
      <c r="F526">
        <v>2.7349999999999999E-2</v>
      </c>
    </row>
    <row r="527" spans="1:6">
      <c r="A527" s="11" t="s">
        <v>4</v>
      </c>
      <c r="B527" s="4">
        <v>43009</v>
      </c>
      <c r="C527">
        <v>0.24156</v>
      </c>
      <c r="D527">
        <v>4.224E-2</v>
      </c>
      <c r="E527">
        <v>0.21779999999999999</v>
      </c>
      <c r="F527">
        <v>2.6839999999999999E-2</v>
      </c>
    </row>
    <row r="528" spans="1:6">
      <c r="A528" s="11" t="s">
        <v>4</v>
      </c>
      <c r="B528" s="4">
        <v>43010</v>
      </c>
      <c r="C528">
        <v>0.24964</v>
      </c>
      <c r="D528">
        <v>3.5970000000000002E-2</v>
      </c>
      <c r="E528">
        <v>0.21609</v>
      </c>
      <c r="F528">
        <v>2.665E-2</v>
      </c>
    </row>
    <row r="529" spans="1:6">
      <c r="A529" s="11" t="s">
        <v>4</v>
      </c>
      <c r="B529" s="4">
        <v>43011</v>
      </c>
      <c r="C529">
        <v>0.25441999999999998</v>
      </c>
      <c r="D529">
        <v>3.6049999999999999E-2</v>
      </c>
      <c r="E529">
        <v>0.21484</v>
      </c>
      <c r="F529">
        <v>2.7390000000000001E-2</v>
      </c>
    </row>
    <row r="530" spans="1:6">
      <c r="A530" s="11" t="s">
        <v>4</v>
      </c>
      <c r="B530" s="4">
        <v>43012</v>
      </c>
      <c r="C530">
        <v>0.25656000000000001</v>
      </c>
      <c r="D530">
        <v>3.5029999999999999E-2</v>
      </c>
      <c r="E530">
        <v>0.21597</v>
      </c>
      <c r="F530">
        <v>2.6720000000000001E-2</v>
      </c>
    </row>
    <row r="531" spans="1:6">
      <c r="A531" s="11" t="s">
        <v>4</v>
      </c>
      <c r="B531" s="4">
        <v>43013</v>
      </c>
      <c r="C531">
        <v>0.25069000000000002</v>
      </c>
      <c r="D531">
        <v>3.6330000000000001E-2</v>
      </c>
      <c r="E531">
        <v>0.21847</v>
      </c>
      <c r="F531">
        <v>2.5440000000000001E-2</v>
      </c>
    </row>
    <row r="532" spans="1:6">
      <c r="A532" s="11" t="s">
        <v>4</v>
      </c>
      <c r="B532" s="4">
        <v>43014</v>
      </c>
      <c r="C532">
        <v>0.26363999999999999</v>
      </c>
      <c r="D532">
        <v>3.0939999999999999E-2</v>
      </c>
      <c r="E532">
        <v>0.23491000000000001</v>
      </c>
      <c r="F532">
        <v>3.7839999999999999E-2</v>
      </c>
    </row>
    <row r="533" spans="1:6">
      <c r="A533" s="11" t="s">
        <v>4</v>
      </c>
      <c r="B533" s="4">
        <v>43015</v>
      </c>
      <c r="C533">
        <v>0.26906000000000002</v>
      </c>
      <c r="D533">
        <v>3.0550000000000001E-2</v>
      </c>
      <c r="E533">
        <v>0.27181</v>
      </c>
      <c r="F533">
        <v>4.9299999999999997E-2</v>
      </c>
    </row>
    <row r="534" spans="1:6">
      <c r="A534" s="11" t="s">
        <v>4</v>
      </c>
      <c r="B534" s="4">
        <v>43016</v>
      </c>
      <c r="C534">
        <v>0.25794</v>
      </c>
      <c r="D534">
        <v>3.4200000000000001E-2</v>
      </c>
      <c r="E534">
        <v>0.27900000000000003</v>
      </c>
      <c r="F534">
        <v>3.5549999999999998E-2</v>
      </c>
    </row>
    <row r="535" spans="1:6">
      <c r="A535" s="11" t="s">
        <v>4</v>
      </c>
      <c r="B535" s="4">
        <v>43017</v>
      </c>
      <c r="C535">
        <v>0.25502999999999998</v>
      </c>
      <c r="D535">
        <v>3.8490000000000003E-2</v>
      </c>
      <c r="E535">
        <v>0.27238000000000001</v>
      </c>
      <c r="F535">
        <v>3.569E-2</v>
      </c>
    </row>
    <row r="536" spans="1:6">
      <c r="A536" s="11" t="s">
        <v>4</v>
      </c>
      <c r="B536" s="4">
        <v>43018</v>
      </c>
      <c r="C536">
        <v>0.25611</v>
      </c>
      <c r="D536">
        <v>3.5409999999999997E-2</v>
      </c>
      <c r="E536">
        <v>0.27309</v>
      </c>
      <c r="F536">
        <v>3.7100000000000001E-2</v>
      </c>
    </row>
    <row r="537" spans="1:6">
      <c r="A537" s="11" t="s">
        <v>4</v>
      </c>
      <c r="B537" s="4">
        <v>43019</v>
      </c>
      <c r="C537">
        <v>0.25417000000000001</v>
      </c>
      <c r="D537">
        <v>3.4139999999999997E-2</v>
      </c>
      <c r="E537">
        <v>0.2722</v>
      </c>
      <c r="F537">
        <v>3.5439999999999999E-2</v>
      </c>
    </row>
    <row r="538" spans="1:6">
      <c r="A538" s="11" t="s">
        <v>4</v>
      </c>
      <c r="B538" s="4">
        <v>43020</v>
      </c>
      <c r="C538">
        <v>0.25267000000000001</v>
      </c>
      <c r="D538">
        <v>3.7519999999999998E-2</v>
      </c>
      <c r="E538">
        <v>0.26801999999999998</v>
      </c>
      <c r="F538">
        <v>3.6040000000000003E-2</v>
      </c>
    </row>
    <row r="539" spans="1:6">
      <c r="A539" s="11" t="s">
        <v>4</v>
      </c>
      <c r="B539" s="4">
        <v>43021</v>
      </c>
      <c r="C539">
        <v>0.25283</v>
      </c>
      <c r="D539">
        <v>3.585E-2</v>
      </c>
      <c r="E539">
        <v>0.26695000000000002</v>
      </c>
      <c r="F539">
        <v>3.7319999999999999E-2</v>
      </c>
    </row>
    <row r="540" spans="1:6">
      <c r="A540" s="11" t="s">
        <v>4</v>
      </c>
      <c r="B540" s="4">
        <v>43022</v>
      </c>
      <c r="C540">
        <v>0.26200000000000001</v>
      </c>
      <c r="D540">
        <v>3.2480000000000002E-2</v>
      </c>
      <c r="E540">
        <v>0.27200000000000002</v>
      </c>
      <c r="F540">
        <v>3.8960000000000002E-2</v>
      </c>
    </row>
    <row r="541" spans="1:6">
      <c r="A541" s="11" t="s">
        <v>4</v>
      </c>
      <c r="B541" s="4">
        <v>43023</v>
      </c>
      <c r="C541">
        <v>0.25696999999999998</v>
      </c>
      <c r="D541">
        <v>3.49E-2</v>
      </c>
      <c r="E541">
        <v>0.27351999999999999</v>
      </c>
      <c r="F541">
        <v>3.6859999999999997E-2</v>
      </c>
    </row>
    <row r="542" spans="1:6">
      <c r="A542" s="11" t="s">
        <v>4</v>
      </c>
      <c r="B542" s="4">
        <v>43024</v>
      </c>
      <c r="C542">
        <v>0.25080999999999998</v>
      </c>
      <c r="D542">
        <v>3.7379999999999997E-2</v>
      </c>
      <c r="E542">
        <v>0.26930999999999999</v>
      </c>
      <c r="F542">
        <v>3.6589999999999998E-2</v>
      </c>
    </row>
    <row r="543" spans="1:6">
      <c r="A543" s="11" t="s">
        <v>4</v>
      </c>
      <c r="B543" s="4">
        <v>43025</v>
      </c>
      <c r="C543">
        <v>0.25011</v>
      </c>
      <c r="D543">
        <v>3.9669999999999997E-2</v>
      </c>
      <c r="E543">
        <v>0.26565</v>
      </c>
      <c r="F543">
        <v>3.585E-2</v>
      </c>
    </row>
    <row r="544" spans="1:6">
      <c r="A544" s="11" t="s">
        <v>4</v>
      </c>
      <c r="B544" s="4">
        <v>43026</v>
      </c>
      <c r="C544">
        <v>0.25008999999999998</v>
      </c>
      <c r="D544">
        <v>3.9870000000000003E-2</v>
      </c>
      <c r="E544">
        <v>0.26533000000000001</v>
      </c>
      <c r="F544">
        <v>3.5049999999999998E-2</v>
      </c>
    </row>
    <row r="545" spans="1:6">
      <c r="A545" s="11" t="s">
        <v>4</v>
      </c>
      <c r="B545" s="4">
        <v>43027</v>
      </c>
      <c r="C545">
        <v>0.26418000000000003</v>
      </c>
      <c r="D545">
        <v>4.0300000000000002E-2</v>
      </c>
      <c r="E545">
        <v>0.26666000000000001</v>
      </c>
      <c r="F545">
        <v>3.4509999999999999E-2</v>
      </c>
    </row>
    <row r="546" spans="1:6">
      <c r="A546" s="11" t="s">
        <v>4</v>
      </c>
      <c r="B546" s="4">
        <v>43028</v>
      </c>
      <c r="C546">
        <v>0.25378000000000001</v>
      </c>
      <c r="D546">
        <v>3.9629999999999999E-2</v>
      </c>
      <c r="E546">
        <v>0.2457</v>
      </c>
      <c r="F546">
        <v>2.6769999999999999E-2</v>
      </c>
    </row>
    <row r="547" spans="1:6">
      <c r="A547" s="11" t="s">
        <v>4</v>
      </c>
      <c r="B547" s="4">
        <v>43029</v>
      </c>
      <c r="C547">
        <v>0.25198999999999999</v>
      </c>
      <c r="D547">
        <v>3.6659999999999998E-2</v>
      </c>
      <c r="E547">
        <v>0.25429000000000002</v>
      </c>
      <c r="F547">
        <v>4.2939999999999999E-2</v>
      </c>
    </row>
    <row r="548" spans="1:6">
      <c r="A548" s="11" t="s">
        <v>4</v>
      </c>
      <c r="B548" s="4">
        <v>43030</v>
      </c>
      <c r="C548">
        <v>0.25690000000000002</v>
      </c>
      <c r="D548">
        <v>2.9510000000000002E-2</v>
      </c>
      <c r="E548">
        <v>0.26457000000000003</v>
      </c>
      <c r="F548">
        <v>3.4470000000000001E-2</v>
      </c>
    </row>
    <row r="549" spans="1:6">
      <c r="A549" s="11" t="s">
        <v>4</v>
      </c>
      <c r="B549" s="4">
        <v>43031</v>
      </c>
      <c r="C549">
        <v>0.25488</v>
      </c>
      <c r="D549">
        <v>2.8510000000000001E-2</v>
      </c>
      <c r="E549">
        <v>0.26385999999999998</v>
      </c>
      <c r="F549">
        <v>3.3860000000000001E-2</v>
      </c>
    </row>
    <row r="550" spans="1:6">
      <c r="A550" s="11" t="s">
        <v>4</v>
      </c>
      <c r="B550" s="4">
        <v>43032</v>
      </c>
      <c r="C550">
        <v>0.25202000000000002</v>
      </c>
      <c r="D550">
        <v>2.826E-2</v>
      </c>
      <c r="E550">
        <v>0.26284000000000002</v>
      </c>
      <c r="F550">
        <v>3.4750000000000003E-2</v>
      </c>
    </row>
    <row r="551" spans="1:6">
      <c r="A551" s="11" t="s">
        <v>4</v>
      </c>
      <c r="B551" s="4">
        <v>43033</v>
      </c>
      <c r="C551">
        <v>0.24993000000000001</v>
      </c>
      <c r="D551">
        <v>2.8590000000000001E-2</v>
      </c>
      <c r="E551">
        <v>0.26145000000000002</v>
      </c>
      <c r="F551">
        <v>3.5450000000000002E-2</v>
      </c>
    </row>
    <row r="552" spans="1:6">
      <c r="A552" s="11" t="s">
        <v>4</v>
      </c>
      <c r="B552" s="4">
        <v>43034</v>
      </c>
      <c r="C552">
        <v>0.2495</v>
      </c>
      <c r="D552">
        <v>2.9440000000000001E-2</v>
      </c>
      <c r="E552">
        <v>0.26018000000000002</v>
      </c>
      <c r="F552">
        <v>3.5479999999999998E-2</v>
      </c>
    </row>
    <row r="553" spans="1:6">
      <c r="A553" s="11" t="s">
        <v>4</v>
      </c>
      <c r="B553" s="4">
        <v>43035</v>
      </c>
      <c r="C553">
        <v>0.24762000000000001</v>
      </c>
      <c r="D553">
        <v>2.8340000000000001E-2</v>
      </c>
      <c r="E553">
        <v>0.25961000000000001</v>
      </c>
      <c r="F553">
        <v>3.5340000000000003E-2</v>
      </c>
    </row>
    <row r="554" spans="1:6">
      <c r="A554" s="11" t="s">
        <v>4</v>
      </c>
      <c r="B554" s="4">
        <v>43036</v>
      </c>
      <c r="C554">
        <v>0.2452</v>
      </c>
      <c r="D554">
        <v>2.879E-2</v>
      </c>
      <c r="E554">
        <v>0.25758999999999999</v>
      </c>
      <c r="F554">
        <v>3.4729999999999997E-2</v>
      </c>
    </row>
    <row r="555" spans="1:6">
      <c r="A555" s="11" t="s">
        <v>4</v>
      </c>
      <c r="B555" s="4">
        <v>43037</v>
      </c>
      <c r="C555">
        <v>0.24301</v>
      </c>
      <c r="D555">
        <v>2.87E-2</v>
      </c>
      <c r="E555">
        <v>0.25407999999999997</v>
      </c>
      <c r="F555">
        <v>3.499E-2</v>
      </c>
    </row>
    <row r="556" spans="1:6">
      <c r="A556" s="11" t="s">
        <v>4</v>
      </c>
      <c r="B556" s="4">
        <v>43038</v>
      </c>
      <c r="C556">
        <v>0.24285999999999999</v>
      </c>
      <c r="D556">
        <v>3.0269999999999998E-2</v>
      </c>
      <c r="E556">
        <v>0.25230000000000002</v>
      </c>
      <c r="F556">
        <v>3.5869999999999999E-2</v>
      </c>
    </row>
    <row r="557" spans="1:6">
      <c r="A557" s="11" t="s">
        <v>4</v>
      </c>
      <c r="B557" s="4">
        <v>43039</v>
      </c>
      <c r="C557">
        <v>0.24212</v>
      </c>
      <c r="D557">
        <v>2.93E-2</v>
      </c>
      <c r="E557">
        <v>0.25187999999999999</v>
      </c>
      <c r="F557">
        <v>3.5790000000000002E-2</v>
      </c>
    </row>
    <row r="558" spans="1:6">
      <c r="A558" s="11" t="s">
        <v>4</v>
      </c>
      <c r="B558" s="4">
        <v>43040</v>
      </c>
      <c r="C558">
        <v>0.23733000000000001</v>
      </c>
      <c r="D558">
        <v>3.5130000000000002E-2</v>
      </c>
      <c r="E558">
        <v>0.25074999999999997</v>
      </c>
      <c r="F558">
        <v>3.533E-2</v>
      </c>
    </row>
    <row r="559" spans="1:6">
      <c r="A559" s="11" t="s">
        <v>4</v>
      </c>
      <c r="B559" s="4">
        <v>43041</v>
      </c>
      <c r="C559">
        <v>0.23819000000000001</v>
      </c>
      <c r="D559">
        <v>3.585E-2</v>
      </c>
      <c r="E559">
        <v>0.24944</v>
      </c>
      <c r="F559">
        <v>3.5639999999999998E-2</v>
      </c>
    </row>
    <row r="560" spans="1:6">
      <c r="A560" s="11" t="s">
        <v>4</v>
      </c>
      <c r="B560" s="4">
        <v>43042</v>
      </c>
      <c r="C560">
        <v>0.23752999999999999</v>
      </c>
      <c r="D560">
        <v>3.601E-2</v>
      </c>
      <c r="E560">
        <v>0.24912999999999999</v>
      </c>
      <c r="F560">
        <v>3.5889999999999998E-2</v>
      </c>
    </row>
    <row r="561" spans="1:6">
      <c r="A561" s="11" t="s">
        <v>4</v>
      </c>
      <c r="B561" s="4">
        <v>43043</v>
      </c>
      <c r="C561">
        <v>0.23774999999999999</v>
      </c>
      <c r="D561">
        <v>3.6060000000000002E-2</v>
      </c>
      <c r="E561">
        <v>0.24845</v>
      </c>
      <c r="F561">
        <v>3.6089999999999997E-2</v>
      </c>
    </row>
    <row r="562" spans="1:6">
      <c r="A562" s="11" t="s">
        <v>4</v>
      </c>
      <c r="B562" s="4">
        <v>43044</v>
      </c>
      <c r="C562">
        <v>0.23838999999999999</v>
      </c>
      <c r="D562">
        <v>3.6470000000000002E-2</v>
      </c>
      <c r="E562">
        <v>0.24856</v>
      </c>
      <c r="F562">
        <v>3.619E-2</v>
      </c>
    </row>
    <row r="563" spans="1:6">
      <c r="A563" s="11" t="s">
        <v>4</v>
      </c>
      <c r="B563" s="4">
        <v>43045</v>
      </c>
      <c r="C563">
        <v>0.23638999999999999</v>
      </c>
      <c r="D563">
        <v>3.6459999999999999E-2</v>
      </c>
      <c r="E563">
        <v>0.24879999999999999</v>
      </c>
      <c r="F563">
        <v>3.5990000000000001E-2</v>
      </c>
    </row>
    <row r="564" spans="1:6">
      <c r="A564" s="11" t="s">
        <v>4</v>
      </c>
      <c r="B564" s="4">
        <v>43046</v>
      </c>
      <c r="C564">
        <v>0.23588999999999999</v>
      </c>
      <c r="D564">
        <v>3.6209999999999999E-2</v>
      </c>
      <c r="E564">
        <v>0.24787999999999999</v>
      </c>
      <c r="F564">
        <v>3.5400000000000001E-2</v>
      </c>
    </row>
    <row r="565" spans="1:6">
      <c r="A565" s="11" t="s">
        <v>4</v>
      </c>
      <c r="B565" s="4">
        <v>43047</v>
      </c>
      <c r="C565">
        <v>0.23472000000000001</v>
      </c>
      <c r="D565">
        <v>3.5920000000000001E-2</v>
      </c>
      <c r="E565">
        <v>0.24695</v>
      </c>
      <c r="F565">
        <v>3.5869999999999999E-2</v>
      </c>
    </row>
    <row r="566" spans="1:6">
      <c r="A566" s="11" t="s">
        <v>4</v>
      </c>
      <c r="B566" s="4">
        <v>43048</v>
      </c>
      <c r="C566">
        <v>0.23483000000000001</v>
      </c>
      <c r="D566">
        <v>3.5749999999999997E-2</v>
      </c>
      <c r="E566">
        <v>0.24636</v>
      </c>
      <c r="F566">
        <v>3.5860000000000003E-2</v>
      </c>
    </row>
    <row r="567" spans="1:6">
      <c r="A567" s="11" t="s">
        <v>4</v>
      </c>
      <c r="B567" s="4">
        <v>43049</v>
      </c>
      <c r="C567">
        <v>0.23244000000000001</v>
      </c>
      <c r="D567">
        <v>3.4880000000000001E-2</v>
      </c>
      <c r="E567">
        <v>0.24637000000000001</v>
      </c>
      <c r="F567">
        <v>3.6119999999999999E-2</v>
      </c>
    </row>
    <row r="568" spans="1:6">
      <c r="A568" s="11" t="s">
        <v>4</v>
      </c>
      <c r="B568" s="4">
        <v>43050</v>
      </c>
      <c r="C568">
        <v>0.23294000000000001</v>
      </c>
      <c r="D568">
        <v>3.4709999999999998E-2</v>
      </c>
      <c r="E568">
        <v>0.24551999999999999</v>
      </c>
      <c r="F568">
        <v>3.6080000000000001E-2</v>
      </c>
    </row>
    <row r="569" spans="1:6">
      <c r="A569" s="11" t="s">
        <v>4</v>
      </c>
      <c r="B569" s="4">
        <v>43051</v>
      </c>
      <c r="C569">
        <v>0.23416999999999999</v>
      </c>
      <c r="D569">
        <v>3.5499999999999997E-2</v>
      </c>
      <c r="E569">
        <v>0.24388000000000001</v>
      </c>
      <c r="F569">
        <v>3.7470000000000003E-2</v>
      </c>
    </row>
    <row r="570" spans="1:6">
      <c r="A570" s="11" t="s">
        <v>4</v>
      </c>
      <c r="B570" s="4">
        <v>43052</v>
      </c>
      <c r="C570">
        <v>0.23341999999999999</v>
      </c>
      <c r="D570">
        <v>3.4880000000000001E-2</v>
      </c>
      <c r="E570">
        <v>0.24418999999999999</v>
      </c>
      <c r="F570">
        <v>3.7179999999999998E-2</v>
      </c>
    </row>
    <row r="571" spans="1:6">
      <c r="A571" s="11" t="s">
        <v>4</v>
      </c>
      <c r="B571" s="4">
        <v>43053</v>
      </c>
      <c r="C571">
        <v>0.23377999999999999</v>
      </c>
      <c r="D571">
        <v>3.5299999999999998E-2</v>
      </c>
      <c r="E571">
        <v>0.24318999999999999</v>
      </c>
      <c r="F571">
        <v>3.8219999999999997E-2</v>
      </c>
    </row>
    <row r="572" spans="1:6">
      <c r="A572" s="11" t="s">
        <v>4</v>
      </c>
      <c r="B572" s="4">
        <v>43054</v>
      </c>
      <c r="C572">
        <v>0.23499999999999999</v>
      </c>
      <c r="D572">
        <v>3.5839999999999997E-2</v>
      </c>
      <c r="E572">
        <v>0.24315999999999999</v>
      </c>
      <c r="F572">
        <v>3.9079999999999997E-2</v>
      </c>
    </row>
    <row r="573" spans="1:6">
      <c r="A573" s="11" t="s">
        <v>4</v>
      </c>
      <c r="B573" s="4">
        <v>43055</v>
      </c>
      <c r="C573">
        <v>0.23300000000000001</v>
      </c>
      <c r="D573">
        <v>3.4669999999999999E-2</v>
      </c>
      <c r="E573">
        <v>0.24512</v>
      </c>
      <c r="F573">
        <v>3.7179999999999998E-2</v>
      </c>
    </row>
    <row r="574" spans="1:6">
      <c r="A574" s="11" t="s">
        <v>4</v>
      </c>
      <c r="B574" s="4">
        <v>43056</v>
      </c>
      <c r="C574">
        <v>0.23275000000000001</v>
      </c>
      <c r="D574">
        <v>3.4669999999999999E-2</v>
      </c>
      <c r="E574">
        <v>0.24451000000000001</v>
      </c>
      <c r="F574">
        <v>3.6769999999999997E-2</v>
      </c>
    </row>
    <row r="575" spans="1:6">
      <c r="A575" s="11" t="s">
        <v>4</v>
      </c>
      <c r="B575" s="4">
        <v>43057</v>
      </c>
      <c r="C575">
        <v>0.23302999999999999</v>
      </c>
      <c r="D575">
        <v>3.5959999999999999E-2</v>
      </c>
      <c r="E575">
        <v>0.24202000000000001</v>
      </c>
      <c r="F575">
        <v>3.8800000000000001E-2</v>
      </c>
    </row>
    <row r="576" spans="1:6">
      <c r="A576" s="11" t="s">
        <v>4</v>
      </c>
      <c r="B576" s="4">
        <v>43058</v>
      </c>
      <c r="C576">
        <v>0.23286000000000001</v>
      </c>
      <c r="D576">
        <v>3.4360000000000002E-2</v>
      </c>
      <c r="E576">
        <v>0.24332000000000001</v>
      </c>
      <c r="F576">
        <v>3.7179999999999998E-2</v>
      </c>
    </row>
    <row r="577" spans="1:9">
      <c r="A577" s="11" t="s">
        <v>225</v>
      </c>
      <c r="B577" s="4">
        <v>42127</v>
      </c>
      <c r="C577">
        <v>0.254</v>
      </c>
      <c r="I577">
        <v>17.5</v>
      </c>
    </row>
    <row r="578" spans="1:9">
      <c r="A578" s="11" t="s">
        <v>225</v>
      </c>
      <c r="B578" s="4">
        <v>42128</v>
      </c>
      <c r="C578">
        <v>0.253</v>
      </c>
      <c r="I578">
        <v>16.5</v>
      </c>
    </row>
    <row r="579" spans="1:9">
      <c r="A579" s="11" t="s">
        <v>225</v>
      </c>
      <c r="B579" s="4">
        <v>42129</v>
      </c>
      <c r="C579">
        <v>0.26400000000000001</v>
      </c>
      <c r="I579">
        <v>16.100000000000001</v>
      </c>
    </row>
    <row r="580" spans="1:9">
      <c r="A580" s="11" t="s">
        <v>225</v>
      </c>
      <c r="B580" s="4">
        <v>42130</v>
      </c>
      <c r="C580">
        <v>0.26600000000000001</v>
      </c>
      <c r="I580">
        <v>17.100000000000001</v>
      </c>
    </row>
    <row r="581" spans="1:9">
      <c r="A581" s="11" t="s">
        <v>225</v>
      </c>
      <c r="B581" s="4">
        <v>42131</v>
      </c>
      <c r="C581">
        <v>0.26300000000000001</v>
      </c>
      <c r="I581">
        <v>16.899999999999999</v>
      </c>
    </row>
    <row r="582" spans="1:9">
      <c r="A582" s="11" t="s">
        <v>225</v>
      </c>
      <c r="B582" s="4">
        <v>42132</v>
      </c>
      <c r="C582">
        <v>0.26300000000000001</v>
      </c>
      <c r="I582">
        <v>16.7</v>
      </c>
    </row>
    <row r="583" spans="1:9">
      <c r="A583" s="11" t="s">
        <v>225</v>
      </c>
      <c r="B583" s="4">
        <v>42133</v>
      </c>
      <c r="C583">
        <v>0.26200000000000001</v>
      </c>
      <c r="I583">
        <v>16.7</v>
      </c>
    </row>
    <row r="584" spans="1:9">
      <c r="A584" s="11" t="s">
        <v>225</v>
      </c>
      <c r="B584" s="4">
        <v>42134</v>
      </c>
      <c r="C584">
        <v>0.25900000000000001</v>
      </c>
      <c r="I584">
        <v>17.100000000000001</v>
      </c>
    </row>
    <row r="585" spans="1:9">
      <c r="A585" s="11" t="s">
        <v>225</v>
      </c>
      <c r="B585" s="4">
        <v>42135</v>
      </c>
      <c r="C585">
        <v>0.25700000000000001</v>
      </c>
      <c r="I585">
        <v>13.8</v>
      </c>
    </row>
    <row r="586" spans="1:9">
      <c r="A586" s="11" t="s">
        <v>225</v>
      </c>
      <c r="B586" s="4">
        <v>42136</v>
      </c>
      <c r="C586">
        <v>0.25800000000000001</v>
      </c>
      <c r="I586">
        <v>12.2</v>
      </c>
    </row>
    <row r="587" spans="1:9">
      <c r="A587" s="11" t="s">
        <v>225</v>
      </c>
      <c r="B587" s="4">
        <v>42137</v>
      </c>
      <c r="C587">
        <v>0.25800000000000001</v>
      </c>
      <c r="I587">
        <v>14.2</v>
      </c>
    </row>
    <row r="588" spans="1:9">
      <c r="A588" s="11" t="s">
        <v>225</v>
      </c>
      <c r="B588" s="4">
        <v>42138</v>
      </c>
      <c r="C588">
        <v>0.26600000000000001</v>
      </c>
      <c r="I588">
        <v>14.3</v>
      </c>
    </row>
    <row r="589" spans="1:9">
      <c r="A589" s="11" t="s">
        <v>225</v>
      </c>
      <c r="B589" s="4">
        <v>42139</v>
      </c>
      <c r="C589">
        <v>0.27</v>
      </c>
      <c r="I589">
        <v>15.3</v>
      </c>
    </row>
    <row r="590" spans="1:9">
      <c r="A590" s="11" t="s">
        <v>225</v>
      </c>
      <c r="B590" s="4">
        <v>42140</v>
      </c>
      <c r="C590">
        <v>0.26900000000000002</v>
      </c>
      <c r="I590">
        <v>17.3</v>
      </c>
    </row>
    <row r="591" spans="1:9">
      <c r="A591" s="11" t="s">
        <v>225</v>
      </c>
      <c r="B591" s="4">
        <v>42141</v>
      </c>
      <c r="C591">
        <v>0.27200000000000002</v>
      </c>
      <c r="I591">
        <v>17.8</v>
      </c>
    </row>
    <row r="592" spans="1:9">
      <c r="A592" s="11" t="s">
        <v>225</v>
      </c>
      <c r="B592" s="4">
        <v>42142</v>
      </c>
      <c r="C592">
        <v>0.26900000000000002</v>
      </c>
      <c r="I592">
        <v>14.6</v>
      </c>
    </row>
    <row r="593" spans="1:9">
      <c r="A593" s="11" t="s">
        <v>225</v>
      </c>
      <c r="B593" s="4">
        <v>42143</v>
      </c>
      <c r="C593">
        <v>0.26600000000000001</v>
      </c>
      <c r="I593">
        <v>12.8</v>
      </c>
    </row>
    <row r="594" spans="1:9">
      <c r="A594" s="11" t="s">
        <v>225</v>
      </c>
      <c r="B594" s="4">
        <v>42144</v>
      </c>
      <c r="C594">
        <v>0.26100000000000001</v>
      </c>
      <c r="I594">
        <v>12.5</v>
      </c>
    </row>
    <row r="595" spans="1:9">
      <c r="A595" s="11" t="s">
        <v>225</v>
      </c>
      <c r="B595" s="4">
        <v>42145</v>
      </c>
      <c r="C595">
        <v>0.26100000000000001</v>
      </c>
      <c r="I595">
        <v>12.4</v>
      </c>
    </row>
    <row r="596" spans="1:9">
      <c r="A596" s="11" t="s">
        <v>225</v>
      </c>
      <c r="B596" s="4">
        <v>42146</v>
      </c>
      <c r="C596">
        <v>0.26300000000000001</v>
      </c>
      <c r="I596">
        <v>15.3</v>
      </c>
    </row>
    <row r="597" spans="1:9">
      <c r="A597" s="11" t="s">
        <v>225</v>
      </c>
      <c r="B597" s="4">
        <v>42147</v>
      </c>
      <c r="C597">
        <v>0.26200000000000001</v>
      </c>
      <c r="I597">
        <v>16.600000000000001</v>
      </c>
    </row>
    <row r="598" spans="1:9">
      <c r="A598" s="11" t="s">
        <v>225</v>
      </c>
      <c r="B598" s="4">
        <v>42148</v>
      </c>
      <c r="C598">
        <v>0.26900000000000002</v>
      </c>
      <c r="I598">
        <v>16.399999999999999</v>
      </c>
    </row>
    <row r="599" spans="1:9">
      <c r="A599" s="11" t="s">
        <v>225</v>
      </c>
      <c r="B599" s="4">
        <v>42149</v>
      </c>
      <c r="C599">
        <v>0.27500000000000002</v>
      </c>
      <c r="I599">
        <v>17.5</v>
      </c>
    </row>
    <row r="600" spans="1:9">
      <c r="A600" s="11" t="s">
        <v>225</v>
      </c>
      <c r="B600" s="4">
        <v>42150</v>
      </c>
      <c r="C600">
        <v>0.28000000000000003</v>
      </c>
      <c r="I600">
        <v>17.600000000000001</v>
      </c>
    </row>
    <row r="601" spans="1:9">
      <c r="A601" s="11" t="s">
        <v>225</v>
      </c>
      <c r="B601" s="4">
        <v>42151</v>
      </c>
      <c r="C601">
        <v>0.27700000000000002</v>
      </c>
      <c r="I601">
        <v>18.3</v>
      </c>
    </row>
    <row r="602" spans="1:9">
      <c r="A602" s="11" t="s">
        <v>225</v>
      </c>
      <c r="B602" s="4">
        <v>42152</v>
      </c>
      <c r="C602">
        <v>0.27500000000000002</v>
      </c>
      <c r="I602">
        <v>19.2</v>
      </c>
    </row>
    <row r="603" spans="1:9">
      <c r="A603" s="11" t="s">
        <v>225</v>
      </c>
      <c r="B603" s="4">
        <v>42153</v>
      </c>
      <c r="C603">
        <v>0.27200000000000002</v>
      </c>
      <c r="I603">
        <v>19.100000000000001</v>
      </c>
    </row>
    <row r="604" spans="1:9">
      <c r="A604" s="11" t="s">
        <v>225</v>
      </c>
      <c r="B604" s="4">
        <v>42154</v>
      </c>
      <c r="C604">
        <v>0.26900000000000002</v>
      </c>
      <c r="I604">
        <v>17.7</v>
      </c>
    </row>
    <row r="605" spans="1:9">
      <c r="A605" s="11" t="s">
        <v>225</v>
      </c>
      <c r="B605" s="4">
        <v>42155</v>
      </c>
      <c r="C605">
        <v>0.26800000000000002</v>
      </c>
      <c r="I605">
        <v>17.2</v>
      </c>
    </row>
    <row r="606" spans="1:9">
      <c r="A606" s="11" t="s">
        <v>225</v>
      </c>
      <c r="B606" s="4">
        <v>42156</v>
      </c>
      <c r="C606">
        <v>0.26800000000000002</v>
      </c>
      <c r="I606">
        <v>18.5</v>
      </c>
    </row>
    <row r="607" spans="1:9">
      <c r="A607" s="11" t="s">
        <v>225</v>
      </c>
      <c r="B607" s="4">
        <v>42157</v>
      </c>
      <c r="C607">
        <v>0.26700000000000002</v>
      </c>
      <c r="I607">
        <v>19.100000000000001</v>
      </c>
    </row>
    <row r="608" spans="1:9">
      <c r="A608" s="11" t="s">
        <v>225</v>
      </c>
      <c r="B608" s="4">
        <v>42158</v>
      </c>
      <c r="C608">
        <v>0.26400000000000001</v>
      </c>
      <c r="I608">
        <v>19.3</v>
      </c>
    </row>
    <row r="609" spans="1:9">
      <c r="A609" s="11" t="s">
        <v>225</v>
      </c>
      <c r="B609" s="4">
        <v>42159</v>
      </c>
      <c r="C609">
        <v>0.26500000000000001</v>
      </c>
      <c r="I609">
        <v>20.5</v>
      </c>
    </row>
    <row r="610" spans="1:9">
      <c r="A610" s="11" t="s">
        <v>225</v>
      </c>
      <c r="B610" s="4">
        <v>42160</v>
      </c>
      <c r="C610">
        <v>0.26700000000000002</v>
      </c>
      <c r="I610">
        <v>22.3</v>
      </c>
    </row>
    <row r="611" spans="1:9">
      <c r="A611" s="11" t="s">
        <v>225</v>
      </c>
      <c r="B611" s="4">
        <v>42161</v>
      </c>
      <c r="C611">
        <v>0.26500000000000001</v>
      </c>
      <c r="I611">
        <v>21.9</v>
      </c>
    </row>
    <row r="612" spans="1:9">
      <c r="A612" s="11" t="s">
        <v>225</v>
      </c>
      <c r="B612" s="4">
        <v>42162</v>
      </c>
      <c r="C612">
        <v>0.27500000000000002</v>
      </c>
      <c r="I612">
        <v>21.9</v>
      </c>
    </row>
    <row r="613" spans="1:9">
      <c r="A613" s="11" t="s">
        <v>225</v>
      </c>
      <c r="B613" s="4">
        <v>42163</v>
      </c>
      <c r="C613">
        <v>0.27400000000000002</v>
      </c>
      <c r="I613">
        <v>22.1</v>
      </c>
    </row>
    <row r="614" spans="1:9">
      <c r="A614" s="11" t="s">
        <v>225</v>
      </c>
      <c r="B614" s="4">
        <v>42164</v>
      </c>
      <c r="C614">
        <v>0.27300000000000002</v>
      </c>
      <c r="I614">
        <v>23.5</v>
      </c>
    </row>
    <row r="615" spans="1:9">
      <c r="A615" s="11" t="s">
        <v>225</v>
      </c>
      <c r="B615" s="4">
        <v>42165</v>
      </c>
      <c r="C615">
        <v>0.27</v>
      </c>
      <c r="I615">
        <v>25.2</v>
      </c>
    </row>
    <row r="616" spans="1:9">
      <c r="A616" s="11" t="s">
        <v>225</v>
      </c>
      <c r="B616" s="4">
        <v>42166</v>
      </c>
      <c r="C616">
        <v>0.27800000000000002</v>
      </c>
      <c r="I616">
        <v>22.8</v>
      </c>
    </row>
    <row r="617" spans="1:9">
      <c r="A617" s="11" t="s">
        <v>225</v>
      </c>
      <c r="B617" s="4">
        <v>42167</v>
      </c>
      <c r="C617">
        <v>0.28499999999999998</v>
      </c>
      <c r="I617">
        <v>20.3</v>
      </c>
    </row>
    <row r="618" spans="1:9">
      <c r="A618" s="11" t="s">
        <v>225</v>
      </c>
      <c r="B618" s="4">
        <v>42168</v>
      </c>
      <c r="C618">
        <v>0.27800000000000002</v>
      </c>
      <c r="I618">
        <v>20.3</v>
      </c>
    </row>
    <row r="619" spans="1:9">
      <c r="A619" s="11" t="s">
        <v>225</v>
      </c>
      <c r="B619" s="4">
        <v>42169</v>
      </c>
      <c r="C619">
        <v>0.27600000000000002</v>
      </c>
      <c r="I619">
        <v>21.7</v>
      </c>
    </row>
    <row r="620" spans="1:9">
      <c r="A620" s="11" t="s">
        <v>225</v>
      </c>
      <c r="B620" s="4">
        <v>42170</v>
      </c>
      <c r="C620">
        <v>0.28399999999999997</v>
      </c>
      <c r="I620">
        <v>21.8</v>
      </c>
    </row>
    <row r="621" spans="1:9">
      <c r="A621" s="11" t="s">
        <v>225</v>
      </c>
      <c r="B621" s="4">
        <v>42171</v>
      </c>
      <c r="C621">
        <v>0.27800000000000002</v>
      </c>
      <c r="I621">
        <v>20.8</v>
      </c>
    </row>
    <row r="622" spans="1:9">
      <c r="A622" s="11" t="s">
        <v>225</v>
      </c>
      <c r="B622" s="4">
        <v>42172</v>
      </c>
      <c r="C622">
        <v>0.27500000000000002</v>
      </c>
      <c r="I622">
        <v>22.5</v>
      </c>
    </row>
    <row r="623" spans="1:9">
      <c r="A623" s="11" t="s">
        <v>225</v>
      </c>
      <c r="B623" s="4">
        <v>42173</v>
      </c>
      <c r="C623">
        <v>0.27</v>
      </c>
      <c r="I623">
        <v>22</v>
      </c>
    </row>
    <row r="624" spans="1:9">
      <c r="A624" s="11" t="s">
        <v>225</v>
      </c>
      <c r="B624" s="4">
        <v>42174</v>
      </c>
      <c r="C624">
        <v>0.26800000000000002</v>
      </c>
      <c r="I624">
        <v>22.3</v>
      </c>
    </row>
    <row r="625" spans="1:9">
      <c r="A625" s="11" t="s">
        <v>225</v>
      </c>
      <c r="B625" s="4">
        <v>42175</v>
      </c>
      <c r="C625">
        <v>0.26600000000000001</v>
      </c>
      <c r="I625">
        <v>22.8</v>
      </c>
    </row>
    <row r="626" spans="1:9">
      <c r="A626" s="11" t="s">
        <v>225</v>
      </c>
      <c r="B626" s="4">
        <v>42176</v>
      </c>
      <c r="C626">
        <v>0.26300000000000001</v>
      </c>
      <c r="I626">
        <v>23.5</v>
      </c>
    </row>
    <row r="627" spans="1:9">
      <c r="A627" s="11" t="s">
        <v>225</v>
      </c>
      <c r="B627" s="4">
        <v>42177</v>
      </c>
      <c r="C627">
        <v>0.25900000000000001</v>
      </c>
      <c r="I627">
        <v>24.1</v>
      </c>
    </row>
    <row r="628" spans="1:9">
      <c r="A628" s="11" t="s">
        <v>225</v>
      </c>
      <c r="B628" s="4">
        <v>42178</v>
      </c>
      <c r="C628">
        <v>0.25700000000000001</v>
      </c>
      <c r="I628">
        <v>23.8</v>
      </c>
    </row>
    <row r="629" spans="1:9">
      <c r="A629" s="11" t="s">
        <v>225</v>
      </c>
      <c r="B629" s="4">
        <v>42179</v>
      </c>
      <c r="C629">
        <v>0.28399999999999997</v>
      </c>
      <c r="I629">
        <v>21.8</v>
      </c>
    </row>
    <row r="630" spans="1:9">
      <c r="A630" s="11" t="s">
        <v>225</v>
      </c>
      <c r="B630" s="4">
        <v>42180</v>
      </c>
      <c r="C630">
        <v>0.28599999999999998</v>
      </c>
      <c r="I630">
        <v>21.3</v>
      </c>
    </row>
    <row r="631" spans="1:9">
      <c r="A631" s="11" t="s">
        <v>225</v>
      </c>
      <c r="B631" s="4">
        <v>42181</v>
      </c>
      <c r="C631">
        <v>0.27900000000000003</v>
      </c>
      <c r="I631">
        <v>21.6</v>
      </c>
    </row>
    <row r="632" spans="1:9">
      <c r="A632" s="11" t="s">
        <v>225</v>
      </c>
      <c r="B632" s="4">
        <v>42182</v>
      </c>
      <c r="C632">
        <v>0.27700000000000002</v>
      </c>
      <c r="I632">
        <v>21.9</v>
      </c>
    </row>
    <row r="633" spans="1:9">
      <c r="A633" s="11" t="s">
        <v>225</v>
      </c>
      <c r="B633" s="4">
        <v>42183</v>
      </c>
      <c r="C633">
        <v>0.27500000000000002</v>
      </c>
      <c r="I633">
        <v>22.7</v>
      </c>
    </row>
    <row r="634" spans="1:9">
      <c r="A634" s="11" t="s">
        <v>225</v>
      </c>
      <c r="B634" s="4">
        <v>42184</v>
      </c>
      <c r="C634">
        <v>0.27300000000000002</v>
      </c>
      <c r="I634">
        <v>22.5</v>
      </c>
    </row>
    <row r="635" spans="1:9">
      <c r="A635" s="11" t="s">
        <v>225</v>
      </c>
      <c r="B635" s="4">
        <v>42185</v>
      </c>
      <c r="C635">
        <v>0.27</v>
      </c>
      <c r="I635">
        <v>22.3</v>
      </c>
    </row>
    <row r="636" spans="1:9">
      <c r="A636" s="11" t="s">
        <v>225</v>
      </c>
      <c r="B636" s="4">
        <v>42186</v>
      </c>
      <c r="C636">
        <v>0.26800000000000002</v>
      </c>
      <c r="I636">
        <v>21.7</v>
      </c>
    </row>
    <row r="637" spans="1:9">
      <c r="A637" s="11" t="s">
        <v>225</v>
      </c>
      <c r="B637" s="4">
        <v>42187</v>
      </c>
      <c r="C637">
        <v>0.26400000000000001</v>
      </c>
      <c r="I637">
        <v>20.2</v>
      </c>
    </row>
    <row r="638" spans="1:9">
      <c r="A638" s="11" t="s">
        <v>225</v>
      </c>
      <c r="B638" s="4">
        <v>42188</v>
      </c>
      <c r="C638">
        <v>0.26300000000000001</v>
      </c>
      <c r="I638">
        <v>20.8</v>
      </c>
    </row>
    <row r="639" spans="1:9">
      <c r="A639" s="11" t="s">
        <v>225</v>
      </c>
      <c r="B639" s="4">
        <v>42189</v>
      </c>
      <c r="C639">
        <v>0.26300000000000001</v>
      </c>
      <c r="I639">
        <v>22.3</v>
      </c>
    </row>
    <row r="640" spans="1:9">
      <c r="A640" s="11" t="s">
        <v>225</v>
      </c>
      <c r="B640" s="4">
        <v>42190</v>
      </c>
      <c r="C640">
        <v>0.26</v>
      </c>
      <c r="I640">
        <v>23</v>
      </c>
    </row>
    <row r="641" spans="1:9">
      <c r="A641" s="11" t="s">
        <v>225</v>
      </c>
      <c r="B641" s="4">
        <v>42191</v>
      </c>
      <c r="C641">
        <v>0.27100000000000002</v>
      </c>
      <c r="I641">
        <v>22.9</v>
      </c>
    </row>
    <row r="642" spans="1:9">
      <c r="A642" s="11" t="s">
        <v>225</v>
      </c>
      <c r="B642" s="4">
        <v>42192</v>
      </c>
      <c r="C642">
        <v>0.27600000000000002</v>
      </c>
      <c r="I642">
        <v>20.8</v>
      </c>
    </row>
    <row r="643" spans="1:9">
      <c r="A643" s="11" t="s">
        <v>225</v>
      </c>
      <c r="B643" s="4">
        <v>42193</v>
      </c>
      <c r="C643">
        <v>0.27200000000000002</v>
      </c>
      <c r="I643">
        <v>19.899999999999999</v>
      </c>
    </row>
    <row r="644" spans="1:9">
      <c r="A644" s="11" t="s">
        <v>225</v>
      </c>
      <c r="B644" s="4">
        <v>42194</v>
      </c>
      <c r="C644">
        <v>0.27100000000000002</v>
      </c>
      <c r="I644">
        <v>20.3</v>
      </c>
    </row>
    <row r="645" spans="1:9">
      <c r="A645" s="11" t="s">
        <v>225</v>
      </c>
      <c r="B645" s="4">
        <v>42195</v>
      </c>
      <c r="C645">
        <v>0.26900000000000002</v>
      </c>
      <c r="I645">
        <v>21.5</v>
      </c>
    </row>
    <row r="646" spans="1:9">
      <c r="A646" s="11" t="s">
        <v>225</v>
      </c>
      <c r="B646" s="4">
        <v>42196</v>
      </c>
      <c r="C646">
        <v>0.27100000000000002</v>
      </c>
      <c r="I646">
        <v>22.2</v>
      </c>
    </row>
    <row r="647" spans="1:9">
      <c r="A647" s="11" t="s">
        <v>225</v>
      </c>
      <c r="B647" s="4">
        <v>42197</v>
      </c>
      <c r="C647">
        <v>0.27200000000000002</v>
      </c>
      <c r="I647">
        <v>23.8</v>
      </c>
    </row>
    <row r="648" spans="1:9">
      <c r="A648" s="11" t="s">
        <v>225</v>
      </c>
      <c r="B648" s="4">
        <v>42198</v>
      </c>
      <c r="C648">
        <v>0.27100000000000002</v>
      </c>
      <c r="I648">
        <v>25.5</v>
      </c>
    </row>
    <row r="649" spans="1:9">
      <c r="A649" s="11" t="s">
        <v>225</v>
      </c>
      <c r="B649" s="4">
        <v>42199</v>
      </c>
      <c r="C649">
        <v>0.26800000000000002</v>
      </c>
      <c r="I649">
        <v>25</v>
      </c>
    </row>
    <row r="650" spans="1:9">
      <c r="A650" s="11" t="s">
        <v>225</v>
      </c>
      <c r="B650" s="4">
        <v>42200</v>
      </c>
      <c r="C650">
        <v>0.26400000000000001</v>
      </c>
      <c r="I650">
        <v>24</v>
      </c>
    </row>
    <row r="651" spans="1:9">
      <c r="A651" s="11" t="s">
        <v>225</v>
      </c>
      <c r="B651" s="4">
        <v>42201</v>
      </c>
      <c r="C651">
        <v>0.28199999999999997</v>
      </c>
      <c r="I651">
        <v>22.6</v>
      </c>
    </row>
    <row r="652" spans="1:9">
      <c r="A652" s="11" t="s">
        <v>225</v>
      </c>
      <c r="B652" s="4">
        <v>42202</v>
      </c>
      <c r="C652">
        <v>0.27900000000000003</v>
      </c>
      <c r="I652">
        <v>24</v>
      </c>
    </row>
    <row r="653" spans="1:9">
      <c r="A653" s="11" t="s">
        <v>225</v>
      </c>
      <c r="B653" s="4">
        <v>42203</v>
      </c>
      <c r="C653">
        <v>0.27400000000000002</v>
      </c>
      <c r="I653">
        <v>24.8</v>
      </c>
    </row>
    <row r="654" spans="1:9">
      <c r="A654" s="11" t="s">
        <v>225</v>
      </c>
      <c r="B654" s="4">
        <v>42204</v>
      </c>
      <c r="C654">
        <v>0.27100000000000002</v>
      </c>
      <c r="I654">
        <v>23.8</v>
      </c>
    </row>
    <row r="655" spans="1:9">
      <c r="A655" s="11" t="s">
        <v>225</v>
      </c>
      <c r="B655" s="4">
        <v>42205</v>
      </c>
      <c r="C655">
        <v>0.26700000000000002</v>
      </c>
      <c r="I655">
        <v>23.1</v>
      </c>
    </row>
    <row r="656" spans="1:9">
      <c r="A656" s="11" t="s">
        <v>225</v>
      </c>
      <c r="B656" s="4">
        <v>42206</v>
      </c>
      <c r="C656">
        <v>0.26400000000000001</v>
      </c>
      <c r="I656">
        <v>22</v>
      </c>
    </row>
    <row r="657" spans="1:9">
      <c r="A657" s="11" t="s">
        <v>225</v>
      </c>
      <c r="B657" s="4">
        <v>42207</v>
      </c>
      <c r="C657">
        <v>0.26300000000000001</v>
      </c>
      <c r="I657">
        <v>21.2</v>
      </c>
    </row>
    <row r="658" spans="1:9">
      <c r="A658" s="11" t="s">
        <v>225</v>
      </c>
      <c r="B658" s="4">
        <v>42208</v>
      </c>
      <c r="C658">
        <v>0.26200000000000001</v>
      </c>
      <c r="I658">
        <v>21.3</v>
      </c>
    </row>
    <row r="659" spans="1:9">
      <c r="A659" s="11" t="s">
        <v>225</v>
      </c>
      <c r="B659" s="4">
        <v>42209</v>
      </c>
      <c r="C659">
        <v>0.26100000000000001</v>
      </c>
      <c r="I659">
        <v>22.1</v>
      </c>
    </row>
    <row r="660" spans="1:9">
      <c r="A660" s="11" t="s">
        <v>225</v>
      </c>
      <c r="B660" s="4">
        <v>42210</v>
      </c>
      <c r="C660">
        <v>0.25900000000000001</v>
      </c>
      <c r="I660">
        <v>23.2</v>
      </c>
    </row>
    <row r="661" spans="1:9">
      <c r="A661" s="11" t="s">
        <v>225</v>
      </c>
      <c r="B661" s="4">
        <v>42211</v>
      </c>
      <c r="C661">
        <v>0.253</v>
      </c>
      <c r="I661">
        <v>23.5</v>
      </c>
    </row>
    <row r="662" spans="1:9">
      <c r="A662" s="11" t="s">
        <v>225</v>
      </c>
      <c r="B662" s="4">
        <v>42212</v>
      </c>
      <c r="C662">
        <v>0.26500000000000001</v>
      </c>
      <c r="I662">
        <v>23.1</v>
      </c>
    </row>
    <row r="663" spans="1:9">
      <c r="A663" s="11" t="s">
        <v>225</v>
      </c>
      <c r="B663" s="4">
        <v>42213</v>
      </c>
      <c r="C663">
        <v>0.28499999999999998</v>
      </c>
      <c r="I663">
        <v>22.1</v>
      </c>
    </row>
    <row r="664" spans="1:9">
      <c r="A664" s="11" t="s">
        <v>225</v>
      </c>
      <c r="B664" s="4">
        <v>42214</v>
      </c>
      <c r="C664">
        <v>0.28100000000000003</v>
      </c>
      <c r="I664">
        <v>22.1</v>
      </c>
    </row>
    <row r="665" spans="1:9">
      <c r="A665" s="11" t="s">
        <v>225</v>
      </c>
      <c r="B665" s="4">
        <v>42215</v>
      </c>
      <c r="C665">
        <v>0.27400000000000002</v>
      </c>
      <c r="I665">
        <v>21.5</v>
      </c>
    </row>
    <row r="666" spans="1:9">
      <c r="A666" s="11" t="s">
        <v>225</v>
      </c>
      <c r="B666" s="4">
        <v>42216</v>
      </c>
      <c r="C666">
        <v>0.27100000000000002</v>
      </c>
      <c r="I666">
        <v>21.9</v>
      </c>
    </row>
    <row r="667" spans="1:9">
      <c r="A667" s="11" t="s">
        <v>225</v>
      </c>
      <c r="B667" s="4">
        <v>42217</v>
      </c>
      <c r="C667">
        <v>0.26900000000000002</v>
      </c>
      <c r="I667">
        <v>21.9</v>
      </c>
    </row>
    <row r="668" spans="1:9">
      <c r="A668" s="11" t="s">
        <v>225</v>
      </c>
      <c r="B668" s="4">
        <v>42218</v>
      </c>
      <c r="C668">
        <v>0.26700000000000002</v>
      </c>
      <c r="I668">
        <v>22.6</v>
      </c>
    </row>
    <row r="669" spans="1:9">
      <c r="A669" s="11" t="s">
        <v>225</v>
      </c>
      <c r="B669" s="4">
        <v>42219</v>
      </c>
      <c r="C669">
        <v>0.26600000000000001</v>
      </c>
      <c r="I669">
        <v>22.2</v>
      </c>
    </row>
    <row r="670" spans="1:9">
      <c r="A670" s="11" t="s">
        <v>225</v>
      </c>
      <c r="B670" s="4">
        <v>42220</v>
      </c>
      <c r="C670">
        <v>0.26400000000000001</v>
      </c>
      <c r="I670">
        <v>21.1</v>
      </c>
    </row>
    <row r="671" spans="1:9">
      <c r="A671" s="11" t="s">
        <v>225</v>
      </c>
      <c r="B671" s="4">
        <v>42221</v>
      </c>
      <c r="C671">
        <v>0.26300000000000001</v>
      </c>
      <c r="I671">
        <v>21</v>
      </c>
    </row>
    <row r="672" spans="1:9">
      <c r="A672" s="11" t="s">
        <v>225</v>
      </c>
      <c r="B672" s="4">
        <v>42222</v>
      </c>
      <c r="C672">
        <v>0.26200000000000001</v>
      </c>
      <c r="I672">
        <v>20.9</v>
      </c>
    </row>
    <row r="673" spans="1:9">
      <c r="A673" s="11" t="s">
        <v>225</v>
      </c>
      <c r="B673" s="4">
        <v>42223</v>
      </c>
      <c r="C673">
        <v>0.26100000000000001</v>
      </c>
      <c r="I673">
        <v>21.5</v>
      </c>
    </row>
    <row r="674" spans="1:9">
      <c r="A674" s="11" t="s">
        <v>225</v>
      </c>
      <c r="B674" s="4">
        <v>42224</v>
      </c>
      <c r="C674">
        <v>0.26</v>
      </c>
      <c r="I674">
        <v>21.7</v>
      </c>
    </row>
    <row r="675" spans="1:9">
      <c r="A675" s="11" t="s">
        <v>225</v>
      </c>
      <c r="B675" s="4">
        <v>42225</v>
      </c>
      <c r="C675">
        <v>0.28199999999999997</v>
      </c>
      <c r="I675">
        <v>21.7</v>
      </c>
    </row>
    <row r="676" spans="1:9">
      <c r="A676" s="11" t="s">
        <v>225</v>
      </c>
      <c r="B676" s="4">
        <v>42226</v>
      </c>
      <c r="C676">
        <v>0.28100000000000003</v>
      </c>
      <c r="I676">
        <v>21.8</v>
      </c>
    </row>
    <row r="677" spans="1:9">
      <c r="A677" s="11" t="s">
        <v>225</v>
      </c>
      <c r="B677" s="4">
        <v>42227</v>
      </c>
      <c r="C677">
        <v>0.27500000000000002</v>
      </c>
      <c r="I677">
        <v>21.2</v>
      </c>
    </row>
    <row r="678" spans="1:9">
      <c r="A678" s="11" t="s">
        <v>225</v>
      </c>
      <c r="B678" s="4">
        <v>42228</v>
      </c>
      <c r="C678">
        <v>0.27200000000000002</v>
      </c>
      <c r="I678">
        <v>21.2</v>
      </c>
    </row>
    <row r="679" spans="1:9">
      <c r="A679" s="11" t="s">
        <v>225</v>
      </c>
      <c r="B679" s="4">
        <v>42229</v>
      </c>
      <c r="C679">
        <v>0.27</v>
      </c>
      <c r="I679">
        <v>21.2</v>
      </c>
    </row>
    <row r="680" spans="1:9">
      <c r="A680" s="11" t="s">
        <v>225</v>
      </c>
      <c r="B680" s="4">
        <v>42230</v>
      </c>
      <c r="C680">
        <v>0.26900000000000002</v>
      </c>
      <c r="I680">
        <v>21.9</v>
      </c>
    </row>
    <row r="681" spans="1:9">
      <c r="A681" s="11" t="s">
        <v>225</v>
      </c>
      <c r="B681" s="4">
        <v>42231</v>
      </c>
      <c r="C681">
        <v>0.26800000000000002</v>
      </c>
      <c r="I681">
        <v>22.1</v>
      </c>
    </row>
    <row r="682" spans="1:9">
      <c r="A682" s="11" t="s">
        <v>225</v>
      </c>
      <c r="B682" s="4">
        <v>42232</v>
      </c>
      <c r="C682">
        <v>0.26600000000000001</v>
      </c>
      <c r="I682">
        <v>22</v>
      </c>
    </row>
    <row r="683" spans="1:9">
      <c r="A683" s="11" t="s">
        <v>225</v>
      </c>
      <c r="B683" s="4">
        <v>42233</v>
      </c>
      <c r="C683">
        <v>0.27700000000000002</v>
      </c>
      <c r="I683">
        <v>21.8</v>
      </c>
    </row>
    <row r="684" spans="1:9">
      <c r="A684" s="11" t="s">
        <v>225</v>
      </c>
      <c r="B684" s="4">
        <v>42234</v>
      </c>
      <c r="C684">
        <v>0.29199999999999998</v>
      </c>
      <c r="I684">
        <v>20.8</v>
      </c>
    </row>
    <row r="685" spans="1:9">
      <c r="A685" s="11" t="s">
        <v>225</v>
      </c>
      <c r="B685" s="4">
        <v>42235</v>
      </c>
      <c r="C685">
        <v>0.27900000000000003</v>
      </c>
      <c r="I685">
        <v>18.600000000000001</v>
      </c>
    </row>
    <row r="686" spans="1:9">
      <c r="A686" s="11" t="s">
        <v>225</v>
      </c>
      <c r="B686" s="4">
        <v>42236</v>
      </c>
      <c r="C686">
        <v>0.27500000000000002</v>
      </c>
      <c r="I686">
        <v>18</v>
      </c>
    </row>
    <row r="687" spans="1:9">
      <c r="A687" s="11" t="s">
        <v>225</v>
      </c>
      <c r="B687" s="4">
        <v>42237</v>
      </c>
      <c r="C687">
        <v>0.27300000000000002</v>
      </c>
      <c r="I687">
        <v>18.7</v>
      </c>
    </row>
    <row r="688" spans="1:9">
      <c r="A688" s="11" t="s">
        <v>225</v>
      </c>
      <c r="B688" s="4">
        <v>42238</v>
      </c>
      <c r="C688">
        <v>0.27300000000000002</v>
      </c>
      <c r="I688">
        <v>19.2</v>
      </c>
    </row>
    <row r="689" spans="1:9">
      <c r="A689" s="11" t="s">
        <v>225</v>
      </c>
      <c r="B689" s="4">
        <v>42239</v>
      </c>
      <c r="C689">
        <v>0.27900000000000003</v>
      </c>
      <c r="I689">
        <v>18.8</v>
      </c>
    </row>
    <row r="690" spans="1:9">
      <c r="A690" s="11" t="s">
        <v>225</v>
      </c>
      <c r="B690" s="4">
        <v>42240</v>
      </c>
      <c r="C690">
        <v>0.27300000000000002</v>
      </c>
      <c r="I690">
        <v>17.3</v>
      </c>
    </row>
    <row r="691" spans="1:9">
      <c r="A691" s="11" t="s">
        <v>225</v>
      </c>
      <c r="B691" s="4">
        <v>42241</v>
      </c>
      <c r="C691">
        <v>0.27100000000000002</v>
      </c>
      <c r="I691">
        <v>17.100000000000001</v>
      </c>
    </row>
    <row r="692" spans="1:9">
      <c r="A692" s="11" t="s">
        <v>225</v>
      </c>
      <c r="B692" s="4">
        <v>42242</v>
      </c>
      <c r="C692">
        <v>0.27</v>
      </c>
      <c r="I692">
        <v>17.100000000000001</v>
      </c>
    </row>
    <row r="693" spans="1:9">
      <c r="A693" s="11" t="s">
        <v>225</v>
      </c>
      <c r="B693" s="4">
        <v>42243</v>
      </c>
      <c r="C693">
        <v>0.26800000000000002</v>
      </c>
      <c r="I693">
        <v>17</v>
      </c>
    </row>
    <row r="694" spans="1:9">
      <c r="A694" s="11" t="s">
        <v>225</v>
      </c>
      <c r="B694" s="4">
        <v>42244</v>
      </c>
      <c r="C694">
        <v>0.28699999999999998</v>
      </c>
      <c r="I694">
        <v>17.399999999999999</v>
      </c>
    </row>
    <row r="695" spans="1:9">
      <c r="A695" s="11" t="s">
        <v>225</v>
      </c>
      <c r="B695" s="4">
        <v>42245</v>
      </c>
      <c r="C695">
        <v>0.28100000000000003</v>
      </c>
      <c r="I695">
        <v>17.8</v>
      </c>
    </row>
    <row r="696" spans="1:9">
      <c r="A696" s="11" t="s">
        <v>225</v>
      </c>
      <c r="B696" s="4">
        <v>42246</v>
      </c>
      <c r="C696">
        <v>0.27700000000000002</v>
      </c>
      <c r="I696">
        <v>18.2</v>
      </c>
    </row>
    <row r="697" spans="1:9">
      <c r="A697" s="11" t="s">
        <v>225</v>
      </c>
      <c r="B697" s="4">
        <v>42247</v>
      </c>
      <c r="C697">
        <v>0.27500000000000002</v>
      </c>
      <c r="I697">
        <v>19.100000000000001</v>
      </c>
    </row>
    <row r="698" spans="1:9">
      <c r="A698" s="11" t="s">
        <v>225</v>
      </c>
      <c r="B698" s="4">
        <v>42248</v>
      </c>
      <c r="C698">
        <v>0.27400000000000002</v>
      </c>
      <c r="I698">
        <v>20.399999999999999</v>
      </c>
    </row>
    <row r="699" spans="1:9">
      <c r="A699" s="11" t="s">
        <v>225</v>
      </c>
      <c r="B699" s="4">
        <v>42249</v>
      </c>
      <c r="C699">
        <v>0.28599999999999998</v>
      </c>
      <c r="I699">
        <v>21.2</v>
      </c>
    </row>
    <row r="700" spans="1:9">
      <c r="A700" s="11" t="s">
        <v>225</v>
      </c>
      <c r="B700" s="4">
        <v>42250</v>
      </c>
      <c r="C700">
        <v>0.28000000000000003</v>
      </c>
      <c r="I700">
        <v>21.8</v>
      </c>
    </row>
    <row r="701" spans="1:9">
      <c r="A701" s="11" t="s">
        <v>225</v>
      </c>
      <c r="B701" s="4">
        <v>42251</v>
      </c>
      <c r="C701">
        <v>0.27700000000000002</v>
      </c>
      <c r="I701">
        <v>22.2</v>
      </c>
    </row>
    <row r="702" spans="1:9">
      <c r="A702" s="11" t="s">
        <v>225</v>
      </c>
      <c r="B702" s="4">
        <v>42252</v>
      </c>
      <c r="C702">
        <v>0.27500000000000002</v>
      </c>
      <c r="I702">
        <v>22.6</v>
      </c>
    </row>
    <row r="703" spans="1:9">
      <c r="A703" s="11" t="s">
        <v>225</v>
      </c>
      <c r="B703" s="4">
        <v>42253</v>
      </c>
      <c r="C703">
        <v>0.27700000000000002</v>
      </c>
      <c r="I703">
        <v>23</v>
      </c>
    </row>
    <row r="704" spans="1:9">
      <c r="A704" s="11" t="s">
        <v>225</v>
      </c>
      <c r="B704" s="4">
        <v>42254</v>
      </c>
      <c r="C704">
        <v>0.28699999999999998</v>
      </c>
      <c r="I704">
        <v>22.9</v>
      </c>
    </row>
    <row r="705" spans="1:9">
      <c r="A705" s="11" t="s">
        <v>225</v>
      </c>
      <c r="B705" s="4">
        <v>42255</v>
      </c>
      <c r="C705">
        <v>0.28100000000000003</v>
      </c>
      <c r="I705">
        <v>22.7</v>
      </c>
    </row>
    <row r="706" spans="1:9">
      <c r="A706" s="11" t="s">
        <v>225</v>
      </c>
      <c r="B706" s="4">
        <v>42256</v>
      </c>
      <c r="C706">
        <v>0.27800000000000002</v>
      </c>
      <c r="I706">
        <v>21.2</v>
      </c>
    </row>
    <row r="707" spans="1:9">
      <c r="A707" s="11" t="s">
        <v>225</v>
      </c>
      <c r="B707" s="4">
        <v>42257</v>
      </c>
      <c r="C707">
        <v>0.27600000000000002</v>
      </c>
      <c r="I707">
        <v>21</v>
      </c>
    </row>
    <row r="708" spans="1:9">
      <c r="A708" s="11" t="s">
        <v>225</v>
      </c>
      <c r="B708" s="4">
        <v>42258</v>
      </c>
      <c r="C708">
        <v>0.27300000000000002</v>
      </c>
      <c r="I708">
        <v>19.3</v>
      </c>
    </row>
    <row r="709" spans="1:9">
      <c r="A709" s="11" t="s">
        <v>225</v>
      </c>
      <c r="B709" s="4">
        <v>42259</v>
      </c>
      <c r="C709">
        <v>0.27100000000000002</v>
      </c>
      <c r="I709">
        <v>17.7</v>
      </c>
    </row>
    <row r="710" spans="1:9">
      <c r="A710" s="11" t="s">
        <v>225</v>
      </c>
      <c r="B710" s="4">
        <v>42260</v>
      </c>
      <c r="C710">
        <v>0.27</v>
      </c>
      <c r="I710">
        <v>17</v>
      </c>
    </row>
    <row r="711" spans="1:9">
      <c r="A711" s="11" t="s">
        <v>225</v>
      </c>
      <c r="B711" s="4">
        <v>42261</v>
      </c>
      <c r="C711">
        <v>0.27</v>
      </c>
      <c r="I711">
        <v>17.899999999999999</v>
      </c>
    </row>
    <row r="712" spans="1:9">
      <c r="A712" s="11" t="s">
        <v>225</v>
      </c>
      <c r="B712" s="4">
        <v>42262</v>
      </c>
      <c r="C712">
        <v>0.27</v>
      </c>
      <c r="I712">
        <v>19.3</v>
      </c>
    </row>
    <row r="713" spans="1:9">
      <c r="A713" s="11" t="s">
        <v>225</v>
      </c>
      <c r="B713" s="4">
        <v>42263</v>
      </c>
      <c r="C713">
        <v>0.26900000000000002</v>
      </c>
      <c r="I713">
        <v>20.100000000000001</v>
      </c>
    </row>
    <row r="714" spans="1:9">
      <c r="A714" s="11" t="s">
        <v>225</v>
      </c>
      <c r="B714" s="4">
        <v>42264</v>
      </c>
      <c r="C714">
        <v>0.27800000000000002</v>
      </c>
      <c r="I714">
        <v>21.3</v>
      </c>
    </row>
    <row r="715" spans="1:9">
      <c r="A715" s="11" t="s">
        <v>225</v>
      </c>
      <c r="B715" s="4">
        <v>42265</v>
      </c>
      <c r="C715">
        <v>0.28599999999999998</v>
      </c>
      <c r="I715">
        <v>19.899999999999999</v>
      </c>
    </row>
    <row r="716" spans="1:9">
      <c r="A716" s="11" t="s">
        <v>225</v>
      </c>
      <c r="B716" s="4">
        <v>42266</v>
      </c>
      <c r="C716">
        <v>0.28199999999999997</v>
      </c>
      <c r="I716">
        <v>17.899999999999999</v>
      </c>
    </row>
    <row r="717" spans="1:9">
      <c r="A717" s="11" t="s">
        <v>225</v>
      </c>
      <c r="B717" s="4">
        <v>42267</v>
      </c>
      <c r="C717">
        <v>0.27700000000000002</v>
      </c>
      <c r="I717">
        <v>17.5</v>
      </c>
    </row>
    <row r="718" spans="1:9">
      <c r="A718" s="11" t="s">
        <v>225</v>
      </c>
      <c r="B718" s="4">
        <v>42268</v>
      </c>
      <c r="C718">
        <v>0.27500000000000002</v>
      </c>
      <c r="I718">
        <v>17.8</v>
      </c>
    </row>
    <row r="719" spans="1:9">
      <c r="A719" s="11" t="s">
        <v>225</v>
      </c>
      <c r="B719" s="4">
        <v>42269</v>
      </c>
      <c r="C719">
        <v>0.27400000000000002</v>
      </c>
      <c r="I719">
        <v>19.5</v>
      </c>
    </row>
    <row r="720" spans="1:9">
      <c r="A720" s="11" t="s">
        <v>225</v>
      </c>
      <c r="B720" s="4">
        <v>42270</v>
      </c>
      <c r="C720">
        <v>0.27300000000000002</v>
      </c>
      <c r="I720">
        <v>19.600000000000001</v>
      </c>
    </row>
    <row r="721" spans="1:9">
      <c r="A721" s="11" t="s">
        <v>225</v>
      </c>
      <c r="B721" s="4">
        <v>42271</v>
      </c>
      <c r="C721">
        <v>0.27200000000000002</v>
      </c>
      <c r="I721">
        <v>19.5</v>
      </c>
    </row>
    <row r="722" spans="1:9">
      <c r="A722" s="11" t="s">
        <v>225</v>
      </c>
      <c r="B722" s="4">
        <v>42272</v>
      </c>
      <c r="C722">
        <v>0.27100000000000002</v>
      </c>
      <c r="I722">
        <v>19.600000000000001</v>
      </c>
    </row>
    <row r="723" spans="1:9">
      <c r="A723" s="11" t="s">
        <v>225</v>
      </c>
      <c r="B723" s="4">
        <v>42273</v>
      </c>
      <c r="C723">
        <v>0.27100000000000002</v>
      </c>
      <c r="I723">
        <v>19.600000000000001</v>
      </c>
    </row>
    <row r="724" spans="1:9">
      <c r="A724" s="11" t="s">
        <v>225</v>
      </c>
      <c r="B724" s="4">
        <v>42274</v>
      </c>
      <c r="C724">
        <v>0.27</v>
      </c>
      <c r="I724">
        <v>19.600000000000001</v>
      </c>
    </row>
    <row r="725" spans="1:9">
      <c r="A725" s="11" t="s">
        <v>225</v>
      </c>
      <c r="B725" s="4">
        <v>42275</v>
      </c>
      <c r="C725">
        <v>0.27</v>
      </c>
      <c r="I725">
        <v>19.7</v>
      </c>
    </row>
    <row r="726" spans="1:9">
      <c r="A726" s="11" t="s">
        <v>225</v>
      </c>
      <c r="B726" s="4">
        <v>42276</v>
      </c>
      <c r="C726">
        <v>0.28199999999999997</v>
      </c>
      <c r="I726">
        <v>19.399999999999999</v>
      </c>
    </row>
    <row r="727" spans="1:9">
      <c r="A727" s="11" t="s">
        <v>225</v>
      </c>
      <c r="B727" s="4">
        <v>42277</v>
      </c>
      <c r="C727">
        <v>0.27600000000000002</v>
      </c>
      <c r="I727">
        <v>16.5</v>
      </c>
    </row>
    <row r="728" spans="1:9">
      <c r="A728" s="11" t="s">
        <v>225</v>
      </c>
      <c r="B728" s="4">
        <v>42278</v>
      </c>
      <c r="C728">
        <v>0.27300000000000002</v>
      </c>
      <c r="I728">
        <v>15.1</v>
      </c>
    </row>
    <row r="729" spans="1:9">
      <c r="A729" s="11" t="s">
        <v>225</v>
      </c>
      <c r="B729" s="4">
        <v>42279</v>
      </c>
      <c r="C729">
        <v>0.27200000000000002</v>
      </c>
      <c r="I729">
        <v>14.3</v>
      </c>
    </row>
    <row r="730" spans="1:9">
      <c r="A730" s="11" t="s">
        <v>225</v>
      </c>
      <c r="B730" s="4">
        <v>42280</v>
      </c>
      <c r="C730">
        <v>0.27100000000000002</v>
      </c>
      <c r="I730">
        <v>13.9</v>
      </c>
    </row>
    <row r="731" spans="1:9">
      <c r="A731" s="11" t="s">
        <v>225</v>
      </c>
      <c r="B731" s="4">
        <v>42281</v>
      </c>
      <c r="C731">
        <v>0.26900000000000002</v>
      </c>
      <c r="I731">
        <v>13</v>
      </c>
    </row>
    <row r="732" spans="1:9">
      <c r="A732" s="11" t="s">
        <v>225</v>
      </c>
      <c r="B732" s="4">
        <v>42282</v>
      </c>
      <c r="C732">
        <v>0.26800000000000002</v>
      </c>
      <c r="I732">
        <v>13.7</v>
      </c>
    </row>
    <row r="733" spans="1:9">
      <c r="A733" s="11" t="s">
        <v>225</v>
      </c>
      <c r="B733" s="4">
        <v>42283</v>
      </c>
      <c r="C733">
        <v>0.26700000000000002</v>
      </c>
      <c r="I733">
        <v>15.5</v>
      </c>
    </row>
    <row r="734" spans="1:9">
      <c r="A734" s="11" t="s">
        <v>225</v>
      </c>
      <c r="B734" s="4">
        <v>42284</v>
      </c>
      <c r="C734">
        <v>0.26700000000000002</v>
      </c>
      <c r="I734">
        <v>16.899999999999999</v>
      </c>
    </row>
    <row r="735" spans="1:9">
      <c r="A735" s="11" t="s">
        <v>225</v>
      </c>
      <c r="B735" s="4">
        <v>42285</v>
      </c>
      <c r="C735">
        <v>0.26700000000000002</v>
      </c>
      <c r="I735">
        <v>17.5</v>
      </c>
    </row>
    <row r="736" spans="1:9">
      <c r="A736" s="11" t="s">
        <v>225</v>
      </c>
      <c r="B736" s="4">
        <v>42286</v>
      </c>
      <c r="C736">
        <v>0.26700000000000002</v>
      </c>
      <c r="I736">
        <v>16.7</v>
      </c>
    </row>
    <row r="737" spans="1:9">
      <c r="A737" s="11" t="s">
        <v>225</v>
      </c>
      <c r="B737" s="4">
        <v>42287</v>
      </c>
      <c r="C737">
        <v>0.26600000000000001</v>
      </c>
      <c r="I737">
        <v>15.3</v>
      </c>
    </row>
    <row r="738" spans="1:9">
      <c r="A738" s="11" t="s">
        <v>225</v>
      </c>
      <c r="B738" s="4">
        <v>42288</v>
      </c>
      <c r="C738">
        <v>0.26500000000000001</v>
      </c>
      <c r="I738">
        <v>16.399999999999999</v>
      </c>
    </row>
    <row r="739" spans="1:9">
      <c r="A739" s="11" t="s">
        <v>225</v>
      </c>
      <c r="B739" s="4">
        <v>42289</v>
      </c>
      <c r="C739">
        <v>0.26500000000000001</v>
      </c>
      <c r="I739">
        <v>17.2</v>
      </c>
    </row>
    <row r="740" spans="1:9">
      <c r="A740" s="11" t="s">
        <v>225</v>
      </c>
      <c r="B740" s="4">
        <v>42290</v>
      </c>
      <c r="C740">
        <v>0.26400000000000001</v>
      </c>
      <c r="I740">
        <v>15.4</v>
      </c>
    </row>
    <row r="741" spans="1:9">
      <c r="A741" s="11" t="s">
        <v>225</v>
      </c>
      <c r="B741" s="4">
        <v>42291</v>
      </c>
      <c r="C741">
        <v>0.26200000000000001</v>
      </c>
      <c r="I741">
        <v>14.8</v>
      </c>
    </row>
    <row r="742" spans="1:9">
      <c r="A742" s="11" t="s">
        <v>225</v>
      </c>
      <c r="B742" s="4">
        <v>42292</v>
      </c>
      <c r="C742">
        <v>0.26100000000000001</v>
      </c>
      <c r="I742">
        <v>14.3</v>
      </c>
    </row>
    <row r="743" spans="1:9">
      <c r="A743" s="11" t="s">
        <v>225</v>
      </c>
      <c r="B743" s="4">
        <v>42332</v>
      </c>
      <c r="C743">
        <v>0.28299999999999997</v>
      </c>
      <c r="I743">
        <v>3.3</v>
      </c>
    </row>
    <row r="744" spans="1:9">
      <c r="A744" s="11" t="s">
        <v>225</v>
      </c>
      <c r="B744" s="4">
        <v>42333</v>
      </c>
      <c r="C744">
        <v>0.27900000000000003</v>
      </c>
      <c r="I744">
        <v>4.8</v>
      </c>
    </row>
    <row r="745" spans="1:9">
      <c r="A745" s="11" t="s">
        <v>225</v>
      </c>
      <c r="B745" s="4">
        <v>42334</v>
      </c>
      <c r="C745">
        <v>0.28000000000000003</v>
      </c>
      <c r="I745">
        <v>5.4</v>
      </c>
    </row>
    <row r="746" spans="1:9">
      <c r="A746" s="11" t="s">
        <v>225</v>
      </c>
      <c r="B746" s="4">
        <v>42335</v>
      </c>
      <c r="C746">
        <v>0.28299999999999997</v>
      </c>
      <c r="I746">
        <v>2.8</v>
      </c>
    </row>
    <row r="747" spans="1:9">
      <c r="A747" s="11" t="s">
        <v>225</v>
      </c>
      <c r="B747" s="4">
        <v>42336</v>
      </c>
      <c r="C747">
        <v>0.27800000000000002</v>
      </c>
      <c r="I747">
        <v>1.7</v>
      </c>
    </row>
    <row r="748" spans="1:9">
      <c r="A748" s="11" t="s">
        <v>225</v>
      </c>
      <c r="B748" s="4">
        <v>42337</v>
      </c>
      <c r="C748">
        <v>0.27200000000000002</v>
      </c>
      <c r="I748">
        <v>1.6</v>
      </c>
    </row>
    <row r="749" spans="1:9">
      <c r="A749" s="11" t="s">
        <v>225</v>
      </c>
      <c r="B749" s="4">
        <v>42338</v>
      </c>
      <c r="C749">
        <v>0.27900000000000003</v>
      </c>
      <c r="I749">
        <v>1.8</v>
      </c>
    </row>
    <row r="750" spans="1:9">
      <c r="A750" s="11" t="s">
        <v>225</v>
      </c>
      <c r="B750" s="4">
        <v>42339</v>
      </c>
      <c r="C750">
        <v>0.28399999999999997</v>
      </c>
      <c r="I750">
        <v>2</v>
      </c>
    </row>
    <row r="751" spans="1:9">
      <c r="A751" s="11" t="s">
        <v>225</v>
      </c>
      <c r="B751" s="4">
        <v>42340</v>
      </c>
      <c r="C751">
        <v>0.28000000000000003</v>
      </c>
      <c r="I751">
        <v>1.8</v>
      </c>
    </row>
    <row r="752" spans="1:9">
      <c r="A752" s="11" t="s">
        <v>225</v>
      </c>
      <c r="B752" s="4">
        <v>42341</v>
      </c>
      <c r="C752">
        <v>0.28199999999999997</v>
      </c>
      <c r="I752">
        <v>2.1</v>
      </c>
    </row>
    <row r="753" spans="1:9">
      <c r="A753" s="11" t="s">
        <v>225</v>
      </c>
      <c r="B753" s="4">
        <v>42342</v>
      </c>
      <c r="C753">
        <v>0.27900000000000003</v>
      </c>
      <c r="I753">
        <v>2.2999999999999998</v>
      </c>
    </row>
    <row r="754" spans="1:9">
      <c r="A754" s="11" t="s">
        <v>225</v>
      </c>
      <c r="B754" s="4">
        <v>42343</v>
      </c>
      <c r="C754">
        <v>0.27700000000000002</v>
      </c>
      <c r="I754">
        <v>2.8</v>
      </c>
    </row>
    <row r="755" spans="1:9">
      <c r="A755" s="11" t="s">
        <v>225</v>
      </c>
      <c r="B755" s="4">
        <v>42344</v>
      </c>
      <c r="C755">
        <v>0.27500000000000002</v>
      </c>
      <c r="I755">
        <v>3.7</v>
      </c>
    </row>
    <row r="756" spans="1:9">
      <c r="A756" s="11" t="s">
        <v>225</v>
      </c>
      <c r="B756" s="4">
        <v>42345</v>
      </c>
      <c r="C756">
        <v>0.27200000000000002</v>
      </c>
      <c r="I756">
        <v>3.8</v>
      </c>
    </row>
    <row r="757" spans="1:9">
      <c r="A757" s="11" t="s">
        <v>225</v>
      </c>
      <c r="B757" s="4">
        <v>42346</v>
      </c>
      <c r="C757">
        <v>0.27200000000000002</v>
      </c>
      <c r="I757">
        <v>3.6</v>
      </c>
    </row>
    <row r="758" spans="1:9">
      <c r="A758" s="11" t="s">
        <v>225</v>
      </c>
      <c r="B758" s="4">
        <v>42347</v>
      </c>
      <c r="C758">
        <v>0.27100000000000002</v>
      </c>
      <c r="I758">
        <v>4.3</v>
      </c>
    </row>
    <row r="759" spans="1:9">
      <c r="A759" s="11" t="s">
        <v>225</v>
      </c>
      <c r="B759" s="4">
        <v>42348</v>
      </c>
      <c r="C759">
        <v>0.27</v>
      </c>
      <c r="I759">
        <v>5.5</v>
      </c>
    </row>
    <row r="760" spans="1:9">
      <c r="A760" s="11" t="s">
        <v>225</v>
      </c>
      <c r="B760" s="4">
        <v>42349</v>
      </c>
      <c r="C760">
        <v>0.26800000000000002</v>
      </c>
      <c r="I760">
        <v>4.8</v>
      </c>
    </row>
    <row r="761" spans="1:9">
      <c r="A761" s="11" t="s">
        <v>225</v>
      </c>
      <c r="B761" s="4">
        <v>42350</v>
      </c>
      <c r="C761">
        <v>0.26700000000000002</v>
      </c>
      <c r="I761">
        <v>5.2</v>
      </c>
    </row>
    <row r="762" spans="1:9">
      <c r="A762" s="11" t="s">
        <v>225</v>
      </c>
      <c r="B762" s="4">
        <v>42351</v>
      </c>
      <c r="C762">
        <v>0.29299999999999998</v>
      </c>
      <c r="I762">
        <v>6.5</v>
      </c>
    </row>
    <row r="763" spans="1:9">
      <c r="A763" s="11" t="s">
        <v>225</v>
      </c>
      <c r="B763" s="4">
        <v>42352</v>
      </c>
      <c r="C763">
        <v>0.33900000000000002</v>
      </c>
      <c r="I763">
        <v>5.4</v>
      </c>
    </row>
    <row r="764" spans="1:9">
      <c r="A764" s="11" t="s">
        <v>225</v>
      </c>
      <c r="B764" s="4">
        <v>42353</v>
      </c>
      <c r="C764">
        <v>0.28799999999999998</v>
      </c>
      <c r="I764">
        <v>3.9</v>
      </c>
    </row>
    <row r="765" spans="1:9">
      <c r="A765" s="11" t="s">
        <v>225</v>
      </c>
      <c r="B765" s="4">
        <v>42354</v>
      </c>
      <c r="C765">
        <v>0.28599999999999998</v>
      </c>
      <c r="I765">
        <v>3.6</v>
      </c>
    </row>
    <row r="766" spans="1:9">
      <c r="A766" s="11" t="s">
        <v>225</v>
      </c>
      <c r="B766" s="4">
        <v>42355</v>
      </c>
      <c r="C766">
        <v>0.28399999999999997</v>
      </c>
      <c r="I766">
        <v>2.1</v>
      </c>
    </row>
    <row r="767" spans="1:9">
      <c r="A767" s="11" t="s">
        <v>225</v>
      </c>
      <c r="B767" s="4">
        <v>42356</v>
      </c>
      <c r="C767">
        <v>0.27700000000000002</v>
      </c>
      <c r="I767">
        <v>1.2</v>
      </c>
    </row>
    <row r="768" spans="1:9">
      <c r="A768" s="11" t="s">
        <v>225</v>
      </c>
      <c r="B768" s="4">
        <v>42357</v>
      </c>
      <c r="C768">
        <v>0.26500000000000001</v>
      </c>
      <c r="I768">
        <v>0.5</v>
      </c>
    </row>
    <row r="769" spans="1:9">
      <c r="A769" s="11" t="s">
        <v>225</v>
      </c>
      <c r="B769" s="4">
        <v>42358</v>
      </c>
      <c r="C769">
        <v>0.26</v>
      </c>
      <c r="I769">
        <v>0.4</v>
      </c>
    </row>
    <row r="770" spans="1:9">
      <c r="A770" s="11" t="s">
        <v>225</v>
      </c>
      <c r="B770" s="4">
        <v>42359</v>
      </c>
      <c r="C770">
        <v>0.26400000000000001</v>
      </c>
      <c r="I770">
        <v>0.5</v>
      </c>
    </row>
    <row r="771" spans="1:9">
      <c r="A771" s="11" t="s">
        <v>225</v>
      </c>
      <c r="B771" s="4">
        <v>42360</v>
      </c>
      <c r="C771">
        <v>0.26500000000000001</v>
      </c>
      <c r="I771">
        <v>0.7</v>
      </c>
    </row>
    <row r="772" spans="1:9">
      <c r="A772" s="11" t="s">
        <v>225</v>
      </c>
      <c r="B772" s="4">
        <v>42361</v>
      </c>
      <c r="C772">
        <v>0.28000000000000003</v>
      </c>
      <c r="I772">
        <v>1.4</v>
      </c>
    </row>
    <row r="773" spans="1:9">
      <c r="A773" s="11" t="s">
        <v>225</v>
      </c>
      <c r="B773" s="4">
        <v>42362</v>
      </c>
      <c r="C773">
        <v>0.28199999999999997</v>
      </c>
      <c r="I773">
        <v>1.4</v>
      </c>
    </row>
    <row r="774" spans="1:9">
      <c r="A774" s="11" t="s">
        <v>225</v>
      </c>
      <c r="B774" s="4">
        <v>42363</v>
      </c>
      <c r="C774">
        <v>0.27400000000000002</v>
      </c>
      <c r="I774">
        <v>1.3</v>
      </c>
    </row>
    <row r="775" spans="1:9">
      <c r="A775" s="11" t="s">
        <v>225</v>
      </c>
      <c r="B775" s="4">
        <v>42364</v>
      </c>
      <c r="C775">
        <v>0.27500000000000002</v>
      </c>
      <c r="I775">
        <v>1.3</v>
      </c>
    </row>
    <row r="776" spans="1:9">
      <c r="A776" s="11" t="s">
        <v>225</v>
      </c>
      <c r="B776" s="4">
        <v>42365</v>
      </c>
      <c r="C776">
        <v>0.28399999999999997</v>
      </c>
      <c r="I776">
        <v>1.4</v>
      </c>
    </row>
    <row r="777" spans="1:9">
      <c r="A777" s="11" t="s">
        <v>225</v>
      </c>
      <c r="B777" s="4">
        <v>42366</v>
      </c>
      <c r="C777">
        <v>0.27900000000000003</v>
      </c>
      <c r="I777">
        <v>1.3</v>
      </c>
    </row>
    <row r="778" spans="1:9">
      <c r="A778" s="11" t="s">
        <v>225</v>
      </c>
      <c r="B778" s="4">
        <v>42367</v>
      </c>
      <c r="C778">
        <v>0.27500000000000002</v>
      </c>
      <c r="I778">
        <v>1.2</v>
      </c>
    </row>
    <row r="779" spans="1:9">
      <c r="A779" s="11" t="s">
        <v>225</v>
      </c>
      <c r="B779" s="4">
        <v>42368</v>
      </c>
      <c r="C779">
        <v>0.27200000000000002</v>
      </c>
      <c r="I779">
        <v>1.2</v>
      </c>
    </row>
    <row r="780" spans="1:9">
      <c r="A780" s="11" t="s">
        <v>225</v>
      </c>
      <c r="B780" s="4">
        <v>42369</v>
      </c>
      <c r="C780">
        <v>0.27</v>
      </c>
      <c r="I780">
        <v>1.2</v>
      </c>
    </row>
    <row r="781" spans="1:9">
      <c r="A781" s="11" t="s">
        <v>226</v>
      </c>
      <c r="B781" s="4">
        <v>42125</v>
      </c>
      <c r="C781">
        <v>0.22500000000000001</v>
      </c>
      <c r="I781">
        <v>13.8</v>
      </c>
    </row>
    <row r="782" spans="1:9">
      <c r="A782" s="11" t="s">
        <v>226</v>
      </c>
      <c r="B782" s="4">
        <v>42126</v>
      </c>
      <c r="C782">
        <v>0.224</v>
      </c>
      <c r="I782">
        <v>13.2</v>
      </c>
    </row>
    <row r="783" spans="1:9">
      <c r="A783" s="11" t="s">
        <v>226</v>
      </c>
      <c r="B783" s="4">
        <v>42127</v>
      </c>
      <c r="C783">
        <v>0.22700000000000001</v>
      </c>
      <c r="I783">
        <v>15.4</v>
      </c>
    </row>
    <row r="784" spans="1:9">
      <c r="A784" s="11" t="s">
        <v>226</v>
      </c>
      <c r="B784" s="4">
        <v>42128</v>
      </c>
      <c r="C784">
        <v>0.22600000000000001</v>
      </c>
      <c r="I784">
        <v>16.399999999999999</v>
      </c>
    </row>
    <row r="785" spans="1:9">
      <c r="A785" s="11" t="s">
        <v>226</v>
      </c>
      <c r="B785" s="4">
        <v>42129</v>
      </c>
      <c r="C785">
        <v>0.247</v>
      </c>
      <c r="I785">
        <v>15.7</v>
      </c>
    </row>
    <row r="786" spans="1:9">
      <c r="A786" s="11" t="s">
        <v>226</v>
      </c>
      <c r="B786" s="4">
        <v>42130</v>
      </c>
      <c r="C786">
        <v>0.248</v>
      </c>
      <c r="I786">
        <v>16.7</v>
      </c>
    </row>
    <row r="787" spans="1:9">
      <c r="A787" s="11" t="s">
        <v>226</v>
      </c>
      <c r="B787" s="4">
        <v>42131</v>
      </c>
      <c r="C787">
        <v>0.246</v>
      </c>
      <c r="I787">
        <v>16.600000000000001</v>
      </c>
    </row>
    <row r="788" spans="1:9">
      <c r="A788" s="11" t="s">
        <v>226</v>
      </c>
      <c r="B788" s="4">
        <v>42132</v>
      </c>
      <c r="C788">
        <v>0.245</v>
      </c>
      <c r="I788">
        <v>16.399999999999999</v>
      </c>
    </row>
    <row r="789" spans="1:9">
      <c r="A789" s="11" t="s">
        <v>226</v>
      </c>
      <c r="B789" s="4">
        <v>42133</v>
      </c>
      <c r="C789">
        <v>0.24199999999999999</v>
      </c>
      <c r="I789">
        <v>16.5</v>
      </c>
    </row>
    <row r="790" spans="1:9">
      <c r="A790" s="11" t="s">
        <v>226</v>
      </c>
      <c r="B790" s="4">
        <v>42134</v>
      </c>
      <c r="C790">
        <v>0.24</v>
      </c>
      <c r="I790">
        <v>16.899999999999999</v>
      </c>
    </row>
    <row r="791" spans="1:9">
      <c r="A791" s="11" t="s">
        <v>226</v>
      </c>
      <c r="B791" s="4">
        <v>42135</v>
      </c>
      <c r="C791">
        <v>0.23899999999999999</v>
      </c>
      <c r="I791">
        <v>13.8</v>
      </c>
    </row>
    <row r="792" spans="1:9">
      <c r="A792" s="11" t="s">
        <v>226</v>
      </c>
      <c r="B792" s="4">
        <v>42136</v>
      </c>
      <c r="C792">
        <v>0.24</v>
      </c>
      <c r="I792">
        <v>12.2</v>
      </c>
    </row>
    <row r="793" spans="1:9">
      <c r="A793" s="11" t="s">
        <v>226</v>
      </c>
      <c r="B793" s="4">
        <v>42137</v>
      </c>
      <c r="C793">
        <v>0.23899999999999999</v>
      </c>
      <c r="I793">
        <v>14.2</v>
      </c>
    </row>
    <row r="794" spans="1:9">
      <c r="A794" s="11" t="s">
        <v>226</v>
      </c>
      <c r="B794" s="4">
        <v>42138</v>
      </c>
      <c r="C794">
        <v>0.25800000000000001</v>
      </c>
      <c r="I794">
        <v>14.2</v>
      </c>
    </row>
    <row r="795" spans="1:9">
      <c r="A795" s="11" t="s">
        <v>226</v>
      </c>
      <c r="B795" s="4">
        <v>42139</v>
      </c>
      <c r="C795">
        <v>0.26200000000000001</v>
      </c>
      <c r="I795">
        <v>14.9</v>
      </c>
    </row>
    <row r="796" spans="1:9">
      <c r="A796" s="11" t="s">
        <v>226</v>
      </c>
      <c r="B796" s="4">
        <v>42140</v>
      </c>
      <c r="C796">
        <v>0.25800000000000001</v>
      </c>
      <c r="I796">
        <v>16.899999999999999</v>
      </c>
    </row>
    <row r="797" spans="1:9">
      <c r="A797" s="11" t="s">
        <v>226</v>
      </c>
      <c r="B797" s="4">
        <v>42141</v>
      </c>
      <c r="C797">
        <v>0.26400000000000001</v>
      </c>
      <c r="I797">
        <v>17.5</v>
      </c>
    </row>
    <row r="798" spans="1:9">
      <c r="A798" s="11" t="s">
        <v>226</v>
      </c>
      <c r="B798" s="4">
        <v>42142</v>
      </c>
      <c r="C798">
        <v>0.25600000000000001</v>
      </c>
      <c r="I798">
        <v>14.6</v>
      </c>
    </row>
    <row r="799" spans="1:9">
      <c r="A799" s="11" t="s">
        <v>226</v>
      </c>
      <c r="B799" s="4">
        <v>42143</v>
      </c>
      <c r="C799">
        <v>0.253</v>
      </c>
      <c r="I799">
        <v>12.9</v>
      </c>
    </row>
    <row r="800" spans="1:9">
      <c r="A800" s="11" t="s">
        <v>226</v>
      </c>
      <c r="B800" s="4">
        <v>42144</v>
      </c>
      <c r="C800">
        <v>0.247</v>
      </c>
      <c r="I800">
        <v>12.6</v>
      </c>
    </row>
    <row r="801" spans="1:9">
      <c r="A801" s="11" t="s">
        <v>226</v>
      </c>
      <c r="B801" s="4">
        <v>42145</v>
      </c>
      <c r="C801">
        <v>0.247</v>
      </c>
      <c r="I801">
        <v>12.4</v>
      </c>
    </row>
    <row r="802" spans="1:9">
      <c r="A802" s="11" t="s">
        <v>226</v>
      </c>
      <c r="B802" s="4">
        <v>42146</v>
      </c>
      <c r="C802">
        <v>0.249</v>
      </c>
      <c r="I802">
        <v>15.3</v>
      </c>
    </row>
    <row r="803" spans="1:9">
      <c r="A803" s="11" t="s">
        <v>226</v>
      </c>
      <c r="B803" s="4">
        <v>42147</v>
      </c>
      <c r="C803">
        <v>0.248</v>
      </c>
      <c r="I803">
        <v>16.5</v>
      </c>
    </row>
    <row r="804" spans="1:9">
      <c r="A804" s="11" t="s">
        <v>226</v>
      </c>
      <c r="B804" s="4">
        <v>42148</v>
      </c>
      <c r="C804">
        <v>0.26500000000000001</v>
      </c>
      <c r="I804">
        <v>16.2</v>
      </c>
    </row>
    <row r="805" spans="1:9">
      <c r="A805" s="11" t="s">
        <v>226</v>
      </c>
      <c r="B805" s="4">
        <v>42149</v>
      </c>
      <c r="C805">
        <v>0.27</v>
      </c>
      <c r="I805">
        <v>17.100000000000001</v>
      </c>
    </row>
    <row r="806" spans="1:9">
      <c r="A806" s="11" t="s">
        <v>226</v>
      </c>
      <c r="B806" s="4">
        <v>42150</v>
      </c>
      <c r="C806">
        <v>0.27900000000000003</v>
      </c>
      <c r="I806">
        <v>17.3</v>
      </c>
    </row>
    <row r="807" spans="1:9">
      <c r="A807" s="11" t="s">
        <v>226</v>
      </c>
      <c r="B807" s="4">
        <v>42151</v>
      </c>
      <c r="C807">
        <v>0.27300000000000002</v>
      </c>
      <c r="I807">
        <v>17.899999999999999</v>
      </c>
    </row>
    <row r="808" spans="1:9">
      <c r="A808" s="11" t="s">
        <v>226</v>
      </c>
      <c r="B808" s="4">
        <v>42152</v>
      </c>
      <c r="C808">
        <v>0.26500000000000001</v>
      </c>
      <c r="I808">
        <v>19.100000000000001</v>
      </c>
    </row>
    <row r="809" spans="1:9">
      <c r="A809" s="11" t="s">
        <v>226</v>
      </c>
      <c r="B809" s="4">
        <v>42153</v>
      </c>
      <c r="C809">
        <v>0.26200000000000001</v>
      </c>
      <c r="I809">
        <v>18.899999999999999</v>
      </c>
    </row>
    <row r="810" spans="1:9">
      <c r="A810" s="11" t="s">
        <v>226</v>
      </c>
      <c r="B810" s="4">
        <v>42154</v>
      </c>
      <c r="C810">
        <v>0.25900000000000001</v>
      </c>
      <c r="I810">
        <v>17.600000000000001</v>
      </c>
    </row>
    <row r="811" spans="1:9">
      <c r="A811" s="11" t="s">
        <v>226</v>
      </c>
      <c r="B811" s="4">
        <v>42159</v>
      </c>
      <c r="C811">
        <v>0.22900000000000001</v>
      </c>
      <c r="I811">
        <v>20.2</v>
      </c>
    </row>
    <row r="812" spans="1:9">
      <c r="A812" s="11" t="s">
        <v>226</v>
      </c>
      <c r="B812" s="4">
        <v>42160</v>
      </c>
      <c r="C812">
        <v>0.23200000000000001</v>
      </c>
      <c r="I812">
        <v>22.1</v>
      </c>
    </row>
    <row r="813" spans="1:9">
      <c r="A813" s="11" t="s">
        <v>226</v>
      </c>
      <c r="B813" s="4">
        <v>42161</v>
      </c>
      <c r="C813">
        <v>0.23</v>
      </c>
      <c r="I813">
        <v>21.6</v>
      </c>
    </row>
    <row r="814" spans="1:9">
      <c r="A814" s="11" t="s">
        <v>226</v>
      </c>
      <c r="B814" s="4">
        <v>42162</v>
      </c>
      <c r="C814">
        <v>0.24399999999999999</v>
      </c>
      <c r="I814">
        <v>21.6</v>
      </c>
    </row>
    <row r="815" spans="1:9">
      <c r="A815" s="11" t="s">
        <v>226</v>
      </c>
      <c r="B815" s="4">
        <v>42163</v>
      </c>
      <c r="C815">
        <v>0.245</v>
      </c>
      <c r="I815">
        <v>21.9</v>
      </c>
    </row>
    <row r="816" spans="1:9">
      <c r="A816" s="11" t="s">
        <v>226</v>
      </c>
      <c r="B816" s="4">
        <v>42164</v>
      </c>
      <c r="C816">
        <v>0.24299999999999999</v>
      </c>
      <c r="I816">
        <v>23.5</v>
      </c>
    </row>
    <row r="817" spans="1:9">
      <c r="A817" s="11" t="s">
        <v>226</v>
      </c>
      <c r="B817" s="4">
        <v>42165</v>
      </c>
      <c r="C817">
        <v>0.24099999999999999</v>
      </c>
      <c r="I817">
        <v>25.3</v>
      </c>
    </row>
    <row r="818" spans="1:9">
      <c r="A818" s="11" t="s">
        <v>226</v>
      </c>
      <c r="B818" s="4">
        <v>42166</v>
      </c>
      <c r="C818">
        <v>0.254</v>
      </c>
      <c r="I818">
        <v>22.5</v>
      </c>
    </row>
    <row r="819" spans="1:9">
      <c r="A819" s="11" t="s">
        <v>226</v>
      </c>
      <c r="B819" s="4">
        <v>42167</v>
      </c>
      <c r="C819">
        <v>0.26300000000000001</v>
      </c>
      <c r="I819">
        <v>19.899999999999999</v>
      </c>
    </row>
    <row r="820" spans="1:9">
      <c r="A820" s="11" t="s">
        <v>226</v>
      </c>
      <c r="B820" s="4">
        <v>42168</v>
      </c>
      <c r="C820">
        <v>0.25</v>
      </c>
      <c r="I820">
        <v>20.2</v>
      </c>
    </row>
    <row r="821" spans="1:9">
      <c r="A821" s="11" t="s">
        <v>226</v>
      </c>
      <c r="B821" s="4">
        <v>42169</v>
      </c>
      <c r="C821">
        <v>0.247</v>
      </c>
      <c r="I821">
        <v>21.6</v>
      </c>
    </row>
    <row r="822" spans="1:9">
      <c r="A822" s="11" t="s">
        <v>226</v>
      </c>
      <c r="B822" s="4">
        <v>42170</v>
      </c>
      <c r="C822">
        <v>0.26100000000000001</v>
      </c>
      <c r="I822">
        <v>21.6</v>
      </c>
    </row>
    <row r="823" spans="1:9">
      <c r="A823" s="11" t="s">
        <v>226</v>
      </c>
      <c r="B823" s="4">
        <v>42171</v>
      </c>
      <c r="C823">
        <v>0.252</v>
      </c>
      <c r="I823">
        <v>20.6</v>
      </c>
    </row>
    <row r="824" spans="1:9">
      <c r="A824" s="11" t="s">
        <v>226</v>
      </c>
      <c r="B824" s="4">
        <v>42172</v>
      </c>
      <c r="C824">
        <v>0.253</v>
      </c>
      <c r="I824">
        <v>22.8</v>
      </c>
    </row>
    <row r="825" spans="1:9">
      <c r="A825" s="11" t="s">
        <v>226</v>
      </c>
      <c r="B825" s="4">
        <v>42173</v>
      </c>
      <c r="C825">
        <v>0.25</v>
      </c>
      <c r="I825">
        <v>22.3</v>
      </c>
    </row>
    <row r="826" spans="1:9">
      <c r="A826" s="11" t="s">
        <v>226</v>
      </c>
      <c r="B826" s="4">
        <v>42174</v>
      </c>
      <c r="C826">
        <v>0.25</v>
      </c>
      <c r="I826">
        <v>22.8</v>
      </c>
    </row>
    <row r="827" spans="1:9">
      <c r="A827" s="11" t="s">
        <v>226</v>
      </c>
      <c r="B827" s="4">
        <v>42175</v>
      </c>
      <c r="C827">
        <v>0.247</v>
      </c>
      <c r="I827">
        <v>23.4</v>
      </c>
    </row>
    <row r="828" spans="1:9">
      <c r="A828" s="11" t="s">
        <v>226</v>
      </c>
      <c r="B828" s="4">
        <v>42176</v>
      </c>
      <c r="C828">
        <v>0.245</v>
      </c>
      <c r="I828">
        <v>24.3</v>
      </c>
    </row>
    <row r="829" spans="1:9">
      <c r="A829" s="11" t="s">
        <v>226</v>
      </c>
      <c r="B829" s="4">
        <v>42177</v>
      </c>
      <c r="C829">
        <v>0.24299999999999999</v>
      </c>
      <c r="I829">
        <v>24.8</v>
      </c>
    </row>
    <row r="830" spans="1:9">
      <c r="A830" s="11" t="s">
        <v>226</v>
      </c>
      <c r="B830" s="4">
        <v>42178</v>
      </c>
      <c r="C830">
        <v>0.24099999999999999</v>
      </c>
      <c r="I830">
        <v>24.6</v>
      </c>
    </row>
    <row r="831" spans="1:9">
      <c r="A831" s="11" t="s">
        <v>226</v>
      </c>
      <c r="B831" s="4">
        <v>42179</v>
      </c>
      <c r="C831">
        <v>0.27800000000000002</v>
      </c>
      <c r="I831">
        <v>21.7</v>
      </c>
    </row>
    <row r="832" spans="1:9">
      <c r="A832" s="11" t="s">
        <v>226</v>
      </c>
      <c r="B832" s="4">
        <v>42180</v>
      </c>
      <c r="C832">
        <v>0.27200000000000002</v>
      </c>
      <c r="I832">
        <v>21.6</v>
      </c>
    </row>
    <row r="833" spans="1:9">
      <c r="A833" s="11" t="s">
        <v>226</v>
      </c>
      <c r="B833" s="4">
        <v>42181</v>
      </c>
      <c r="C833">
        <v>0.25900000000000001</v>
      </c>
      <c r="I833">
        <v>21.9</v>
      </c>
    </row>
    <row r="834" spans="1:9">
      <c r="A834" s="11" t="s">
        <v>226</v>
      </c>
      <c r="B834" s="4">
        <v>42182</v>
      </c>
      <c r="C834">
        <v>0.25600000000000001</v>
      </c>
      <c r="I834">
        <v>22.5</v>
      </c>
    </row>
    <row r="835" spans="1:9">
      <c r="A835" s="11" t="s">
        <v>226</v>
      </c>
      <c r="B835" s="4">
        <v>42183</v>
      </c>
      <c r="C835">
        <v>0.255</v>
      </c>
      <c r="I835">
        <v>23.6</v>
      </c>
    </row>
    <row r="836" spans="1:9">
      <c r="A836" s="11" t="s">
        <v>226</v>
      </c>
      <c r="B836" s="4">
        <v>42184</v>
      </c>
      <c r="C836">
        <v>0.253</v>
      </c>
      <c r="I836">
        <v>23.5</v>
      </c>
    </row>
    <row r="837" spans="1:9">
      <c r="A837" s="11" t="s">
        <v>226</v>
      </c>
      <c r="B837" s="4">
        <v>42185</v>
      </c>
      <c r="C837">
        <v>0.252</v>
      </c>
      <c r="I837">
        <v>23.4</v>
      </c>
    </row>
    <row r="838" spans="1:9">
      <c r="A838" s="11" t="s">
        <v>226</v>
      </c>
      <c r="B838" s="4">
        <v>42186</v>
      </c>
      <c r="C838">
        <v>0.248</v>
      </c>
      <c r="I838">
        <v>22.8</v>
      </c>
    </row>
    <row r="839" spans="1:9">
      <c r="A839" s="11" t="s">
        <v>226</v>
      </c>
      <c r="B839" s="4">
        <v>42187</v>
      </c>
      <c r="C839">
        <v>0.24399999999999999</v>
      </c>
      <c r="I839">
        <v>21.1</v>
      </c>
    </row>
    <row r="840" spans="1:9">
      <c r="A840" s="11" t="s">
        <v>226</v>
      </c>
      <c r="B840" s="4">
        <v>42188</v>
      </c>
      <c r="C840">
        <v>0.24199999999999999</v>
      </c>
      <c r="I840">
        <v>22.2</v>
      </c>
    </row>
    <row r="841" spans="1:9">
      <c r="A841" s="11" t="s">
        <v>226</v>
      </c>
      <c r="B841" s="4">
        <v>42189</v>
      </c>
      <c r="C841">
        <v>0.24099999999999999</v>
      </c>
      <c r="I841">
        <v>23.9</v>
      </c>
    </row>
    <row r="842" spans="1:9">
      <c r="A842" s="11" t="s">
        <v>226</v>
      </c>
      <c r="B842" s="4">
        <v>42190</v>
      </c>
      <c r="C842">
        <v>0.23699999999999999</v>
      </c>
      <c r="I842">
        <v>24.4</v>
      </c>
    </row>
    <row r="843" spans="1:9">
      <c r="A843" s="11" t="s">
        <v>226</v>
      </c>
      <c r="B843" s="4">
        <v>42191</v>
      </c>
      <c r="C843">
        <v>0.25700000000000001</v>
      </c>
      <c r="I843">
        <v>23.7</v>
      </c>
    </row>
    <row r="844" spans="1:9">
      <c r="A844" s="11" t="s">
        <v>226</v>
      </c>
      <c r="B844" s="4">
        <v>42192</v>
      </c>
      <c r="C844">
        <v>0.254</v>
      </c>
      <c r="I844">
        <v>21.3</v>
      </c>
    </row>
    <row r="845" spans="1:9">
      <c r="A845" s="11" t="s">
        <v>226</v>
      </c>
      <c r="B845" s="4">
        <v>42193</v>
      </c>
      <c r="C845">
        <v>0.247</v>
      </c>
      <c r="I845">
        <v>20.9</v>
      </c>
    </row>
    <row r="846" spans="1:9">
      <c r="A846" s="11" t="s">
        <v>226</v>
      </c>
      <c r="B846" s="4">
        <v>42194</v>
      </c>
      <c r="C846">
        <v>0.24399999999999999</v>
      </c>
      <c r="I846">
        <v>21.9</v>
      </c>
    </row>
    <row r="847" spans="1:9">
      <c r="A847" s="11" t="s">
        <v>226</v>
      </c>
      <c r="B847" s="4">
        <v>42195</v>
      </c>
      <c r="C847">
        <v>0.24199999999999999</v>
      </c>
      <c r="I847">
        <v>23.6</v>
      </c>
    </row>
    <row r="848" spans="1:9">
      <c r="A848" s="11" t="s">
        <v>226</v>
      </c>
      <c r="B848" s="4">
        <v>42196</v>
      </c>
      <c r="C848">
        <v>0.254</v>
      </c>
      <c r="I848">
        <v>23.8</v>
      </c>
    </row>
    <row r="849" spans="1:9">
      <c r="A849" s="11" t="s">
        <v>226</v>
      </c>
      <c r="B849" s="4">
        <v>42197</v>
      </c>
      <c r="C849">
        <v>0.249</v>
      </c>
      <c r="I849">
        <v>25.4</v>
      </c>
    </row>
    <row r="850" spans="1:9">
      <c r="A850" s="11" t="s">
        <v>226</v>
      </c>
      <c r="B850" s="4">
        <v>42198</v>
      </c>
      <c r="C850">
        <v>0.24299999999999999</v>
      </c>
      <c r="I850">
        <v>27.8</v>
      </c>
    </row>
    <row r="851" spans="1:9">
      <c r="A851" s="11" t="s">
        <v>226</v>
      </c>
      <c r="B851" s="4">
        <v>42199</v>
      </c>
      <c r="C851">
        <v>0.23699999999999999</v>
      </c>
      <c r="I851">
        <v>27.9</v>
      </c>
    </row>
    <row r="852" spans="1:9">
      <c r="A852" s="11" t="s">
        <v>226</v>
      </c>
      <c r="B852" s="4">
        <v>42200</v>
      </c>
      <c r="C852">
        <v>0.22700000000000001</v>
      </c>
      <c r="I852">
        <v>26</v>
      </c>
    </row>
    <row r="853" spans="1:9">
      <c r="A853" s="11" t="s">
        <v>226</v>
      </c>
      <c r="B853" s="4">
        <v>42201</v>
      </c>
      <c r="C853">
        <v>0.25800000000000001</v>
      </c>
      <c r="I853">
        <v>23.7</v>
      </c>
    </row>
    <row r="854" spans="1:9">
      <c r="A854" s="11" t="s">
        <v>226</v>
      </c>
      <c r="B854" s="4">
        <v>42202</v>
      </c>
      <c r="C854">
        <v>0.252</v>
      </c>
      <c r="I854">
        <v>25.7</v>
      </c>
    </row>
    <row r="855" spans="1:9">
      <c r="A855" s="11" t="s">
        <v>226</v>
      </c>
      <c r="B855" s="4">
        <v>42203</v>
      </c>
      <c r="C855">
        <v>0.245</v>
      </c>
      <c r="I855">
        <v>27</v>
      </c>
    </row>
    <row r="856" spans="1:9">
      <c r="A856" s="11" t="s">
        <v>226</v>
      </c>
      <c r="B856" s="4">
        <v>42204</v>
      </c>
      <c r="C856">
        <v>0.23300000000000001</v>
      </c>
      <c r="I856">
        <v>26</v>
      </c>
    </row>
    <row r="857" spans="1:9">
      <c r="A857" s="11" t="s">
        <v>226</v>
      </c>
      <c r="B857" s="4">
        <v>42205</v>
      </c>
      <c r="C857">
        <v>0.22900000000000001</v>
      </c>
      <c r="I857">
        <v>25.4</v>
      </c>
    </row>
    <row r="858" spans="1:9">
      <c r="A858" s="11" t="s">
        <v>226</v>
      </c>
      <c r="B858" s="4">
        <v>42206</v>
      </c>
      <c r="C858">
        <v>0.224</v>
      </c>
      <c r="I858">
        <v>24.5</v>
      </c>
    </row>
    <row r="859" spans="1:9">
      <c r="A859" s="11" t="s">
        <v>226</v>
      </c>
      <c r="B859" s="4">
        <v>42207</v>
      </c>
      <c r="C859">
        <v>0.22</v>
      </c>
      <c r="I859">
        <v>23.8</v>
      </c>
    </row>
    <row r="860" spans="1:9">
      <c r="A860" s="11" t="s">
        <v>226</v>
      </c>
      <c r="B860" s="4">
        <v>42208</v>
      </c>
      <c r="C860">
        <v>0.218</v>
      </c>
      <c r="I860">
        <v>24</v>
      </c>
    </row>
    <row r="861" spans="1:9">
      <c r="A861" s="11" t="s">
        <v>226</v>
      </c>
      <c r="B861" s="4">
        <v>42209</v>
      </c>
      <c r="C861">
        <v>0.215</v>
      </c>
      <c r="I861">
        <v>24.8</v>
      </c>
    </row>
    <row r="862" spans="1:9">
      <c r="A862" s="11" t="s">
        <v>226</v>
      </c>
      <c r="B862" s="4">
        <v>42210</v>
      </c>
      <c r="C862">
        <v>0.21299999999999999</v>
      </c>
      <c r="I862">
        <v>25.9</v>
      </c>
    </row>
    <row r="863" spans="1:9">
      <c r="A863" s="11" t="s">
        <v>226</v>
      </c>
      <c r="B863" s="4">
        <v>42211</v>
      </c>
      <c r="C863">
        <v>0.21099999999999999</v>
      </c>
      <c r="I863">
        <v>25.7</v>
      </c>
    </row>
    <row r="864" spans="1:9">
      <c r="A864" s="11" t="s">
        <v>226</v>
      </c>
      <c r="B864" s="4">
        <v>42212</v>
      </c>
      <c r="C864">
        <v>0.23300000000000001</v>
      </c>
      <c r="I864">
        <v>24.3</v>
      </c>
    </row>
    <row r="865" spans="1:9">
      <c r="A865" s="11" t="s">
        <v>226</v>
      </c>
      <c r="B865" s="4">
        <v>42213</v>
      </c>
      <c r="C865">
        <v>0.27</v>
      </c>
      <c r="I865">
        <v>22.7</v>
      </c>
    </row>
    <row r="866" spans="1:9">
      <c r="A866" s="11" t="s">
        <v>226</v>
      </c>
      <c r="B866" s="4">
        <v>42214</v>
      </c>
      <c r="C866">
        <v>0.26400000000000001</v>
      </c>
      <c r="I866">
        <v>22.9</v>
      </c>
    </row>
    <row r="867" spans="1:9">
      <c r="A867" s="11" t="s">
        <v>226</v>
      </c>
      <c r="B867" s="4">
        <v>42215</v>
      </c>
      <c r="C867">
        <v>0.25</v>
      </c>
      <c r="I867">
        <v>22.5</v>
      </c>
    </row>
    <row r="868" spans="1:9">
      <c r="A868" s="11" t="s">
        <v>226</v>
      </c>
      <c r="B868" s="4">
        <v>42216</v>
      </c>
      <c r="C868">
        <v>0.24099999999999999</v>
      </c>
      <c r="I868">
        <v>23.1</v>
      </c>
    </row>
    <row r="869" spans="1:9">
      <c r="A869" s="11" t="s">
        <v>226</v>
      </c>
      <c r="B869" s="4">
        <v>42217</v>
      </c>
      <c r="C869">
        <v>0.23400000000000001</v>
      </c>
      <c r="I869">
        <v>23.2</v>
      </c>
    </row>
    <row r="870" spans="1:9">
      <c r="A870" s="11" t="s">
        <v>226</v>
      </c>
      <c r="B870" s="4">
        <v>42218</v>
      </c>
      <c r="C870">
        <v>0.22800000000000001</v>
      </c>
      <c r="I870">
        <v>23.9</v>
      </c>
    </row>
    <row r="871" spans="1:9">
      <c r="A871" s="11" t="s">
        <v>226</v>
      </c>
      <c r="B871" s="4">
        <v>42219</v>
      </c>
      <c r="C871">
        <v>0.222</v>
      </c>
      <c r="I871">
        <v>23.5</v>
      </c>
    </row>
    <row r="872" spans="1:9">
      <c r="A872" s="11" t="s">
        <v>226</v>
      </c>
      <c r="B872" s="4">
        <v>42220</v>
      </c>
      <c r="C872">
        <v>0.217</v>
      </c>
      <c r="I872">
        <v>22.4</v>
      </c>
    </row>
    <row r="873" spans="1:9">
      <c r="A873" s="11" t="s">
        <v>226</v>
      </c>
      <c r="B873" s="4">
        <v>42221</v>
      </c>
      <c r="C873">
        <v>0.215</v>
      </c>
      <c r="I873">
        <v>22</v>
      </c>
    </row>
    <row r="874" spans="1:9">
      <c r="A874" s="11" t="s">
        <v>226</v>
      </c>
      <c r="B874" s="4">
        <v>42222</v>
      </c>
      <c r="C874">
        <v>0.21299999999999999</v>
      </c>
      <c r="I874">
        <v>21.8</v>
      </c>
    </row>
    <row r="875" spans="1:9">
      <c r="A875" s="11" t="s">
        <v>226</v>
      </c>
      <c r="B875" s="4">
        <v>42223</v>
      </c>
      <c r="C875">
        <v>0.21099999999999999</v>
      </c>
      <c r="I875">
        <v>22.5</v>
      </c>
    </row>
    <row r="876" spans="1:9">
      <c r="A876" s="11" t="s">
        <v>226</v>
      </c>
      <c r="B876" s="4">
        <v>42224</v>
      </c>
      <c r="C876">
        <v>0.20799999999999999</v>
      </c>
      <c r="I876">
        <v>22.5</v>
      </c>
    </row>
    <row r="877" spans="1:9">
      <c r="A877" s="11" t="s">
        <v>226</v>
      </c>
      <c r="B877" s="4">
        <v>42225</v>
      </c>
      <c r="C877">
        <v>0.25800000000000001</v>
      </c>
      <c r="I877">
        <v>22.2</v>
      </c>
    </row>
    <row r="878" spans="1:9">
      <c r="A878" s="11" t="s">
        <v>226</v>
      </c>
      <c r="B878" s="4">
        <v>42226</v>
      </c>
      <c r="C878">
        <v>0.26100000000000001</v>
      </c>
      <c r="I878">
        <v>22.2</v>
      </c>
    </row>
    <row r="879" spans="1:9">
      <c r="A879" s="11" t="s">
        <v>226</v>
      </c>
      <c r="B879" s="4">
        <v>42227</v>
      </c>
      <c r="C879">
        <v>0.25</v>
      </c>
      <c r="I879">
        <v>21.6</v>
      </c>
    </row>
    <row r="880" spans="1:9">
      <c r="A880" s="11" t="s">
        <v>226</v>
      </c>
      <c r="B880" s="4">
        <v>42228</v>
      </c>
      <c r="C880">
        <v>0.24299999999999999</v>
      </c>
      <c r="I880">
        <v>21.6</v>
      </c>
    </row>
    <row r="881" spans="1:9">
      <c r="A881" s="11" t="s">
        <v>226</v>
      </c>
      <c r="B881" s="4">
        <v>42229</v>
      </c>
      <c r="C881">
        <v>0.23699999999999999</v>
      </c>
      <c r="I881">
        <v>21.5</v>
      </c>
    </row>
    <row r="882" spans="1:9">
      <c r="A882" s="11" t="s">
        <v>226</v>
      </c>
      <c r="B882" s="4">
        <v>42230</v>
      </c>
      <c r="C882">
        <v>0.23300000000000001</v>
      </c>
      <c r="I882">
        <v>22.2</v>
      </c>
    </row>
    <row r="883" spans="1:9">
      <c r="A883" s="11" t="s">
        <v>226</v>
      </c>
      <c r="B883" s="4">
        <v>42231</v>
      </c>
      <c r="C883">
        <v>0.22700000000000001</v>
      </c>
      <c r="I883">
        <v>22.4</v>
      </c>
    </row>
    <row r="884" spans="1:9">
      <c r="A884" s="11" t="s">
        <v>226</v>
      </c>
      <c r="B884" s="4">
        <v>42232</v>
      </c>
      <c r="C884">
        <v>0.223</v>
      </c>
      <c r="I884">
        <v>22.3</v>
      </c>
    </row>
    <row r="885" spans="1:9">
      <c r="A885" s="11" t="s">
        <v>226</v>
      </c>
      <c r="B885" s="4">
        <v>42233</v>
      </c>
      <c r="C885">
        <v>0.22800000000000001</v>
      </c>
      <c r="I885">
        <v>22</v>
      </c>
    </row>
    <row r="886" spans="1:9">
      <c r="A886" s="11" t="s">
        <v>226</v>
      </c>
      <c r="B886" s="4">
        <v>42234</v>
      </c>
      <c r="C886">
        <v>0.26300000000000001</v>
      </c>
      <c r="I886">
        <v>21</v>
      </c>
    </row>
    <row r="887" spans="1:9">
      <c r="A887" s="11" t="s">
        <v>226</v>
      </c>
      <c r="B887" s="4">
        <v>42235</v>
      </c>
      <c r="C887">
        <v>0.255</v>
      </c>
      <c r="I887">
        <v>18.600000000000001</v>
      </c>
    </row>
    <row r="888" spans="1:9">
      <c r="A888" s="11" t="s">
        <v>226</v>
      </c>
      <c r="B888" s="4">
        <v>42236</v>
      </c>
      <c r="C888">
        <v>0.249</v>
      </c>
      <c r="I888">
        <v>18.2</v>
      </c>
    </row>
    <row r="889" spans="1:9">
      <c r="A889" s="11" t="s">
        <v>226</v>
      </c>
      <c r="B889" s="4">
        <v>42237</v>
      </c>
      <c r="C889">
        <v>0.24399999999999999</v>
      </c>
      <c r="I889">
        <v>19</v>
      </c>
    </row>
    <row r="890" spans="1:9">
      <c r="A890" s="11" t="s">
        <v>226</v>
      </c>
      <c r="B890" s="4">
        <v>42238</v>
      </c>
      <c r="C890">
        <v>0.24099999999999999</v>
      </c>
      <c r="I890">
        <v>19.399999999999999</v>
      </c>
    </row>
    <row r="891" spans="1:9">
      <c r="A891" s="11" t="s">
        <v>226</v>
      </c>
      <c r="B891" s="4">
        <v>42239</v>
      </c>
      <c r="C891">
        <v>0.25900000000000001</v>
      </c>
      <c r="I891">
        <v>18.899999999999999</v>
      </c>
    </row>
    <row r="892" spans="1:9">
      <c r="A892" s="11" t="s">
        <v>226</v>
      </c>
      <c r="B892" s="4">
        <v>42240</v>
      </c>
      <c r="C892">
        <v>0.253</v>
      </c>
      <c r="I892">
        <v>17.3</v>
      </c>
    </row>
    <row r="893" spans="1:9">
      <c r="A893" s="11" t="s">
        <v>226</v>
      </c>
      <c r="B893" s="4">
        <v>42241</v>
      </c>
      <c r="C893">
        <v>0.25</v>
      </c>
      <c r="I893">
        <v>17.100000000000001</v>
      </c>
    </row>
    <row r="894" spans="1:9">
      <c r="A894" s="11" t="s">
        <v>226</v>
      </c>
      <c r="B894" s="4">
        <v>42242</v>
      </c>
      <c r="C894">
        <v>0.246</v>
      </c>
      <c r="I894">
        <v>17.100000000000001</v>
      </c>
    </row>
    <row r="895" spans="1:9">
      <c r="A895" s="11" t="s">
        <v>226</v>
      </c>
      <c r="B895" s="4">
        <v>42243</v>
      </c>
      <c r="C895">
        <v>0.24399999999999999</v>
      </c>
      <c r="I895">
        <v>17.100000000000001</v>
      </c>
    </row>
    <row r="896" spans="1:9">
      <c r="A896" s="11" t="s">
        <v>226</v>
      </c>
      <c r="B896" s="4">
        <v>42244</v>
      </c>
      <c r="C896">
        <v>0.26200000000000001</v>
      </c>
      <c r="I896">
        <v>17.3</v>
      </c>
    </row>
    <row r="897" spans="1:9">
      <c r="A897" s="11" t="s">
        <v>226</v>
      </c>
      <c r="B897" s="4">
        <v>42245</v>
      </c>
      <c r="C897">
        <v>0.25800000000000001</v>
      </c>
      <c r="I897">
        <v>17.7</v>
      </c>
    </row>
    <row r="898" spans="1:9">
      <c r="A898" s="11" t="s">
        <v>226</v>
      </c>
      <c r="B898" s="4">
        <v>42246</v>
      </c>
      <c r="C898">
        <v>0.254</v>
      </c>
      <c r="I898">
        <v>18.100000000000001</v>
      </c>
    </row>
    <row r="899" spans="1:9">
      <c r="A899" s="11" t="s">
        <v>226</v>
      </c>
      <c r="B899" s="4">
        <v>42247</v>
      </c>
      <c r="C899">
        <v>0.253</v>
      </c>
      <c r="I899">
        <v>19</v>
      </c>
    </row>
    <row r="900" spans="1:9">
      <c r="A900" s="11" t="s">
        <v>226</v>
      </c>
      <c r="B900" s="4">
        <v>42248</v>
      </c>
      <c r="C900">
        <v>0.253</v>
      </c>
      <c r="I900">
        <v>20.2</v>
      </c>
    </row>
    <row r="901" spans="1:9">
      <c r="A901" s="11" t="s">
        <v>226</v>
      </c>
      <c r="B901" s="4">
        <v>42249</v>
      </c>
      <c r="C901">
        <v>0.26500000000000001</v>
      </c>
      <c r="I901">
        <v>21.1</v>
      </c>
    </row>
    <row r="902" spans="1:9">
      <c r="A902" s="11" t="s">
        <v>226</v>
      </c>
      <c r="B902" s="4">
        <v>42250</v>
      </c>
      <c r="C902">
        <v>0.25800000000000001</v>
      </c>
      <c r="I902">
        <v>21.6</v>
      </c>
    </row>
    <row r="903" spans="1:9">
      <c r="A903" s="11" t="s">
        <v>226</v>
      </c>
      <c r="B903" s="4">
        <v>42251</v>
      </c>
      <c r="C903">
        <v>0.25600000000000001</v>
      </c>
      <c r="I903">
        <v>22</v>
      </c>
    </row>
    <row r="904" spans="1:9">
      <c r="A904" s="11" t="s">
        <v>226</v>
      </c>
      <c r="B904" s="4">
        <v>42252</v>
      </c>
      <c r="C904">
        <v>0.255</v>
      </c>
      <c r="I904">
        <v>22.4</v>
      </c>
    </row>
    <row r="905" spans="1:9">
      <c r="A905" s="11" t="s">
        <v>226</v>
      </c>
      <c r="B905" s="4">
        <v>42253</v>
      </c>
      <c r="C905">
        <v>0.25800000000000001</v>
      </c>
      <c r="I905">
        <v>22.7</v>
      </c>
    </row>
    <row r="906" spans="1:9">
      <c r="A906" s="11" t="s">
        <v>226</v>
      </c>
      <c r="B906" s="4">
        <v>42254</v>
      </c>
      <c r="C906">
        <v>0.26700000000000002</v>
      </c>
      <c r="I906">
        <v>22.4</v>
      </c>
    </row>
    <row r="907" spans="1:9">
      <c r="A907" s="11" t="s">
        <v>226</v>
      </c>
      <c r="B907" s="4">
        <v>42255</v>
      </c>
      <c r="C907">
        <v>0.25900000000000001</v>
      </c>
      <c r="I907">
        <v>22.2</v>
      </c>
    </row>
    <row r="908" spans="1:9">
      <c r="A908" s="11" t="s">
        <v>226</v>
      </c>
      <c r="B908" s="4">
        <v>42256</v>
      </c>
      <c r="C908">
        <v>0.25700000000000001</v>
      </c>
      <c r="I908">
        <v>20.8</v>
      </c>
    </row>
    <row r="909" spans="1:9">
      <c r="A909" s="11" t="s">
        <v>226</v>
      </c>
      <c r="B909" s="4">
        <v>42257</v>
      </c>
      <c r="C909">
        <v>0.25600000000000001</v>
      </c>
      <c r="I909">
        <v>20.6</v>
      </c>
    </row>
    <row r="910" spans="1:9">
      <c r="A910" s="11" t="s">
        <v>226</v>
      </c>
      <c r="B910" s="4">
        <v>42258</v>
      </c>
      <c r="C910">
        <v>0.252</v>
      </c>
      <c r="I910">
        <v>18.8</v>
      </c>
    </row>
    <row r="911" spans="1:9">
      <c r="A911" s="11" t="s">
        <v>226</v>
      </c>
      <c r="B911" s="4">
        <v>42259</v>
      </c>
      <c r="C911">
        <v>0.249</v>
      </c>
      <c r="I911">
        <v>17.100000000000001</v>
      </c>
    </row>
    <row r="912" spans="1:9">
      <c r="A912" s="11" t="s">
        <v>226</v>
      </c>
      <c r="B912" s="4">
        <v>42260</v>
      </c>
      <c r="C912">
        <v>0.246</v>
      </c>
      <c r="I912">
        <v>16.5</v>
      </c>
    </row>
    <row r="913" spans="1:9">
      <c r="A913" s="11" t="s">
        <v>226</v>
      </c>
      <c r="B913" s="4">
        <v>42261</v>
      </c>
      <c r="C913">
        <v>0.245</v>
      </c>
      <c r="I913">
        <v>17.5</v>
      </c>
    </row>
    <row r="914" spans="1:9">
      <c r="A914" s="11" t="s">
        <v>226</v>
      </c>
      <c r="B914" s="4">
        <v>42262</v>
      </c>
      <c r="C914">
        <v>0.24399999999999999</v>
      </c>
      <c r="I914">
        <v>18.8</v>
      </c>
    </row>
    <row r="915" spans="1:9">
      <c r="A915" s="11" t="s">
        <v>226</v>
      </c>
      <c r="B915" s="4">
        <v>42263</v>
      </c>
      <c r="C915">
        <v>0.24299999999999999</v>
      </c>
      <c r="I915">
        <v>19.5</v>
      </c>
    </row>
    <row r="916" spans="1:9">
      <c r="A916" s="11" t="s">
        <v>226</v>
      </c>
      <c r="B916" s="4">
        <v>42264</v>
      </c>
      <c r="C916">
        <v>0.25700000000000001</v>
      </c>
      <c r="I916">
        <v>20.8</v>
      </c>
    </row>
    <row r="917" spans="1:9">
      <c r="A917" s="11" t="s">
        <v>226</v>
      </c>
      <c r="B917" s="4">
        <v>42265</v>
      </c>
      <c r="C917">
        <v>0.26700000000000002</v>
      </c>
      <c r="I917">
        <v>19.7</v>
      </c>
    </row>
    <row r="918" spans="1:9">
      <c r="A918" s="11" t="s">
        <v>226</v>
      </c>
      <c r="B918" s="4">
        <v>42266</v>
      </c>
      <c r="C918">
        <v>0.25700000000000001</v>
      </c>
      <c r="I918">
        <v>17.399999999999999</v>
      </c>
    </row>
    <row r="919" spans="1:9">
      <c r="A919" s="11" t="s">
        <v>226</v>
      </c>
      <c r="B919" s="4">
        <v>42267</v>
      </c>
      <c r="C919">
        <v>0.254</v>
      </c>
      <c r="I919">
        <v>17</v>
      </c>
    </row>
    <row r="920" spans="1:9">
      <c r="A920" s="11" t="s">
        <v>226</v>
      </c>
      <c r="B920" s="4">
        <v>42268</v>
      </c>
      <c r="C920">
        <v>0.252</v>
      </c>
      <c r="I920">
        <v>17.5</v>
      </c>
    </row>
    <row r="921" spans="1:9">
      <c r="A921" s="11" t="s">
        <v>226</v>
      </c>
      <c r="B921" s="4">
        <v>42269</v>
      </c>
      <c r="C921">
        <v>0.251</v>
      </c>
      <c r="I921">
        <v>19.100000000000001</v>
      </c>
    </row>
    <row r="922" spans="1:9">
      <c r="A922" s="11" t="s">
        <v>226</v>
      </c>
      <c r="B922" s="4">
        <v>42270</v>
      </c>
      <c r="C922">
        <v>0.249</v>
      </c>
      <c r="I922">
        <v>19.3</v>
      </c>
    </row>
    <row r="923" spans="1:9">
      <c r="A923" s="11" t="s">
        <v>226</v>
      </c>
      <c r="B923" s="4">
        <v>42271</v>
      </c>
      <c r="C923">
        <v>0.249</v>
      </c>
      <c r="I923">
        <v>19.3</v>
      </c>
    </row>
    <row r="924" spans="1:9">
      <c r="A924" s="11" t="s">
        <v>226</v>
      </c>
      <c r="B924" s="4">
        <v>42272</v>
      </c>
      <c r="C924">
        <v>0.249</v>
      </c>
      <c r="I924">
        <v>19.399999999999999</v>
      </c>
    </row>
    <row r="925" spans="1:9">
      <c r="A925" s="11" t="s">
        <v>226</v>
      </c>
      <c r="B925" s="4">
        <v>42273</v>
      </c>
      <c r="C925">
        <v>0.248</v>
      </c>
      <c r="I925">
        <v>19.3</v>
      </c>
    </row>
    <row r="926" spans="1:9">
      <c r="A926" s="11" t="s">
        <v>226</v>
      </c>
      <c r="B926" s="4">
        <v>42274</v>
      </c>
      <c r="C926">
        <v>0.248</v>
      </c>
      <c r="I926">
        <v>19.3</v>
      </c>
    </row>
    <row r="927" spans="1:9">
      <c r="A927" s="11" t="s">
        <v>226</v>
      </c>
      <c r="B927" s="4">
        <v>42275</v>
      </c>
      <c r="C927">
        <v>0.247</v>
      </c>
      <c r="I927">
        <v>19.399999999999999</v>
      </c>
    </row>
    <row r="928" spans="1:9">
      <c r="A928" s="11" t="s">
        <v>226</v>
      </c>
      <c r="B928" s="4">
        <v>42276</v>
      </c>
      <c r="C928">
        <v>0.26400000000000001</v>
      </c>
      <c r="I928">
        <v>19.2</v>
      </c>
    </row>
    <row r="929" spans="1:9">
      <c r="A929" s="11" t="s">
        <v>226</v>
      </c>
      <c r="B929" s="4">
        <v>42277</v>
      </c>
      <c r="C929">
        <v>0.253</v>
      </c>
      <c r="I929">
        <v>16.399999999999999</v>
      </c>
    </row>
    <row r="930" spans="1:9">
      <c r="A930" s="11" t="s">
        <v>226</v>
      </c>
      <c r="B930" s="4">
        <v>42278</v>
      </c>
      <c r="C930">
        <v>0.25</v>
      </c>
      <c r="I930">
        <v>15</v>
      </c>
    </row>
    <row r="931" spans="1:9">
      <c r="A931" s="11" t="s">
        <v>226</v>
      </c>
      <c r="B931" s="4">
        <v>42279</v>
      </c>
      <c r="C931">
        <v>0.248</v>
      </c>
      <c r="I931">
        <v>14.1</v>
      </c>
    </row>
    <row r="932" spans="1:9">
      <c r="A932" s="11" t="s">
        <v>226</v>
      </c>
      <c r="B932" s="4">
        <v>42280</v>
      </c>
      <c r="C932">
        <v>0.247</v>
      </c>
      <c r="I932">
        <v>13.6</v>
      </c>
    </row>
    <row r="933" spans="1:9">
      <c r="A933" s="11" t="s">
        <v>226</v>
      </c>
      <c r="B933" s="4">
        <v>42281</v>
      </c>
      <c r="C933">
        <v>0.245</v>
      </c>
      <c r="I933">
        <v>12.9</v>
      </c>
    </row>
    <row r="934" spans="1:9">
      <c r="A934" s="11" t="s">
        <v>226</v>
      </c>
      <c r="B934" s="4">
        <v>42282</v>
      </c>
      <c r="C934">
        <v>0.24399999999999999</v>
      </c>
      <c r="I934">
        <v>13.5</v>
      </c>
    </row>
    <row r="935" spans="1:9">
      <c r="A935" s="11" t="s">
        <v>226</v>
      </c>
      <c r="B935" s="4">
        <v>42283</v>
      </c>
      <c r="C935">
        <v>0.24399999999999999</v>
      </c>
      <c r="I935">
        <v>15.3</v>
      </c>
    </row>
    <row r="936" spans="1:9">
      <c r="A936" s="11" t="s">
        <v>226</v>
      </c>
      <c r="B936" s="4">
        <v>42284</v>
      </c>
      <c r="C936">
        <v>0.24399999999999999</v>
      </c>
      <c r="I936">
        <v>16.5</v>
      </c>
    </row>
    <row r="937" spans="1:9">
      <c r="A937" s="11" t="s">
        <v>226</v>
      </c>
      <c r="B937" s="4">
        <v>42285</v>
      </c>
      <c r="C937">
        <v>0.245</v>
      </c>
      <c r="I937">
        <v>17.100000000000001</v>
      </c>
    </row>
    <row r="938" spans="1:9">
      <c r="A938" s="11" t="s">
        <v>226</v>
      </c>
      <c r="B938" s="4">
        <v>42286</v>
      </c>
      <c r="C938">
        <v>0.24399999999999999</v>
      </c>
      <c r="I938">
        <v>16.3</v>
      </c>
    </row>
    <row r="939" spans="1:9">
      <c r="A939" s="11" t="s">
        <v>226</v>
      </c>
      <c r="B939" s="4">
        <v>42287</v>
      </c>
      <c r="C939">
        <v>0.24199999999999999</v>
      </c>
      <c r="I939">
        <v>15.1</v>
      </c>
    </row>
    <row r="940" spans="1:9">
      <c r="A940" s="11" t="s">
        <v>226</v>
      </c>
      <c r="B940" s="4">
        <v>42288</v>
      </c>
      <c r="C940">
        <v>0.24199999999999999</v>
      </c>
      <c r="I940">
        <v>16.2</v>
      </c>
    </row>
    <row r="941" spans="1:9">
      <c r="A941" s="11" t="s">
        <v>226</v>
      </c>
      <c r="B941" s="4">
        <v>42289</v>
      </c>
      <c r="C941">
        <v>0.24099999999999999</v>
      </c>
      <c r="I941">
        <v>16.899999999999999</v>
      </c>
    </row>
    <row r="942" spans="1:9">
      <c r="A942" s="11" t="s">
        <v>226</v>
      </c>
      <c r="B942" s="4">
        <v>42290</v>
      </c>
      <c r="C942">
        <v>0.23899999999999999</v>
      </c>
      <c r="I942">
        <v>15.2</v>
      </c>
    </row>
    <row r="943" spans="1:9">
      <c r="A943" s="11" t="s">
        <v>226</v>
      </c>
      <c r="B943" s="4">
        <v>42291</v>
      </c>
      <c r="C943">
        <v>0.23799999999999999</v>
      </c>
      <c r="I943">
        <v>14.6</v>
      </c>
    </row>
    <row r="944" spans="1:9">
      <c r="A944" s="11" t="s">
        <v>226</v>
      </c>
      <c r="B944" s="4">
        <v>42292</v>
      </c>
      <c r="C944">
        <v>0.23699999999999999</v>
      </c>
      <c r="I944">
        <v>14.2</v>
      </c>
    </row>
    <row r="945" spans="1:9">
      <c r="A945" s="11" t="s">
        <v>226</v>
      </c>
      <c r="B945" s="4">
        <v>42332</v>
      </c>
      <c r="C945">
        <v>0.29299999999999998</v>
      </c>
      <c r="I945">
        <v>3.4</v>
      </c>
    </row>
    <row r="946" spans="1:9">
      <c r="A946" s="11" t="s">
        <v>226</v>
      </c>
      <c r="B946" s="4">
        <v>42333</v>
      </c>
      <c r="C946">
        <v>0.28899999999999998</v>
      </c>
      <c r="I946">
        <v>4.7</v>
      </c>
    </row>
    <row r="947" spans="1:9">
      <c r="A947" s="11" t="s">
        <v>226</v>
      </c>
      <c r="B947" s="4">
        <v>42334</v>
      </c>
      <c r="C947">
        <v>0.29199999999999998</v>
      </c>
      <c r="I947">
        <v>5.5</v>
      </c>
    </row>
    <row r="948" spans="1:9">
      <c r="A948" s="11" t="s">
        <v>226</v>
      </c>
      <c r="B948" s="4">
        <v>42335</v>
      </c>
      <c r="C948">
        <v>0.29199999999999998</v>
      </c>
      <c r="I948">
        <v>3.1</v>
      </c>
    </row>
    <row r="949" spans="1:9">
      <c r="A949" s="11" t="s">
        <v>226</v>
      </c>
      <c r="B949" s="4">
        <v>42336</v>
      </c>
      <c r="C949">
        <v>0.28999999999999998</v>
      </c>
      <c r="I949">
        <v>2.1</v>
      </c>
    </row>
    <row r="950" spans="1:9">
      <c r="A950" s="11" t="s">
        <v>226</v>
      </c>
      <c r="B950" s="4">
        <v>42337</v>
      </c>
      <c r="C950">
        <v>0.28799999999999998</v>
      </c>
      <c r="I950">
        <v>1.9</v>
      </c>
    </row>
    <row r="951" spans="1:9">
      <c r="A951" s="11" t="s">
        <v>226</v>
      </c>
      <c r="B951" s="4">
        <v>42338</v>
      </c>
      <c r="C951">
        <v>0.28899999999999998</v>
      </c>
      <c r="I951">
        <v>2.2000000000000002</v>
      </c>
    </row>
    <row r="952" spans="1:9">
      <c r="A952" s="11" t="s">
        <v>226</v>
      </c>
      <c r="B952" s="4">
        <v>42339</v>
      </c>
      <c r="C952">
        <v>0.29299999999999998</v>
      </c>
      <c r="I952">
        <v>2.2999999999999998</v>
      </c>
    </row>
    <row r="953" spans="1:9">
      <c r="A953" s="11" t="s">
        <v>226</v>
      </c>
      <c r="B953" s="4">
        <v>42340</v>
      </c>
      <c r="C953">
        <v>0.28999999999999998</v>
      </c>
      <c r="I953">
        <v>2.1</v>
      </c>
    </row>
    <row r="954" spans="1:9">
      <c r="A954" s="11" t="s">
        <v>226</v>
      </c>
      <c r="B954" s="4">
        <v>42341</v>
      </c>
      <c r="C954">
        <v>0.28999999999999998</v>
      </c>
      <c r="I954">
        <v>2.2999999999999998</v>
      </c>
    </row>
    <row r="955" spans="1:9">
      <c r="A955" s="11" t="s">
        <v>226</v>
      </c>
      <c r="B955" s="4">
        <v>42342</v>
      </c>
      <c r="C955">
        <v>0.28999999999999998</v>
      </c>
      <c r="I955">
        <v>2.5</v>
      </c>
    </row>
    <row r="956" spans="1:9">
      <c r="A956" s="11" t="s">
        <v>226</v>
      </c>
      <c r="B956" s="4">
        <v>42343</v>
      </c>
      <c r="C956">
        <v>0.28799999999999998</v>
      </c>
      <c r="I956">
        <v>3</v>
      </c>
    </row>
    <row r="957" spans="1:9">
      <c r="A957" s="11" t="s">
        <v>226</v>
      </c>
      <c r="B957" s="4">
        <v>42344</v>
      </c>
      <c r="C957">
        <v>0.28699999999999998</v>
      </c>
      <c r="I957">
        <v>3.9</v>
      </c>
    </row>
    <row r="958" spans="1:9">
      <c r="A958" s="11" t="s">
        <v>226</v>
      </c>
      <c r="B958" s="4">
        <v>42345</v>
      </c>
      <c r="C958">
        <v>0.28599999999999998</v>
      </c>
      <c r="I958">
        <v>4</v>
      </c>
    </row>
    <row r="959" spans="1:9">
      <c r="A959" s="11" t="s">
        <v>226</v>
      </c>
      <c r="B959" s="4">
        <v>42346</v>
      </c>
      <c r="C959">
        <v>0.28599999999999998</v>
      </c>
      <c r="I959">
        <v>3.9</v>
      </c>
    </row>
    <row r="960" spans="1:9">
      <c r="A960" s="11" t="s">
        <v>226</v>
      </c>
      <c r="B960" s="4">
        <v>42347</v>
      </c>
      <c r="C960">
        <v>0.28599999999999998</v>
      </c>
      <c r="I960">
        <v>4.4000000000000004</v>
      </c>
    </row>
    <row r="961" spans="1:9">
      <c r="A961" s="11" t="s">
        <v>226</v>
      </c>
      <c r="B961" s="4">
        <v>42348</v>
      </c>
      <c r="C961">
        <v>0.28499999999999998</v>
      </c>
      <c r="I961">
        <v>5.6</v>
      </c>
    </row>
    <row r="962" spans="1:9">
      <c r="A962" s="11" t="s">
        <v>226</v>
      </c>
      <c r="B962" s="4">
        <v>42349</v>
      </c>
      <c r="C962">
        <v>0.28499999999999998</v>
      </c>
      <c r="I962">
        <v>5</v>
      </c>
    </row>
    <row r="963" spans="1:9">
      <c r="A963" s="11" t="s">
        <v>226</v>
      </c>
      <c r="B963" s="4">
        <v>42350</v>
      </c>
      <c r="C963">
        <v>0.28399999999999997</v>
      </c>
      <c r="I963">
        <v>5.3</v>
      </c>
    </row>
    <row r="964" spans="1:9">
      <c r="A964" s="11" t="s">
        <v>226</v>
      </c>
      <c r="B964" s="4">
        <v>42351</v>
      </c>
      <c r="C964">
        <v>0.30099999999999999</v>
      </c>
      <c r="I964">
        <v>6.6</v>
      </c>
    </row>
    <row r="965" spans="1:9">
      <c r="A965" s="11" t="s">
        <v>226</v>
      </c>
      <c r="B965" s="4">
        <v>42352</v>
      </c>
      <c r="C965">
        <v>0.33500000000000002</v>
      </c>
      <c r="I965">
        <v>5.7</v>
      </c>
    </row>
    <row r="966" spans="1:9">
      <c r="A966" s="11" t="s">
        <v>226</v>
      </c>
      <c r="B966" s="4">
        <v>42353</v>
      </c>
      <c r="C966">
        <v>0.30099999999999999</v>
      </c>
      <c r="I966">
        <v>4.2</v>
      </c>
    </row>
    <row r="967" spans="1:9">
      <c r="A967" s="11" t="s">
        <v>226</v>
      </c>
      <c r="B967" s="4">
        <v>42354</v>
      </c>
      <c r="C967">
        <v>0.29799999999999999</v>
      </c>
      <c r="I967">
        <v>3.9</v>
      </c>
    </row>
    <row r="968" spans="1:9">
      <c r="A968" s="11" t="s">
        <v>226</v>
      </c>
      <c r="B968" s="4">
        <v>42355</v>
      </c>
      <c r="C968">
        <v>0.29799999999999999</v>
      </c>
      <c r="I968">
        <v>2.4</v>
      </c>
    </row>
    <row r="969" spans="1:9">
      <c r="A969" s="11" t="s">
        <v>226</v>
      </c>
      <c r="B969" s="4">
        <v>42356</v>
      </c>
      <c r="C969">
        <v>0.29499999999999998</v>
      </c>
      <c r="I969">
        <v>1.5</v>
      </c>
    </row>
    <row r="970" spans="1:9">
      <c r="A970" s="11" t="s">
        <v>226</v>
      </c>
      <c r="B970" s="4">
        <v>42357</v>
      </c>
      <c r="C970">
        <v>0.28999999999999998</v>
      </c>
      <c r="I970">
        <v>0.9</v>
      </c>
    </row>
    <row r="971" spans="1:9">
      <c r="A971" s="11" t="s">
        <v>226</v>
      </c>
      <c r="B971" s="4">
        <v>42358</v>
      </c>
      <c r="C971">
        <v>0.28799999999999998</v>
      </c>
      <c r="I971">
        <v>0.8</v>
      </c>
    </row>
    <row r="972" spans="1:9">
      <c r="A972" s="11" t="s">
        <v>226</v>
      </c>
      <c r="B972" s="4">
        <v>42359</v>
      </c>
      <c r="C972">
        <v>0.28699999999999998</v>
      </c>
      <c r="I972">
        <v>0.9</v>
      </c>
    </row>
    <row r="973" spans="1:9">
      <c r="A973" s="11" t="s">
        <v>226</v>
      </c>
      <c r="B973" s="4">
        <v>42360</v>
      </c>
      <c r="C973">
        <v>0.28799999999999998</v>
      </c>
      <c r="I973">
        <v>1.1000000000000001</v>
      </c>
    </row>
    <row r="974" spans="1:9">
      <c r="A974" s="11" t="s">
        <v>226</v>
      </c>
      <c r="B974" s="4">
        <v>42361</v>
      </c>
      <c r="C974">
        <v>0.29599999999999999</v>
      </c>
      <c r="I974">
        <v>1.7</v>
      </c>
    </row>
    <row r="975" spans="1:9">
      <c r="A975" s="11" t="s">
        <v>226</v>
      </c>
      <c r="B975" s="4">
        <v>42362</v>
      </c>
      <c r="C975">
        <v>0.29399999999999998</v>
      </c>
      <c r="I975">
        <v>1.6</v>
      </c>
    </row>
    <row r="976" spans="1:9">
      <c r="A976" s="11" t="s">
        <v>226</v>
      </c>
      <c r="B976" s="4">
        <v>42363</v>
      </c>
      <c r="C976">
        <v>0.29099999999999998</v>
      </c>
      <c r="I976">
        <v>1.5</v>
      </c>
    </row>
    <row r="977" spans="1:10">
      <c r="A977" s="11" t="s">
        <v>226</v>
      </c>
      <c r="B977" s="4">
        <v>42364</v>
      </c>
      <c r="C977">
        <v>0.28899999999999998</v>
      </c>
      <c r="I977">
        <v>1.6</v>
      </c>
    </row>
    <row r="978" spans="1:10">
      <c r="A978" s="11" t="s">
        <v>226</v>
      </c>
      <c r="B978" s="4">
        <v>42365</v>
      </c>
      <c r="C978">
        <v>0.29199999999999998</v>
      </c>
      <c r="I978">
        <v>1.6</v>
      </c>
    </row>
    <row r="979" spans="1:10">
      <c r="A979" s="11" t="s">
        <v>226</v>
      </c>
      <c r="B979" s="4">
        <v>42366</v>
      </c>
      <c r="C979">
        <v>0.29099999999999998</v>
      </c>
      <c r="I979">
        <v>1.5</v>
      </c>
    </row>
    <row r="980" spans="1:10">
      <c r="A980" s="11" t="s">
        <v>226</v>
      </c>
      <c r="B980" s="4">
        <v>42367</v>
      </c>
      <c r="C980">
        <v>0.28999999999999998</v>
      </c>
      <c r="I980">
        <v>1.4</v>
      </c>
    </row>
    <row r="981" spans="1:10">
      <c r="A981" s="11" t="s">
        <v>226</v>
      </c>
      <c r="B981" s="4">
        <v>42368</v>
      </c>
      <c r="C981">
        <v>0.28899999999999998</v>
      </c>
      <c r="I981">
        <v>1.4</v>
      </c>
    </row>
    <row r="982" spans="1:10">
      <c r="A982" s="11" t="s">
        <v>226</v>
      </c>
      <c r="B982" s="4">
        <v>42369</v>
      </c>
      <c r="C982">
        <v>0.28899999999999998</v>
      </c>
      <c r="I982">
        <v>1.4</v>
      </c>
    </row>
    <row r="983" spans="1:10">
      <c r="A983" s="11" t="s">
        <v>227</v>
      </c>
      <c r="B983" s="4">
        <v>42137</v>
      </c>
      <c r="C983">
        <v>0.26800000000000002</v>
      </c>
      <c r="D983">
        <v>3.3300000000000003E-2</v>
      </c>
      <c r="I983">
        <v>14.4</v>
      </c>
      <c r="J983">
        <v>0.41199999999999998</v>
      </c>
    </row>
    <row r="984" spans="1:10">
      <c r="A984" s="11" t="s">
        <v>227</v>
      </c>
      <c r="B984" s="4">
        <v>42138</v>
      </c>
      <c r="C984">
        <v>0.28899999999999998</v>
      </c>
      <c r="D984">
        <v>1.54E-2</v>
      </c>
      <c r="I984">
        <v>13.6</v>
      </c>
      <c r="J984">
        <v>0.24</v>
      </c>
    </row>
    <row r="985" spans="1:10">
      <c r="A985" s="11" t="s">
        <v>227</v>
      </c>
      <c r="B985" s="4">
        <v>42139</v>
      </c>
      <c r="C985">
        <v>0.28999999999999998</v>
      </c>
      <c r="D985">
        <v>1.8100000000000002E-2</v>
      </c>
      <c r="I985">
        <v>13.6</v>
      </c>
      <c r="J985">
        <v>0.185</v>
      </c>
    </row>
    <row r="986" spans="1:10">
      <c r="A986" s="11" t="s">
        <v>227</v>
      </c>
      <c r="B986" s="4">
        <v>42140</v>
      </c>
      <c r="C986">
        <v>0.29099999999999998</v>
      </c>
      <c r="D986">
        <v>1.83E-2</v>
      </c>
      <c r="I986">
        <v>15.2</v>
      </c>
      <c r="J986">
        <v>0.16700000000000001</v>
      </c>
    </row>
    <row r="987" spans="1:10">
      <c r="A987" s="11" t="s">
        <v>227</v>
      </c>
      <c r="B987" s="4">
        <v>42141</v>
      </c>
      <c r="C987">
        <v>0.29499999999999998</v>
      </c>
      <c r="D987">
        <v>1.52E-2</v>
      </c>
      <c r="I987">
        <v>16.100000000000001</v>
      </c>
      <c r="J987">
        <v>0.188</v>
      </c>
    </row>
    <row r="988" spans="1:10">
      <c r="A988" s="11" t="s">
        <v>227</v>
      </c>
      <c r="B988" s="4">
        <v>42142</v>
      </c>
      <c r="C988">
        <v>0.28999999999999998</v>
      </c>
      <c r="D988">
        <v>1.4999999999999999E-2</v>
      </c>
      <c r="I988">
        <v>12.3</v>
      </c>
      <c r="J988">
        <v>6.0999999999999999E-2</v>
      </c>
    </row>
    <row r="989" spans="1:10">
      <c r="A989" s="11" t="s">
        <v>227</v>
      </c>
      <c r="B989" s="4">
        <v>42143</v>
      </c>
      <c r="C989">
        <v>0.28699999999999998</v>
      </c>
      <c r="D989">
        <v>1.7999999999999999E-2</v>
      </c>
      <c r="I989">
        <v>10.5</v>
      </c>
      <c r="J989">
        <v>0.26600000000000001</v>
      </c>
    </row>
    <row r="990" spans="1:10">
      <c r="A990" s="11" t="s">
        <v>227</v>
      </c>
      <c r="B990" s="4">
        <v>42144</v>
      </c>
      <c r="C990">
        <v>0.28799999999999998</v>
      </c>
      <c r="D990">
        <v>1.4800000000000001E-2</v>
      </c>
      <c r="I990">
        <v>11.1</v>
      </c>
      <c r="J990">
        <v>0.20699999999999999</v>
      </c>
    </row>
    <row r="991" spans="1:10">
      <c r="A991" s="11" t="s">
        <v>227</v>
      </c>
      <c r="B991" s="4">
        <v>42145</v>
      </c>
      <c r="C991">
        <v>0.28999999999999998</v>
      </c>
      <c r="D991">
        <v>1.46E-2</v>
      </c>
      <c r="I991">
        <v>11.1</v>
      </c>
      <c r="J991">
        <v>0.21</v>
      </c>
    </row>
    <row r="992" spans="1:10">
      <c r="A992" s="11" t="s">
        <v>227</v>
      </c>
      <c r="B992" s="4">
        <v>42146</v>
      </c>
      <c r="C992">
        <v>0.29399999999999998</v>
      </c>
      <c r="D992">
        <v>1.35E-2</v>
      </c>
      <c r="I992">
        <v>13.3</v>
      </c>
      <c r="J992">
        <v>0.24</v>
      </c>
    </row>
    <row r="993" spans="1:10">
      <c r="A993" s="11" t="s">
        <v>227</v>
      </c>
      <c r="B993" s="4">
        <v>42147</v>
      </c>
      <c r="C993">
        <v>0.29399999999999998</v>
      </c>
      <c r="D993">
        <v>1.3299999999999999E-2</v>
      </c>
      <c r="I993">
        <v>14.9</v>
      </c>
      <c r="J993">
        <v>0.23499999999999999</v>
      </c>
    </row>
    <row r="994" spans="1:10">
      <c r="A994" s="11" t="s">
        <v>227</v>
      </c>
      <c r="B994" s="4">
        <v>42148</v>
      </c>
      <c r="C994">
        <v>0.28899999999999998</v>
      </c>
      <c r="D994">
        <v>1.1900000000000001E-2</v>
      </c>
      <c r="I994">
        <v>15.2</v>
      </c>
      <c r="J994">
        <v>0.14799999999999999</v>
      </c>
    </row>
    <row r="995" spans="1:10">
      <c r="A995" s="11" t="s">
        <v>227</v>
      </c>
      <c r="B995" s="4">
        <v>42149</v>
      </c>
      <c r="C995">
        <v>0.29299999999999998</v>
      </c>
      <c r="D995">
        <v>1.14E-2</v>
      </c>
      <c r="I995">
        <v>15.8</v>
      </c>
      <c r="J995">
        <v>0.314</v>
      </c>
    </row>
    <row r="996" spans="1:10">
      <c r="A996" s="11" t="s">
        <v>227</v>
      </c>
      <c r="B996" s="4">
        <v>42150</v>
      </c>
      <c r="C996">
        <v>0.29199999999999998</v>
      </c>
      <c r="D996">
        <v>1.24E-2</v>
      </c>
      <c r="I996">
        <v>15.9</v>
      </c>
      <c r="J996">
        <v>0.35499999999999998</v>
      </c>
    </row>
    <row r="997" spans="1:10">
      <c r="A997" s="11" t="s">
        <v>227</v>
      </c>
      <c r="B997" s="4">
        <v>42151</v>
      </c>
      <c r="C997">
        <v>0.29399999999999998</v>
      </c>
      <c r="D997">
        <v>1.3100000000000001E-2</v>
      </c>
      <c r="I997">
        <v>16</v>
      </c>
      <c r="J997">
        <v>0.26900000000000002</v>
      </c>
    </row>
    <row r="998" spans="1:10">
      <c r="A998" s="11" t="s">
        <v>227</v>
      </c>
      <c r="B998" s="4">
        <v>42152</v>
      </c>
      <c r="C998">
        <v>0.29699999999999999</v>
      </c>
      <c r="D998">
        <v>1.43E-2</v>
      </c>
      <c r="I998">
        <v>17.899999999999999</v>
      </c>
      <c r="J998">
        <v>0.26</v>
      </c>
    </row>
    <row r="999" spans="1:10">
      <c r="A999" s="11" t="s">
        <v>227</v>
      </c>
      <c r="B999" s="4">
        <v>42153</v>
      </c>
      <c r="C999">
        <v>0.29599999999999999</v>
      </c>
      <c r="D999">
        <v>1.17E-2</v>
      </c>
      <c r="I999">
        <v>18.100000000000001</v>
      </c>
      <c r="J999">
        <v>0.21199999999999999</v>
      </c>
    </row>
    <row r="1000" spans="1:10">
      <c r="A1000" s="11" t="s">
        <v>227</v>
      </c>
      <c r="B1000" s="4">
        <v>42154</v>
      </c>
      <c r="C1000">
        <v>0.29199999999999998</v>
      </c>
      <c r="D1000">
        <v>1.2200000000000001E-2</v>
      </c>
      <c r="I1000">
        <v>16.3</v>
      </c>
      <c r="J1000">
        <v>0.29299999999999998</v>
      </c>
    </row>
    <row r="1001" spans="1:10">
      <c r="A1001" s="11" t="s">
        <v>227</v>
      </c>
      <c r="B1001" s="4">
        <v>42155</v>
      </c>
      <c r="C1001">
        <v>0.29099999999999998</v>
      </c>
      <c r="D1001">
        <v>1.21E-2</v>
      </c>
      <c r="I1001">
        <v>16.2</v>
      </c>
      <c r="J1001">
        <v>0.26100000000000001</v>
      </c>
    </row>
    <row r="1002" spans="1:10">
      <c r="A1002" s="11" t="s">
        <v>227</v>
      </c>
      <c r="B1002" s="4">
        <v>42156</v>
      </c>
      <c r="C1002">
        <v>0.29099999999999998</v>
      </c>
      <c r="D1002">
        <v>1.2500000000000001E-2</v>
      </c>
      <c r="I1002">
        <v>17.3</v>
      </c>
      <c r="J1002">
        <v>0.22</v>
      </c>
    </row>
    <row r="1003" spans="1:10">
      <c r="A1003" s="11" t="s">
        <v>227</v>
      </c>
      <c r="B1003" s="4">
        <v>42157</v>
      </c>
      <c r="C1003">
        <v>0.28999999999999998</v>
      </c>
      <c r="D1003">
        <v>1.3599999999999999E-2</v>
      </c>
      <c r="I1003">
        <v>18.600000000000001</v>
      </c>
      <c r="J1003">
        <v>0.23200000000000001</v>
      </c>
    </row>
    <row r="1004" spans="1:10">
      <c r="A1004" s="11" t="s">
        <v>227</v>
      </c>
      <c r="B1004" s="4">
        <v>42158</v>
      </c>
      <c r="C1004">
        <v>0.28999999999999998</v>
      </c>
      <c r="D1004">
        <v>1.0800000000000001E-2</v>
      </c>
      <c r="I1004">
        <v>19.2</v>
      </c>
      <c r="J1004">
        <v>0.20799999999999999</v>
      </c>
    </row>
    <row r="1005" spans="1:10">
      <c r="A1005" s="11" t="s">
        <v>227</v>
      </c>
      <c r="B1005" s="4">
        <v>42159</v>
      </c>
      <c r="C1005">
        <v>0.28999999999999998</v>
      </c>
      <c r="D1005">
        <v>1.23E-2</v>
      </c>
      <c r="I1005">
        <v>20</v>
      </c>
      <c r="J1005">
        <v>0.154</v>
      </c>
    </row>
    <row r="1006" spans="1:10">
      <c r="A1006" s="11" t="s">
        <v>227</v>
      </c>
      <c r="B1006" s="4">
        <v>42160</v>
      </c>
      <c r="C1006">
        <v>0.28899999999999998</v>
      </c>
      <c r="D1006">
        <v>1.2699999999999999E-2</v>
      </c>
      <c r="I1006">
        <v>20.9</v>
      </c>
      <c r="J1006">
        <v>0.115</v>
      </c>
    </row>
    <row r="1007" spans="1:10">
      <c r="A1007" s="11" t="s">
        <v>227</v>
      </c>
      <c r="B1007" s="4">
        <v>42161</v>
      </c>
      <c r="C1007">
        <v>0.28799999999999998</v>
      </c>
      <c r="D1007">
        <v>9.2999999999999992E-3</v>
      </c>
      <c r="I1007">
        <v>21</v>
      </c>
      <c r="J1007">
        <v>9.7000000000000003E-2</v>
      </c>
    </row>
    <row r="1008" spans="1:10">
      <c r="A1008" s="11" t="s">
        <v>227</v>
      </c>
      <c r="B1008" s="4">
        <v>42162</v>
      </c>
      <c r="C1008">
        <v>0.29599999999999999</v>
      </c>
      <c r="D1008">
        <v>1.1599999999999999E-2</v>
      </c>
      <c r="I1008">
        <v>20.399999999999999</v>
      </c>
      <c r="J1008">
        <v>0.124</v>
      </c>
    </row>
    <row r="1009" spans="1:10">
      <c r="A1009" s="11" t="s">
        <v>227</v>
      </c>
      <c r="B1009" s="4">
        <v>42163</v>
      </c>
      <c r="C1009">
        <v>0.29599999999999999</v>
      </c>
      <c r="D1009">
        <v>0.01</v>
      </c>
      <c r="I1009">
        <v>19.7</v>
      </c>
      <c r="J1009">
        <v>0.08</v>
      </c>
    </row>
    <row r="1010" spans="1:10">
      <c r="A1010" s="11" t="s">
        <v>227</v>
      </c>
      <c r="B1010" s="4">
        <v>42164</v>
      </c>
      <c r="C1010">
        <v>0.29799999999999999</v>
      </c>
      <c r="D1010">
        <v>1.11E-2</v>
      </c>
      <c r="I1010">
        <v>21.2</v>
      </c>
      <c r="J1010">
        <v>8.5000000000000006E-2</v>
      </c>
    </row>
    <row r="1011" spans="1:10">
      <c r="A1011" s="11" t="s">
        <v>227</v>
      </c>
      <c r="B1011" s="4">
        <v>42165</v>
      </c>
      <c r="C1011">
        <v>0.29699999999999999</v>
      </c>
      <c r="D1011">
        <v>9.2999999999999992E-3</v>
      </c>
      <c r="I1011">
        <v>22.7</v>
      </c>
      <c r="J1011">
        <v>0.13300000000000001</v>
      </c>
    </row>
    <row r="1012" spans="1:10">
      <c r="A1012" s="11" t="s">
        <v>227</v>
      </c>
      <c r="B1012" s="4">
        <v>42166</v>
      </c>
      <c r="C1012">
        <v>0.30199999999999999</v>
      </c>
      <c r="D1012">
        <v>1.1599999999999999E-2</v>
      </c>
      <c r="I1012">
        <v>20.399999999999999</v>
      </c>
      <c r="J1012">
        <v>0.13</v>
      </c>
    </row>
    <row r="1013" spans="1:10">
      <c r="A1013" s="11" t="s">
        <v>227</v>
      </c>
      <c r="B1013" s="4">
        <v>42167</v>
      </c>
      <c r="C1013">
        <v>0.30199999999999999</v>
      </c>
      <c r="D1013">
        <v>5.0000000000000001E-3</v>
      </c>
      <c r="I1013">
        <v>18.100000000000001</v>
      </c>
      <c r="J1013">
        <v>5.1999999999999998E-2</v>
      </c>
    </row>
    <row r="1014" spans="1:10">
      <c r="A1014" s="11" t="s">
        <v>227</v>
      </c>
      <c r="B1014" s="4">
        <v>42168</v>
      </c>
      <c r="C1014">
        <v>0.30199999999999999</v>
      </c>
      <c r="D1014">
        <v>5.1999999999999998E-3</v>
      </c>
      <c r="I1014">
        <v>18.7</v>
      </c>
      <c r="J1014">
        <v>0.123</v>
      </c>
    </row>
    <row r="1015" spans="1:10">
      <c r="A1015" s="11" t="s">
        <v>227</v>
      </c>
      <c r="B1015" s="4">
        <v>42169</v>
      </c>
      <c r="C1015">
        <v>0.30399999999999999</v>
      </c>
      <c r="D1015">
        <v>8.0999999999999996E-3</v>
      </c>
      <c r="I1015">
        <v>20.5</v>
      </c>
      <c r="J1015">
        <v>0.20699999999999999</v>
      </c>
    </row>
    <row r="1016" spans="1:10">
      <c r="A1016" s="11" t="s">
        <v>227</v>
      </c>
      <c r="B1016" s="4">
        <v>42170</v>
      </c>
      <c r="C1016">
        <v>0.30299999999999999</v>
      </c>
      <c r="D1016">
        <v>7.4000000000000003E-3</v>
      </c>
      <c r="I1016">
        <v>20.9</v>
      </c>
      <c r="J1016">
        <v>0.19600000000000001</v>
      </c>
    </row>
    <row r="1017" spans="1:10">
      <c r="A1017" s="11" t="s">
        <v>227</v>
      </c>
      <c r="B1017" s="4">
        <v>42171</v>
      </c>
      <c r="C1017">
        <v>0.30099999999999999</v>
      </c>
      <c r="D1017">
        <v>7.3000000000000001E-3</v>
      </c>
      <c r="I1017">
        <v>19.5</v>
      </c>
      <c r="J1017">
        <v>0.13100000000000001</v>
      </c>
    </row>
    <row r="1018" spans="1:10">
      <c r="A1018" s="11" t="s">
        <v>227</v>
      </c>
      <c r="B1018" s="4">
        <v>42172</v>
      </c>
      <c r="C1018">
        <v>0.30199999999999999</v>
      </c>
      <c r="D1018">
        <v>8.2000000000000007E-3</v>
      </c>
      <c r="I1018">
        <v>21.1</v>
      </c>
      <c r="J1018">
        <v>0.158</v>
      </c>
    </row>
    <row r="1019" spans="1:10">
      <c r="A1019" s="11" t="s">
        <v>227</v>
      </c>
      <c r="B1019" s="4">
        <v>42173</v>
      </c>
      <c r="C1019">
        <v>0.29599999999999999</v>
      </c>
      <c r="D1019">
        <v>9.1999999999999998E-3</v>
      </c>
      <c r="I1019">
        <v>20.9</v>
      </c>
      <c r="J1019">
        <v>0.159</v>
      </c>
    </row>
    <row r="1020" spans="1:10">
      <c r="A1020" s="11" t="s">
        <v>227</v>
      </c>
      <c r="B1020" s="4">
        <v>42174</v>
      </c>
      <c r="C1020">
        <v>0.29199999999999998</v>
      </c>
      <c r="D1020">
        <v>1.04E-2</v>
      </c>
      <c r="I1020">
        <v>21.5</v>
      </c>
      <c r="J1020">
        <v>0.188</v>
      </c>
    </row>
    <row r="1021" spans="1:10">
      <c r="A1021" s="11" t="s">
        <v>227</v>
      </c>
      <c r="B1021" s="4">
        <v>42175</v>
      </c>
      <c r="C1021">
        <v>0.28799999999999998</v>
      </c>
      <c r="D1021">
        <v>1.12E-2</v>
      </c>
      <c r="I1021">
        <v>22.9</v>
      </c>
      <c r="J1021">
        <v>0.22800000000000001</v>
      </c>
    </row>
    <row r="1022" spans="1:10">
      <c r="A1022" s="11" t="s">
        <v>227</v>
      </c>
      <c r="B1022" s="4">
        <v>42176</v>
      </c>
      <c r="C1022">
        <v>0.28299999999999997</v>
      </c>
      <c r="D1022">
        <v>1.32E-2</v>
      </c>
      <c r="I1022">
        <v>23.5</v>
      </c>
      <c r="J1022">
        <v>0.23100000000000001</v>
      </c>
    </row>
    <row r="1023" spans="1:10">
      <c r="A1023" s="11" t="s">
        <v>227</v>
      </c>
      <c r="B1023" s="4">
        <v>42177</v>
      </c>
      <c r="C1023">
        <v>0.28499999999999998</v>
      </c>
      <c r="D1023">
        <v>1.9800000000000002E-2</v>
      </c>
      <c r="I1023">
        <v>23.7</v>
      </c>
      <c r="J1023">
        <v>0.223</v>
      </c>
    </row>
    <row r="1024" spans="1:10">
      <c r="A1024" s="11" t="s">
        <v>227</v>
      </c>
      <c r="B1024" s="4">
        <v>42178</v>
      </c>
      <c r="C1024">
        <v>0.27800000000000002</v>
      </c>
      <c r="D1024">
        <v>2.01E-2</v>
      </c>
      <c r="I1024">
        <v>21.9</v>
      </c>
      <c r="J1024">
        <v>0.218</v>
      </c>
    </row>
    <row r="1025" spans="1:10">
      <c r="A1025" s="11" t="s">
        <v>227</v>
      </c>
      <c r="B1025" s="4">
        <v>42179</v>
      </c>
      <c r="C1025">
        <v>0.27200000000000002</v>
      </c>
      <c r="D1025">
        <v>2.0500000000000001E-2</v>
      </c>
      <c r="I1025">
        <v>21.6</v>
      </c>
      <c r="J1025">
        <v>0.24199999999999999</v>
      </c>
    </row>
    <row r="1026" spans="1:10">
      <c r="A1026" s="11" t="s">
        <v>227</v>
      </c>
      <c r="B1026" s="4">
        <v>42180</v>
      </c>
      <c r="C1026">
        <v>0.26800000000000002</v>
      </c>
      <c r="D1026">
        <v>2.0799999999999999E-2</v>
      </c>
      <c r="I1026">
        <v>22</v>
      </c>
      <c r="J1026">
        <v>0.25700000000000001</v>
      </c>
    </row>
    <row r="1027" spans="1:10">
      <c r="A1027" s="11" t="s">
        <v>227</v>
      </c>
      <c r="B1027" s="4">
        <v>42181</v>
      </c>
      <c r="C1027">
        <v>0.26200000000000001</v>
      </c>
      <c r="D1027">
        <v>2.01E-2</v>
      </c>
      <c r="I1027">
        <v>22.8</v>
      </c>
      <c r="J1027">
        <v>0.23499999999999999</v>
      </c>
    </row>
    <row r="1028" spans="1:10">
      <c r="A1028" s="11" t="s">
        <v>227</v>
      </c>
      <c r="B1028" s="4">
        <v>42182</v>
      </c>
      <c r="C1028">
        <v>0.25700000000000001</v>
      </c>
      <c r="D1028">
        <v>2.0400000000000001E-2</v>
      </c>
      <c r="I1028">
        <v>22.8</v>
      </c>
      <c r="J1028">
        <v>0.18099999999999999</v>
      </c>
    </row>
    <row r="1029" spans="1:10">
      <c r="A1029" s="11" t="s">
        <v>227</v>
      </c>
      <c r="B1029" s="4">
        <v>42183</v>
      </c>
      <c r="C1029">
        <v>0.252</v>
      </c>
      <c r="D1029">
        <v>2.06E-2</v>
      </c>
      <c r="I1029">
        <v>23.4</v>
      </c>
      <c r="J1029">
        <v>0.185</v>
      </c>
    </row>
    <row r="1030" spans="1:10">
      <c r="A1030" s="11" t="s">
        <v>227</v>
      </c>
      <c r="B1030" s="4">
        <v>42184</v>
      </c>
      <c r="C1030">
        <v>0.246</v>
      </c>
      <c r="D1030">
        <v>2.01E-2</v>
      </c>
      <c r="I1030">
        <v>22.9</v>
      </c>
      <c r="J1030">
        <v>0.16600000000000001</v>
      </c>
    </row>
    <row r="1031" spans="1:10">
      <c r="A1031" s="11" t="s">
        <v>227</v>
      </c>
      <c r="B1031" s="4">
        <v>42185</v>
      </c>
      <c r="C1031">
        <v>0.24199999999999999</v>
      </c>
      <c r="D1031">
        <v>1.9300000000000001E-2</v>
      </c>
      <c r="I1031">
        <v>22.1</v>
      </c>
      <c r="J1031">
        <v>0.16600000000000001</v>
      </c>
    </row>
    <row r="1032" spans="1:10">
      <c r="A1032" s="11" t="s">
        <v>227</v>
      </c>
      <c r="B1032" s="4">
        <v>42186</v>
      </c>
      <c r="C1032">
        <v>0.23799999999999999</v>
      </c>
      <c r="D1032">
        <v>1.8200000000000001E-2</v>
      </c>
      <c r="I1032">
        <v>21.4</v>
      </c>
      <c r="J1032">
        <v>0.16900000000000001</v>
      </c>
    </row>
    <row r="1033" spans="1:10">
      <c r="A1033" s="11" t="s">
        <v>227</v>
      </c>
      <c r="B1033" s="4">
        <v>42187</v>
      </c>
      <c r="C1033">
        <v>0.23499999999999999</v>
      </c>
      <c r="D1033">
        <v>1.7999999999999999E-2</v>
      </c>
      <c r="I1033">
        <v>20.2</v>
      </c>
      <c r="J1033">
        <v>0.13100000000000001</v>
      </c>
    </row>
    <row r="1034" spans="1:10">
      <c r="A1034" s="11" t="s">
        <v>227</v>
      </c>
      <c r="B1034" s="4">
        <v>42188</v>
      </c>
      <c r="C1034">
        <v>0.23400000000000001</v>
      </c>
      <c r="D1034">
        <v>1.7500000000000002E-2</v>
      </c>
      <c r="I1034">
        <v>20.399999999999999</v>
      </c>
      <c r="J1034">
        <v>0.08</v>
      </c>
    </row>
    <row r="1035" spans="1:10">
      <c r="A1035" s="11" t="s">
        <v>227</v>
      </c>
      <c r="B1035" s="4">
        <v>42189</v>
      </c>
      <c r="C1035">
        <v>0.23400000000000001</v>
      </c>
      <c r="D1035">
        <v>1.7600000000000001E-2</v>
      </c>
      <c r="I1035">
        <v>21.5</v>
      </c>
      <c r="J1035">
        <v>0.13900000000000001</v>
      </c>
    </row>
    <row r="1036" spans="1:10">
      <c r="A1036" s="11" t="s">
        <v>227</v>
      </c>
      <c r="B1036" s="4">
        <v>42190</v>
      </c>
      <c r="C1036">
        <v>0.23400000000000001</v>
      </c>
      <c r="D1036">
        <v>1.77E-2</v>
      </c>
      <c r="I1036">
        <v>22.6</v>
      </c>
      <c r="J1036">
        <v>0.14299999999999999</v>
      </c>
    </row>
    <row r="1037" spans="1:10">
      <c r="A1037" s="11" t="s">
        <v>227</v>
      </c>
      <c r="B1037" s="4">
        <v>42191</v>
      </c>
      <c r="C1037">
        <v>0.29099999999999998</v>
      </c>
      <c r="D1037">
        <v>9.1999999999999998E-3</v>
      </c>
      <c r="I1037">
        <v>22.5</v>
      </c>
      <c r="J1037">
        <v>0.126</v>
      </c>
    </row>
    <row r="1038" spans="1:10">
      <c r="A1038" s="11" t="s">
        <v>227</v>
      </c>
      <c r="B1038" s="4">
        <v>42192</v>
      </c>
      <c r="C1038">
        <v>0.28100000000000003</v>
      </c>
      <c r="D1038">
        <v>1.66E-2</v>
      </c>
      <c r="I1038">
        <v>20.399999999999999</v>
      </c>
      <c r="J1038">
        <v>0.13600000000000001</v>
      </c>
    </row>
    <row r="1039" spans="1:10">
      <c r="A1039" s="11" t="s">
        <v>227</v>
      </c>
      <c r="B1039" s="4">
        <v>42193</v>
      </c>
      <c r="C1039">
        <v>0.27300000000000002</v>
      </c>
      <c r="D1039">
        <v>1.9900000000000001E-2</v>
      </c>
      <c r="I1039">
        <v>20.399999999999999</v>
      </c>
      <c r="J1039">
        <v>0.12</v>
      </c>
    </row>
    <row r="1040" spans="1:10">
      <c r="A1040" s="11" t="s">
        <v>227</v>
      </c>
      <c r="B1040" s="4">
        <v>42194</v>
      </c>
      <c r="C1040">
        <v>0.26400000000000001</v>
      </c>
      <c r="D1040">
        <v>2.1399999999999999E-2</v>
      </c>
      <c r="I1040">
        <v>21.1</v>
      </c>
      <c r="J1040">
        <v>0.151</v>
      </c>
    </row>
    <row r="1041" spans="1:10">
      <c r="A1041" s="11" t="s">
        <v>227</v>
      </c>
      <c r="B1041" s="4">
        <v>42195</v>
      </c>
      <c r="C1041">
        <v>0.25600000000000001</v>
      </c>
      <c r="D1041">
        <v>2.1399999999999999E-2</v>
      </c>
      <c r="I1041">
        <v>22</v>
      </c>
      <c r="J1041">
        <v>0.159</v>
      </c>
    </row>
    <row r="1042" spans="1:10">
      <c r="A1042" s="11" t="s">
        <v>227</v>
      </c>
      <c r="B1042" s="4">
        <v>42196</v>
      </c>
      <c r="C1042">
        <v>0.248</v>
      </c>
      <c r="D1042">
        <v>1.9199999999999998E-2</v>
      </c>
      <c r="I1042">
        <v>22.8</v>
      </c>
      <c r="J1042">
        <v>0.183</v>
      </c>
    </row>
    <row r="1043" spans="1:10">
      <c r="A1043" s="11" t="s">
        <v>227</v>
      </c>
      <c r="B1043" s="4">
        <v>42197</v>
      </c>
      <c r="C1043">
        <v>0.24299999999999999</v>
      </c>
      <c r="D1043">
        <v>1.6899999999999998E-2</v>
      </c>
      <c r="I1043">
        <v>24.6</v>
      </c>
      <c r="J1043">
        <v>0.17699999999999999</v>
      </c>
    </row>
    <row r="1044" spans="1:10">
      <c r="A1044" s="11" t="s">
        <v>227</v>
      </c>
      <c r="B1044" s="4">
        <v>42198</v>
      </c>
      <c r="C1044">
        <v>0.23799999999999999</v>
      </c>
      <c r="D1044">
        <v>1.44E-2</v>
      </c>
      <c r="I1044">
        <v>25.4</v>
      </c>
      <c r="J1044">
        <v>0.113</v>
      </c>
    </row>
    <row r="1045" spans="1:10">
      <c r="A1045" s="11" t="s">
        <v>227</v>
      </c>
      <c r="B1045" s="4">
        <v>42199</v>
      </c>
      <c r="C1045">
        <v>0.23200000000000001</v>
      </c>
      <c r="D1045">
        <v>1.37E-2</v>
      </c>
      <c r="I1045">
        <v>25.2</v>
      </c>
      <c r="J1045">
        <v>0.128</v>
      </c>
    </row>
    <row r="1046" spans="1:10">
      <c r="A1046" s="11" t="s">
        <v>227</v>
      </c>
      <c r="B1046" s="4">
        <v>42200</v>
      </c>
      <c r="C1046">
        <v>0.22700000000000001</v>
      </c>
      <c r="D1046">
        <v>1.2999999999999999E-2</v>
      </c>
      <c r="I1046">
        <v>24</v>
      </c>
      <c r="J1046">
        <v>0.121</v>
      </c>
    </row>
    <row r="1047" spans="1:10">
      <c r="A1047" s="11" t="s">
        <v>227</v>
      </c>
      <c r="B1047" s="4">
        <v>42201</v>
      </c>
      <c r="C1047">
        <v>0.28299999999999997</v>
      </c>
      <c r="D1047">
        <v>9.4999999999999998E-3</v>
      </c>
      <c r="I1047">
        <v>22.8</v>
      </c>
      <c r="J1047">
        <v>9.8000000000000004E-2</v>
      </c>
    </row>
    <row r="1048" spans="1:10">
      <c r="A1048" s="11" t="s">
        <v>227</v>
      </c>
      <c r="B1048" s="4">
        <v>42202</v>
      </c>
      <c r="C1048">
        <v>0.27900000000000003</v>
      </c>
      <c r="D1048">
        <v>1.32E-2</v>
      </c>
      <c r="I1048">
        <v>23.6</v>
      </c>
      <c r="J1048">
        <v>5.6000000000000001E-2</v>
      </c>
    </row>
    <row r="1049" spans="1:10">
      <c r="A1049" s="11" t="s">
        <v>227</v>
      </c>
      <c r="B1049" s="4">
        <v>42203</v>
      </c>
      <c r="C1049">
        <v>0.28000000000000003</v>
      </c>
      <c r="D1049">
        <v>9.7999999999999997E-3</v>
      </c>
      <c r="I1049">
        <v>23.8</v>
      </c>
      <c r="J1049">
        <v>5.3999999999999999E-2</v>
      </c>
    </row>
    <row r="1050" spans="1:10">
      <c r="A1050" s="11" t="s">
        <v>227</v>
      </c>
      <c r="B1050" s="4">
        <v>42204</v>
      </c>
      <c r="C1050">
        <v>0.26900000000000002</v>
      </c>
      <c r="D1050">
        <v>1.5100000000000001E-2</v>
      </c>
      <c r="I1050">
        <v>23.1</v>
      </c>
      <c r="J1050">
        <v>0.09</v>
      </c>
    </row>
    <row r="1051" spans="1:10">
      <c r="A1051" s="11" t="s">
        <v>227</v>
      </c>
      <c r="B1051" s="4">
        <v>42205</v>
      </c>
      <c r="C1051">
        <v>0.255</v>
      </c>
      <c r="D1051">
        <v>1.7399999999999999E-2</v>
      </c>
      <c r="I1051">
        <v>22.8</v>
      </c>
      <c r="J1051">
        <v>0.184</v>
      </c>
    </row>
    <row r="1052" spans="1:10">
      <c r="A1052" s="11" t="s">
        <v>227</v>
      </c>
      <c r="B1052" s="4">
        <v>42206</v>
      </c>
      <c r="C1052">
        <v>0.246</v>
      </c>
      <c r="D1052">
        <v>1.9E-2</v>
      </c>
      <c r="I1052">
        <v>21.6</v>
      </c>
      <c r="J1052">
        <v>0.11799999999999999</v>
      </c>
    </row>
    <row r="1053" spans="1:10">
      <c r="A1053" s="11" t="s">
        <v>227</v>
      </c>
      <c r="B1053" s="4">
        <v>42207</v>
      </c>
      <c r="C1053">
        <v>0.24</v>
      </c>
      <c r="D1053">
        <v>1.9099999999999999E-2</v>
      </c>
      <c r="I1053">
        <v>21.1</v>
      </c>
      <c r="J1053">
        <v>0.111</v>
      </c>
    </row>
    <row r="1054" spans="1:10">
      <c r="A1054" s="11" t="s">
        <v>227</v>
      </c>
      <c r="B1054" s="4">
        <v>42208</v>
      </c>
      <c r="C1054">
        <v>0.23599999999999999</v>
      </c>
      <c r="D1054">
        <v>1.7999999999999999E-2</v>
      </c>
      <c r="I1054">
        <v>21.1</v>
      </c>
      <c r="J1054">
        <v>0.10100000000000001</v>
      </c>
    </row>
    <row r="1055" spans="1:10">
      <c r="A1055" s="11" t="s">
        <v>227</v>
      </c>
      <c r="B1055" s="4">
        <v>42209</v>
      </c>
      <c r="C1055">
        <v>0.23400000000000001</v>
      </c>
      <c r="D1055">
        <v>1.67E-2</v>
      </c>
      <c r="I1055">
        <v>22.2</v>
      </c>
      <c r="J1055">
        <v>0.13900000000000001</v>
      </c>
    </row>
    <row r="1056" spans="1:10">
      <c r="A1056" s="11" t="s">
        <v>227</v>
      </c>
      <c r="B1056" s="4">
        <v>42210</v>
      </c>
      <c r="C1056">
        <v>0.22900000000000001</v>
      </c>
      <c r="D1056">
        <v>1.49E-2</v>
      </c>
      <c r="I1056">
        <v>22.4</v>
      </c>
      <c r="J1056">
        <v>6.5000000000000002E-2</v>
      </c>
    </row>
    <row r="1057" spans="1:10">
      <c r="A1057" s="11" t="s">
        <v>227</v>
      </c>
      <c r="B1057" s="4">
        <v>42211</v>
      </c>
      <c r="C1057">
        <v>0.27800000000000002</v>
      </c>
      <c r="D1057">
        <v>1.5100000000000001E-2</v>
      </c>
      <c r="I1057">
        <v>22</v>
      </c>
      <c r="J1057">
        <v>7.3999999999999996E-2</v>
      </c>
    </row>
    <row r="1058" spans="1:10">
      <c r="A1058" s="11" t="s">
        <v>227</v>
      </c>
      <c r="B1058" s="4">
        <v>42212</v>
      </c>
      <c r="C1058">
        <v>0.28899999999999998</v>
      </c>
      <c r="D1058">
        <v>1.7299999999999999E-2</v>
      </c>
      <c r="I1058">
        <v>22.3</v>
      </c>
      <c r="J1058">
        <v>3.7999999999999999E-2</v>
      </c>
    </row>
    <row r="1059" spans="1:10">
      <c r="A1059" s="11" t="s">
        <v>227</v>
      </c>
      <c r="B1059" s="4">
        <v>42213</v>
      </c>
      <c r="C1059">
        <v>0.29599999999999999</v>
      </c>
      <c r="D1059">
        <v>1.6500000000000001E-2</v>
      </c>
      <c r="I1059">
        <v>21.7</v>
      </c>
      <c r="J1059">
        <v>4.3999999999999997E-2</v>
      </c>
    </row>
    <row r="1060" spans="1:10">
      <c r="A1060" s="11" t="s">
        <v>227</v>
      </c>
      <c r="B1060" s="4">
        <v>42214</v>
      </c>
      <c r="C1060">
        <v>0.28499999999999998</v>
      </c>
      <c r="D1060">
        <v>1.78E-2</v>
      </c>
      <c r="I1060">
        <v>20.7</v>
      </c>
      <c r="J1060">
        <v>3.4000000000000002E-2</v>
      </c>
    </row>
    <row r="1061" spans="1:10">
      <c r="A1061" s="11" t="s">
        <v>227</v>
      </c>
      <c r="B1061" s="4">
        <v>42215</v>
      </c>
      <c r="C1061">
        <v>0.28199999999999997</v>
      </c>
      <c r="D1061">
        <v>1.8599999999999998E-2</v>
      </c>
      <c r="I1061">
        <v>20.6</v>
      </c>
      <c r="J1061">
        <v>6.9000000000000006E-2</v>
      </c>
    </row>
    <row r="1062" spans="1:10">
      <c r="A1062" s="11" t="s">
        <v>227</v>
      </c>
      <c r="B1062" s="4">
        <v>42216</v>
      </c>
      <c r="C1062">
        <v>0.28000000000000003</v>
      </c>
      <c r="D1062">
        <v>1.8100000000000002E-2</v>
      </c>
      <c r="I1062">
        <v>21.1</v>
      </c>
      <c r="J1062">
        <v>6.7000000000000004E-2</v>
      </c>
    </row>
    <row r="1063" spans="1:10">
      <c r="A1063" s="11" t="s">
        <v>227</v>
      </c>
      <c r="B1063" s="4">
        <v>42217</v>
      </c>
      <c r="C1063">
        <v>0.27600000000000002</v>
      </c>
      <c r="D1063">
        <v>1.6899999999999998E-2</v>
      </c>
      <c r="I1063">
        <v>20.8</v>
      </c>
      <c r="J1063">
        <v>8.7999999999999995E-2</v>
      </c>
    </row>
    <row r="1064" spans="1:10">
      <c r="A1064" s="11" t="s">
        <v>227</v>
      </c>
      <c r="B1064" s="4">
        <v>42218</v>
      </c>
      <c r="C1064">
        <v>0.27300000000000002</v>
      </c>
      <c r="D1064">
        <v>1.6400000000000001E-2</v>
      </c>
      <c r="I1064">
        <v>21.3</v>
      </c>
      <c r="J1064">
        <v>8.5000000000000006E-2</v>
      </c>
    </row>
    <row r="1065" spans="1:10">
      <c r="A1065" s="11" t="s">
        <v>227</v>
      </c>
      <c r="B1065" s="4">
        <v>42219</v>
      </c>
      <c r="C1065">
        <v>0.26900000000000002</v>
      </c>
      <c r="D1065">
        <v>1.67E-2</v>
      </c>
      <c r="I1065">
        <v>20.9</v>
      </c>
      <c r="J1065">
        <v>9.6000000000000002E-2</v>
      </c>
    </row>
    <row r="1066" spans="1:10">
      <c r="A1066" s="11" t="s">
        <v>227</v>
      </c>
      <c r="B1066" s="4">
        <v>42220</v>
      </c>
      <c r="C1066">
        <v>0.26400000000000001</v>
      </c>
      <c r="D1066">
        <v>1.67E-2</v>
      </c>
      <c r="I1066">
        <v>20.2</v>
      </c>
      <c r="J1066">
        <v>9.9000000000000005E-2</v>
      </c>
    </row>
    <row r="1067" spans="1:10">
      <c r="A1067" s="11" t="s">
        <v>227</v>
      </c>
      <c r="B1067" s="4">
        <v>42221</v>
      </c>
      <c r="C1067">
        <v>0.25900000000000001</v>
      </c>
      <c r="D1067">
        <v>1.6299999999999999E-2</v>
      </c>
      <c r="I1067">
        <v>20</v>
      </c>
      <c r="J1067">
        <v>8.2000000000000003E-2</v>
      </c>
    </row>
    <row r="1068" spans="1:10">
      <c r="A1068" s="11" t="s">
        <v>227</v>
      </c>
      <c r="B1068" s="4">
        <v>42222</v>
      </c>
      <c r="C1068">
        <v>0.25600000000000001</v>
      </c>
      <c r="D1068">
        <v>1.6199999999999999E-2</v>
      </c>
      <c r="I1068">
        <v>20.399999999999999</v>
      </c>
      <c r="J1068">
        <v>4.2000000000000003E-2</v>
      </c>
    </row>
    <row r="1069" spans="1:10">
      <c r="A1069" s="11" t="s">
        <v>227</v>
      </c>
      <c r="B1069" s="4">
        <v>42223</v>
      </c>
      <c r="C1069">
        <v>0.254</v>
      </c>
      <c r="D1069">
        <v>1.5299999999999999E-2</v>
      </c>
      <c r="I1069">
        <v>21</v>
      </c>
      <c r="J1069">
        <v>8.1000000000000003E-2</v>
      </c>
    </row>
    <row r="1070" spans="1:10">
      <c r="A1070" s="11" t="s">
        <v>227</v>
      </c>
      <c r="B1070" s="4">
        <v>42224</v>
      </c>
      <c r="C1070">
        <v>0.251</v>
      </c>
      <c r="D1070">
        <v>1.4999999999999999E-2</v>
      </c>
      <c r="I1070">
        <v>21.3</v>
      </c>
      <c r="J1070">
        <v>0.10199999999999999</v>
      </c>
    </row>
    <row r="1071" spans="1:10">
      <c r="A1071" s="11" t="s">
        <v>227</v>
      </c>
      <c r="B1071" s="4">
        <v>42225</v>
      </c>
      <c r="C1071">
        <v>0.246</v>
      </c>
      <c r="D1071">
        <v>1.49E-2</v>
      </c>
      <c r="I1071">
        <v>21.3</v>
      </c>
      <c r="J1071">
        <v>5.5E-2</v>
      </c>
    </row>
    <row r="1072" spans="1:10">
      <c r="A1072" s="11" t="s">
        <v>227</v>
      </c>
      <c r="B1072" s="4">
        <v>42226</v>
      </c>
      <c r="C1072">
        <v>0.24199999999999999</v>
      </c>
      <c r="D1072">
        <v>1.4200000000000001E-2</v>
      </c>
      <c r="I1072">
        <v>20.9</v>
      </c>
      <c r="J1072">
        <v>6.0999999999999999E-2</v>
      </c>
    </row>
    <row r="1073" spans="1:10">
      <c r="A1073" s="11" t="s">
        <v>227</v>
      </c>
      <c r="B1073" s="4">
        <v>42227</v>
      </c>
      <c r="C1073">
        <v>0.24099999999999999</v>
      </c>
      <c r="D1073">
        <v>1.4E-2</v>
      </c>
      <c r="I1073">
        <v>20.2</v>
      </c>
      <c r="J1073">
        <v>0.153</v>
      </c>
    </row>
    <row r="1074" spans="1:10">
      <c r="A1074" s="11" t="s">
        <v>227</v>
      </c>
      <c r="B1074" s="4">
        <v>42228</v>
      </c>
      <c r="C1074">
        <v>0.23899999999999999</v>
      </c>
      <c r="D1074">
        <v>1.4E-2</v>
      </c>
      <c r="I1074">
        <v>20.3</v>
      </c>
      <c r="J1074">
        <v>0.21299999999999999</v>
      </c>
    </row>
    <row r="1075" spans="1:10">
      <c r="A1075" s="11" t="s">
        <v>227</v>
      </c>
      <c r="B1075" s="4">
        <v>42229</v>
      </c>
      <c r="C1075">
        <v>0.23799999999999999</v>
      </c>
      <c r="D1075">
        <v>1.38E-2</v>
      </c>
      <c r="I1075">
        <v>20.5</v>
      </c>
      <c r="J1075">
        <v>0.154</v>
      </c>
    </row>
    <row r="1076" spans="1:10">
      <c r="A1076" s="11" t="s">
        <v>227</v>
      </c>
      <c r="B1076" s="4">
        <v>42230</v>
      </c>
      <c r="C1076">
        <v>0.23699999999999999</v>
      </c>
      <c r="D1076">
        <v>1.34E-2</v>
      </c>
      <c r="I1076">
        <v>20.8</v>
      </c>
      <c r="J1076">
        <v>0.13500000000000001</v>
      </c>
    </row>
    <row r="1077" spans="1:10">
      <c r="A1077" s="11" t="s">
        <v>227</v>
      </c>
      <c r="B1077" s="4">
        <v>42231</v>
      </c>
      <c r="C1077">
        <v>0.23599999999999999</v>
      </c>
      <c r="D1077">
        <v>1.3299999999999999E-2</v>
      </c>
      <c r="I1077">
        <v>21.1</v>
      </c>
      <c r="J1077">
        <v>0.20599999999999999</v>
      </c>
    </row>
    <row r="1078" spans="1:10">
      <c r="A1078" s="11" t="s">
        <v>227</v>
      </c>
      <c r="B1078" s="4">
        <v>42232</v>
      </c>
      <c r="C1078">
        <v>0.23799999999999999</v>
      </c>
      <c r="D1078">
        <v>1.4999999999999999E-2</v>
      </c>
      <c r="I1078">
        <v>21.2</v>
      </c>
      <c r="J1078">
        <v>0.17100000000000001</v>
      </c>
    </row>
    <row r="1079" spans="1:10">
      <c r="A1079" s="11" t="s">
        <v>227</v>
      </c>
      <c r="B1079" s="4">
        <v>42233</v>
      </c>
      <c r="C1079">
        <v>0.29899999999999999</v>
      </c>
      <c r="D1079">
        <v>1.5599999999999999E-2</v>
      </c>
      <c r="I1079">
        <v>20.3</v>
      </c>
      <c r="J1079">
        <v>8.1000000000000003E-2</v>
      </c>
    </row>
    <row r="1080" spans="1:10">
      <c r="A1080" s="11" t="s">
        <v>227</v>
      </c>
      <c r="B1080" s="4">
        <v>42234</v>
      </c>
      <c r="C1080">
        <v>0.30299999999999999</v>
      </c>
      <c r="D1080">
        <v>1.6899999999999998E-2</v>
      </c>
      <c r="I1080">
        <v>18.8</v>
      </c>
      <c r="J1080">
        <v>8.1000000000000003E-2</v>
      </c>
    </row>
    <row r="1081" spans="1:10">
      <c r="A1081" s="11" t="s">
        <v>227</v>
      </c>
      <c r="B1081" s="4">
        <v>42235</v>
      </c>
      <c r="C1081">
        <v>0.28799999999999998</v>
      </c>
      <c r="D1081">
        <v>1.9599999999999999E-2</v>
      </c>
      <c r="I1081">
        <v>17.3</v>
      </c>
      <c r="J1081">
        <v>7.3999999999999996E-2</v>
      </c>
    </row>
    <row r="1082" spans="1:10">
      <c r="A1082" s="11" t="s">
        <v>227</v>
      </c>
      <c r="B1082" s="4">
        <v>42236</v>
      </c>
      <c r="C1082">
        <v>0.28599999999999998</v>
      </c>
      <c r="D1082">
        <v>1.9599999999999999E-2</v>
      </c>
      <c r="I1082">
        <v>16.899999999999999</v>
      </c>
      <c r="J1082">
        <v>8.2000000000000003E-2</v>
      </c>
    </row>
    <row r="1083" spans="1:10">
      <c r="A1083" s="11" t="s">
        <v>227</v>
      </c>
      <c r="B1083" s="4">
        <v>42237</v>
      </c>
      <c r="C1083">
        <v>0.28599999999999998</v>
      </c>
      <c r="D1083">
        <v>1.78E-2</v>
      </c>
      <c r="I1083">
        <v>18</v>
      </c>
      <c r="J1083">
        <v>6.2E-2</v>
      </c>
    </row>
    <row r="1084" spans="1:10">
      <c r="A1084" s="11" t="s">
        <v>227</v>
      </c>
      <c r="B1084" s="4">
        <v>42238</v>
      </c>
      <c r="C1084">
        <v>0.28499999999999998</v>
      </c>
      <c r="D1084">
        <v>1.7600000000000001E-2</v>
      </c>
      <c r="I1084">
        <v>18.7</v>
      </c>
      <c r="J1084">
        <v>3.5000000000000003E-2</v>
      </c>
    </row>
    <row r="1085" spans="1:10">
      <c r="A1085" s="11" t="s">
        <v>227</v>
      </c>
      <c r="B1085" s="4">
        <v>42239</v>
      </c>
      <c r="C1085">
        <v>0.28299999999999997</v>
      </c>
      <c r="D1085">
        <v>1.7999999999999999E-2</v>
      </c>
      <c r="I1085">
        <v>17.7</v>
      </c>
      <c r="J1085">
        <v>5.2999999999999999E-2</v>
      </c>
    </row>
    <row r="1086" spans="1:10">
      <c r="A1086" s="11" t="s">
        <v>227</v>
      </c>
      <c r="B1086" s="4">
        <v>42240</v>
      </c>
      <c r="C1086">
        <v>0.27800000000000002</v>
      </c>
      <c r="D1086">
        <v>1.7999999999999999E-2</v>
      </c>
      <c r="I1086">
        <v>16.399999999999999</v>
      </c>
      <c r="J1086">
        <v>0.106</v>
      </c>
    </row>
    <row r="1087" spans="1:10">
      <c r="A1087" s="11" t="s">
        <v>227</v>
      </c>
      <c r="B1087" s="4">
        <v>42241</v>
      </c>
      <c r="C1087">
        <v>0.27600000000000002</v>
      </c>
      <c r="D1087">
        <v>1.78E-2</v>
      </c>
      <c r="I1087">
        <v>16</v>
      </c>
      <c r="J1087">
        <v>0.14499999999999999</v>
      </c>
    </row>
    <row r="1088" spans="1:10">
      <c r="A1088" s="11" t="s">
        <v>227</v>
      </c>
      <c r="B1088" s="4">
        <v>42242</v>
      </c>
      <c r="C1088">
        <v>0.27400000000000002</v>
      </c>
      <c r="D1088">
        <v>1.78E-2</v>
      </c>
      <c r="I1088">
        <v>15.9</v>
      </c>
      <c r="J1088">
        <v>0.16400000000000001</v>
      </c>
    </row>
    <row r="1089" spans="1:10">
      <c r="A1089" s="11" t="s">
        <v>227</v>
      </c>
      <c r="B1089" s="4">
        <v>42243</v>
      </c>
      <c r="C1089">
        <v>0.28299999999999997</v>
      </c>
      <c r="D1089">
        <v>1.78E-2</v>
      </c>
      <c r="I1089">
        <v>16.600000000000001</v>
      </c>
      <c r="J1089">
        <v>9.0999999999999998E-2</v>
      </c>
    </row>
    <row r="1090" spans="1:10">
      <c r="A1090" s="11" t="s">
        <v>227</v>
      </c>
      <c r="B1090" s="4">
        <v>42244</v>
      </c>
      <c r="C1090">
        <v>0.309</v>
      </c>
      <c r="D1090">
        <v>1.55E-2</v>
      </c>
      <c r="I1090">
        <v>17.3</v>
      </c>
      <c r="J1090">
        <v>5.6000000000000001E-2</v>
      </c>
    </row>
    <row r="1091" spans="1:10">
      <c r="A1091" s="11" t="s">
        <v>227</v>
      </c>
      <c r="B1091" s="4">
        <v>42245</v>
      </c>
      <c r="C1091">
        <v>0.29299999999999998</v>
      </c>
      <c r="D1091">
        <v>1.8100000000000002E-2</v>
      </c>
      <c r="I1091">
        <v>16.899999999999999</v>
      </c>
      <c r="J1091">
        <v>4.1000000000000002E-2</v>
      </c>
    </row>
    <row r="1092" spans="1:10">
      <c r="A1092" s="11" t="s">
        <v>227</v>
      </c>
      <c r="B1092" s="4">
        <v>42246</v>
      </c>
      <c r="C1092">
        <v>0.29099999999999998</v>
      </c>
      <c r="D1092">
        <v>1.7999999999999999E-2</v>
      </c>
      <c r="I1092">
        <v>17.600000000000001</v>
      </c>
      <c r="J1092">
        <v>3.5000000000000003E-2</v>
      </c>
    </row>
    <row r="1093" spans="1:10">
      <c r="A1093" s="11" t="s">
        <v>227</v>
      </c>
      <c r="B1093" s="4">
        <v>42247</v>
      </c>
      <c r="C1093">
        <v>0.28999999999999998</v>
      </c>
      <c r="D1093">
        <v>1.7399999999999999E-2</v>
      </c>
      <c r="I1093">
        <v>18.3</v>
      </c>
      <c r="J1093">
        <v>3.5999999999999997E-2</v>
      </c>
    </row>
    <row r="1094" spans="1:10">
      <c r="A1094" s="11" t="s">
        <v>227</v>
      </c>
      <c r="B1094" s="4">
        <v>42248</v>
      </c>
      <c r="C1094">
        <v>0.28899999999999998</v>
      </c>
      <c r="D1094">
        <v>1.72E-2</v>
      </c>
      <c r="I1094">
        <v>19.100000000000001</v>
      </c>
      <c r="J1094">
        <v>4.2000000000000003E-2</v>
      </c>
    </row>
    <row r="1095" spans="1:10">
      <c r="A1095" s="11" t="s">
        <v>227</v>
      </c>
      <c r="B1095" s="4">
        <v>42249</v>
      </c>
      <c r="C1095">
        <v>0.28899999999999998</v>
      </c>
      <c r="D1095">
        <v>1.6799999999999999E-2</v>
      </c>
      <c r="I1095">
        <v>20.2</v>
      </c>
      <c r="J1095">
        <v>6.0000000000000001E-3</v>
      </c>
    </row>
    <row r="1096" spans="1:10">
      <c r="A1096" s="11" t="s">
        <v>227</v>
      </c>
      <c r="B1096" s="4">
        <v>42250</v>
      </c>
      <c r="C1096">
        <v>0.28899999999999998</v>
      </c>
      <c r="D1096">
        <v>1.6899999999999998E-2</v>
      </c>
      <c r="I1096">
        <v>20.8</v>
      </c>
      <c r="J1096">
        <v>3.7999999999999999E-2</v>
      </c>
    </row>
    <row r="1097" spans="1:10">
      <c r="A1097" s="11" t="s">
        <v>227</v>
      </c>
      <c r="B1097" s="4">
        <v>42251</v>
      </c>
      <c r="C1097">
        <v>0.28999999999999998</v>
      </c>
      <c r="D1097">
        <v>2.01E-2</v>
      </c>
      <c r="I1097">
        <v>21.1</v>
      </c>
      <c r="J1097">
        <v>4.2000000000000003E-2</v>
      </c>
    </row>
    <row r="1098" spans="1:10">
      <c r="A1098" s="11" t="s">
        <v>227</v>
      </c>
      <c r="B1098" s="4">
        <v>42252</v>
      </c>
      <c r="C1098">
        <v>0.28799999999999998</v>
      </c>
      <c r="D1098">
        <v>1.9599999999999999E-2</v>
      </c>
      <c r="I1098">
        <v>21.4</v>
      </c>
      <c r="J1098">
        <v>4.3999999999999997E-2</v>
      </c>
    </row>
    <row r="1099" spans="1:10">
      <c r="A1099" s="11" t="s">
        <v>227</v>
      </c>
      <c r="B1099" s="4">
        <v>42253</v>
      </c>
      <c r="C1099">
        <v>0.28699999999999998</v>
      </c>
      <c r="D1099">
        <v>1.9E-2</v>
      </c>
      <c r="I1099">
        <v>21.9</v>
      </c>
      <c r="J1099">
        <v>6.7000000000000004E-2</v>
      </c>
    </row>
    <row r="1100" spans="1:10">
      <c r="A1100" s="11" t="s">
        <v>227</v>
      </c>
      <c r="B1100" s="4">
        <v>42254</v>
      </c>
      <c r="C1100">
        <v>0.28499999999999998</v>
      </c>
      <c r="D1100">
        <v>1.9400000000000001E-2</v>
      </c>
      <c r="I1100">
        <v>21.4</v>
      </c>
      <c r="J1100">
        <v>0.10100000000000001</v>
      </c>
    </row>
    <row r="1101" spans="1:10">
      <c r="A1101" s="11" t="s">
        <v>227</v>
      </c>
      <c r="B1101" s="4">
        <v>42255</v>
      </c>
      <c r="C1101">
        <v>0.308</v>
      </c>
      <c r="D1101">
        <v>1.3899999999999999E-2</v>
      </c>
      <c r="I1101">
        <v>20.7</v>
      </c>
      <c r="J1101">
        <v>0.155</v>
      </c>
    </row>
    <row r="1102" spans="1:10">
      <c r="A1102" s="11" t="s">
        <v>227</v>
      </c>
      <c r="B1102" s="4">
        <v>42256</v>
      </c>
      <c r="C1102">
        <v>0.29699999999999999</v>
      </c>
      <c r="D1102">
        <v>1.8499999999999999E-2</v>
      </c>
      <c r="I1102">
        <v>19.3</v>
      </c>
      <c r="J1102">
        <v>0.36899999999999999</v>
      </c>
    </row>
    <row r="1103" spans="1:10">
      <c r="A1103" s="11" t="s">
        <v>227</v>
      </c>
      <c r="B1103" s="4">
        <v>42257</v>
      </c>
      <c r="C1103">
        <v>0.29699999999999999</v>
      </c>
      <c r="D1103">
        <v>1.7399999999999999E-2</v>
      </c>
      <c r="I1103">
        <v>18.899999999999999</v>
      </c>
      <c r="J1103">
        <v>0.41</v>
      </c>
    </row>
    <row r="1104" spans="1:10">
      <c r="A1104" s="11" t="s">
        <v>227</v>
      </c>
      <c r="B1104" s="4">
        <v>42258</v>
      </c>
      <c r="C1104">
        <v>0.29399999999999998</v>
      </c>
      <c r="D1104">
        <v>1.9699999999999999E-2</v>
      </c>
      <c r="I1104">
        <v>17.600000000000001</v>
      </c>
      <c r="J1104">
        <v>0.52</v>
      </c>
    </row>
    <row r="1105" spans="1:10">
      <c r="A1105" s="11" t="s">
        <v>227</v>
      </c>
      <c r="B1105" s="4">
        <v>42259</v>
      </c>
      <c r="C1105">
        <v>0.29199999999999998</v>
      </c>
      <c r="D1105">
        <v>2.07E-2</v>
      </c>
      <c r="I1105">
        <v>16.2</v>
      </c>
      <c r="J1105">
        <v>0.63800000000000001</v>
      </c>
    </row>
    <row r="1106" spans="1:10">
      <c r="A1106" s="11" t="s">
        <v>227</v>
      </c>
      <c r="B1106" s="4">
        <v>42260</v>
      </c>
      <c r="C1106">
        <v>0.29099999999999998</v>
      </c>
      <c r="D1106">
        <v>2.1299999999999999E-2</v>
      </c>
      <c r="I1106">
        <v>16.100000000000001</v>
      </c>
      <c r="J1106">
        <v>0.64</v>
      </c>
    </row>
    <row r="1107" spans="1:10">
      <c r="A1107" s="11" t="s">
        <v>227</v>
      </c>
      <c r="B1107" s="4">
        <v>42261</v>
      </c>
      <c r="C1107">
        <v>0.29099999999999998</v>
      </c>
      <c r="D1107">
        <v>2.0899999999999998E-2</v>
      </c>
      <c r="I1107">
        <v>17.100000000000001</v>
      </c>
      <c r="J1107">
        <v>0.43</v>
      </c>
    </row>
    <row r="1108" spans="1:10">
      <c r="A1108" s="11" t="s">
        <v>227</v>
      </c>
      <c r="B1108" s="4">
        <v>42262</v>
      </c>
      <c r="C1108">
        <v>0.29199999999999998</v>
      </c>
      <c r="D1108">
        <v>2.0899999999999998E-2</v>
      </c>
      <c r="I1108">
        <v>18.3</v>
      </c>
      <c r="J1108">
        <v>0.31900000000000001</v>
      </c>
    </row>
    <row r="1109" spans="1:10">
      <c r="A1109" s="11" t="s">
        <v>227</v>
      </c>
      <c r="B1109" s="4">
        <v>42263</v>
      </c>
      <c r="C1109">
        <v>0.29199999999999998</v>
      </c>
      <c r="D1109">
        <v>2.0299999999999999E-2</v>
      </c>
      <c r="I1109">
        <v>19.3</v>
      </c>
      <c r="J1109">
        <v>0.26200000000000001</v>
      </c>
    </row>
    <row r="1110" spans="1:10">
      <c r="A1110" s="11" t="s">
        <v>227</v>
      </c>
      <c r="B1110" s="4">
        <v>42264</v>
      </c>
      <c r="C1110">
        <v>0.29299999999999998</v>
      </c>
      <c r="D1110">
        <v>1.9900000000000001E-2</v>
      </c>
      <c r="I1110">
        <v>20.399999999999999</v>
      </c>
      <c r="J1110">
        <v>0.14499999999999999</v>
      </c>
    </row>
    <row r="1111" spans="1:10">
      <c r="A1111" s="11" t="s">
        <v>227</v>
      </c>
      <c r="B1111" s="4">
        <v>42265</v>
      </c>
      <c r="C1111">
        <v>0.28799999999999998</v>
      </c>
      <c r="D1111">
        <v>1.89E-2</v>
      </c>
      <c r="I1111">
        <v>18.600000000000001</v>
      </c>
      <c r="J1111">
        <v>9.1999999999999998E-2</v>
      </c>
    </row>
    <row r="1112" spans="1:10">
      <c r="A1112" s="11" t="s">
        <v>227</v>
      </c>
      <c r="B1112" s="4">
        <v>42266</v>
      </c>
      <c r="C1112">
        <v>0.28599999999999998</v>
      </c>
      <c r="D1112">
        <v>1.9400000000000001E-2</v>
      </c>
      <c r="I1112">
        <v>16.600000000000001</v>
      </c>
      <c r="J1112">
        <v>0.106</v>
      </c>
    </row>
    <row r="1113" spans="1:10">
      <c r="A1113" s="11" t="s">
        <v>227</v>
      </c>
      <c r="B1113" s="4">
        <v>42267</v>
      </c>
      <c r="C1113">
        <v>0.28499999999999998</v>
      </c>
      <c r="D1113">
        <v>0.02</v>
      </c>
      <c r="I1113">
        <v>16.399999999999999</v>
      </c>
      <c r="J1113">
        <v>0.125</v>
      </c>
    </row>
    <row r="1114" spans="1:10">
      <c r="A1114" s="11" t="s">
        <v>227</v>
      </c>
      <c r="B1114" s="4">
        <v>42268</v>
      </c>
      <c r="C1114">
        <v>0.28499999999999998</v>
      </c>
      <c r="D1114">
        <v>1.9800000000000002E-2</v>
      </c>
      <c r="I1114">
        <v>17.100000000000001</v>
      </c>
      <c r="J1114">
        <v>0.114</v>
      </c>
    </row>
    <row r="1115" spans="1:10">
      <c r="A1115" s="11" t="s">
        <v>227</v>
      </c>
      <c r="B1115" s="4">
        <v>42269</v>
      </c>
      <c r="C1115">
        <v>0.28599999999999998</v>
      </c>
      <c r="D1115">
        <v>1.8700000000000001E-2</v>
      </c>
      <c r="I1115">
        <v>18.3</v>
      </c>
      <c r="J1115">
        <v>5.8000000000000003E-2</v>
      </c>
    </row>
    <row r="1116" spans="1:10">
      <c r="A1116" s="11" t="s">
        <v>227</v>
      </c>
      <c r="B1116" s="4">
        <v>42270</v>
      </c>
      <c r="C1116">
        <v>0.28699999999999998</v>
      </c>
      <c r="D1116">
        <v>1.6400000000000001E-2</v>
      </c>
      <c r="I1116">
        <v>18.8</v>
      </c>
      <c r="J1116">
        <v>2.3E-2</v>
      </c>
    </row>
    <row r="1117" spans="1:10">
      <c r="A1117" s="11" t="s">
        <v>227</v>
      </c>
      <c r="B1117" s="4">
        <v>42271</v>
      </c>
      <c r="C1117">
        <v>0.312</v>
      </c>
      <c r="D1117">
        <v>1.2999999999999999E-2</v>
      </c>
      <c r="I1117">
        <v>18.600000000000001</v>
      </c>
      <c r="J1117">
        <v>3.3000000000000002E-2</v>
      </c>
    </row>
    <row r="1118" spans="1:10">
      <c r="A1118" s="11" t="s">
        <v>227</v>
      </c>
      <c r="B1118" s="4">
        <v>42272</v>
      </c>
      <c r="C1118">
        <v>0.30199999999999999</v>
      </c>
      <c r="D1118">
        <v>1.7100000000000001E-2</v>
      </c>
      <c r="I1118">
        <v>18.899999999999999</v>
      </c>
      <c r="J1118">
        <v>8.4000000000000005E-2</v>
      </c>
    </row>
    <row r="1119" spans="1:10">
      <c r="A1119" s="11" t="s">
        <v>227</v>
      </c>
      <c r="B1119" s="4">
        <v>42273</v>
      </c>
      <c r="C1119">
        <v>0.29799999999999999</v>
      </c>
      <c r="D1119">
        <v>1.9699999999999999E-2</v>
      </c>
      <c r="I1119">
        <v>18.7</v>
      </c>
      <c r="J1119">
        <v>0.189</v>
      </c>
    </row>
    <row r="1120" spans="1:10">
      <c r="A1120" s="11" t="s">
        <v>227</v>
      </c>
      <c r="B1120" s="4">
        <v>42274</v>
      </c>
      <c r="C1120">
        <v>0.29599999999999999</v>
      </c>
      <c r="D1120">
        <v>0.02</v>
      </c>
      <c r="I1120">
        <v>18.5</v>
      </c>
      <c r="J1120">
        <v>0.214</v>
      </c>
    </row>
    <row r="1121" spans="1:10">
      <c r="A1121" s="11" t="s">
        <v>227</v>
      </c>
      <c r="B1121" s="4">
        <v>42275</v>
      </c>
      <c r="C1121">
        <v>0.29499999999999998</v>
      </c>
      <c r="D1121">
        <v>0.02</v>
      </c>
      <c r="I1121">
        <v>19</v>
      </c>
      <c r="J1121">
        <v>0.16900000000000001</v>
      </c>
    </row>
    <row r="1122" spans="1:10">
      <c r="A1122" s="11" t="s">
        <v>227</v>
      </c>
      <c r="B1122" s="4">
        <v>42276</v>
      </c>
      <c r="C1122">
        <v>0.29699999999999999</v>
      </c>
      <c r="D1122">
        <v>1.9300000000000001E-2</v>
      </c>
      <c r="I1122">
        <v>18.100000000000001</v>
      </c>
      <c r="J1122">
        <v>0.16400000000000001</v>
      </c>
    </row>
    <row r="1123" spans="1:10">
      <c r="A1123" s="11" t="s">
        <v>227</v>
      </c>
      <c r="B1123" s="4">
        <v>42277</v>
      </c>
      <c r="C1123">
        <v>0.29299999999999998</v>
      </c>
      <c r="D1123">
        <v>2.18E-2</v>
      </c>
      <c r="I1123">
        <v>16.100000000000001</v>
      </c>
      <c r="J1123">
        <v>0.23799999999999999</v>
      </c>
    </row>
    <row r="1124" spans="1:10">
      <c r="A1124" s="11" t="s">
        <v>227</v>
      </c>
      <c r="B1124" s="4">
        <v>42278</v>
      </c>
      <c r="C1124">
        <v>0.29099999999999998</v>
      </c>
      <c r="D1124">
        <v>2.1999999999999999E-2</v>
      </c>
      <c r="I1124">
        <v>15.2</v>
      </c>
      <c r="J1124">
        <v>0.249</v>
      </c>
    </row>
    <row r="1125" spans="1:10">
      <c r="A1125" s="11" t="s">
        <v>227</v>
      </c>
      <c r="B1125" s="4">
        <v>42279</v>
      </c>
      <c r="C1125">
        <v>0.28999999999999998</v>
      </c>
      <c r="D1125">
        <v>2.1499999999999998E-2</v>
      </c>
      <c r="I1125">
        <v>14.3</v>
      </c>
      <c r="J1125">
        <v>0.25900000000000001</v>
      </c>
    </row>
    <row r="1126" spans="1:10">
      <c r="A1126" s="11" t="s">
        <v>227</v>
      </c>
      <c r="B1126" s="4">
        <v>42280</v>
      </c>
      <c r="C1126">
        <v>0.28799999999999998</v>
      </c>
      <c r="D1126">
        <v>2.07E-2</v>
      </c>
      <c r="I1126">
        <v>13.7</v>
      </c>
      <c r="J1126">
        <v>0.22700000000000001</v>
      </c>
    </row>
    <row r="1127" spans="1:10">
      <c r="A1127" s="11" t="s">
        <v>227</v>
      </c>
      <c r="B1127" s="4">
        <v>42281</v>
      </c>
      <c r="C1127">
        <v>0.28699999999999998</v>
      </c>
      <c r="D1127">
        <v>2.0500000000000001E-2</v>
      </c>
      <c r="I1127">
        <v>13.6</v>
      </c>
      <c r="J1127">
        <v>0.14000000000000001</v>
      </c>
    </row>
    <row r="1128" spans="1:10">
      <c r="A1128" s="11" t="s">
        <v>227</v>
      </c>
      <c r="B1128" s="4">
        <v>42282</v>
      </c>
      <c r="C1128">
        <v>0.28699999999999998</v>
      </c>
      <c r="D1128">
        <v>2.0299999999999999E-2</v>
      </c>
      <c r="I1128">
        <v>14.3</v>
      </c>
      <c r="J1128">
        <v>6.9000000000000006E-2</v>
      </c>
    </row>
    <row r="1129" spans="1:10">
      <c r="A1129" s="11" t="s">
        <v>227</v>
      </c>
      <c r="B1129" s="4">
        <v>42283</v>
      </c>
      <c r="C1129">
        <v>0.28699999999999998</v>
      </c>
      <c r="D1129">
        <v>1.9800000000000002E-2</v>
      </c>
      <c r="I1129">
        <v>15.6</v>
      </c>
      <c r="J1129">
        <v>5.1999999999999998E-2</v>
      </c>
    </row>
    <row r="1130" spans="1:10">
      <c r="A1130" s="11" t="s">
        <v>227</v>
      </c>
      <c r="B1130" s="4">
        <v>42284</v>
      </c>
      <c r="C1130">
        <v>0.28599999999999998</v>
      </c>
      <c r="D1130">
        <v>1.9400000000000001E-2</v>
      </c>
      <c r="I1130">
        <v>15.9</v>
      </c>
      <c r="J1130">
        <v>0.10199999999999999</v>
      </c>
    </row>
    <row r="1131" spans="1:10">
      <c r="A1131" s="11" t="s">
        <v>227</v>
      </c>
      <c r="B1131" s="4">
        <v>42285</v>
      </c>
      <c r="C1131">
        <v>0.28499999999999998</v>
      </c>
      <c r="D1131">
        <v>1.9900000000000001E-2</v>
      </c>
      <c r="I1131">
        <v>16</v>
      </c>
      <c r="J1131">
        <v>6.4000000000000001E-2</v>
      </c>
    </row>
    <row r="1132" spans="1:10">
      <c r="A1132" s="11" t="s">
        <v>227</v>
      </c>
      <c r="B1132" s="4">
        <v>42318</v>
      </c>
      <c r="C1132">
        <v>0.29799999999999999</v>
      </c>
      <c r="D1132">
        <v>1.6500000000000001E-2</v>
      </c>
      <c r="I1132">
        <v>9.4</v>
      </c>
      <c r="J1132">
        <v>0.28599999999999998</v>
      </c>
    </row>
    <row r="1133" spans="1:10">
      <c r="A1133" s="11" t="s">
        <v>227</v>
      </c>
      <c r="B1133" s="4">
        <v>42319</v>
      </c>
      <c r="C1133">
        <v>0.31900000000000001</v>
      </c>
      <c r="D1133">
        <v>1.6899999999999998E-2</v>
      </c>
      <c r="I1133">
        <v>7</v>
      </c>
      <c r="J1133">
        <v>0.48799999999999999</v>
      </c>
    </row>
    <row r="1134" spans="1:10">
      <c r="A1134" s="11" t="s">
        <v>227</v>
      </c>
      <c r="B1134" s="4">
        <v>42320</v>
      </c>
      <c r="C1134">
        <v>0.32300000000000001</v>
      </c>
      <c r="D1134">
        <v>1.7500000000000002E-2</v>
      </c>
      <c r="I1134">
        <v>5.5</v>
      </c>
      <c r="J1134">
        <v>0.51700000000000002</v>
      </c>
    </row>
    <row r="1135" spans="1:10">
      <c r="A1135" s="11" t="s">
        <v>227</v>
      </c>
      <c r="B1135" s="4">
        <v>42321</v>
      </c>
      <c r="C1135">
        <v>0.317</v>
      </c>
      <c r="D1135">
        <v>1.7000000000000001E-2</v>
      </c>
      <c r="I1135">
        <v>4.7</v>
      </c>
      <c r="J1135">
        <v>0.41299999999999998</v>
      </c>
    </row>
    <row r="1136" spans="1:10">
      <c r="A1136" s="11" t="s">
        <v>227</v>
      </c>
      <c r="B1136" s="4">
        <v>42322</v>
      </c>
      <c r="C1136">
        <v>0.317</v>
      </c>
      <c r="D1136">
        <v>1.6799999999999999E-2</v>
      </c>
      <c r="I1136">
        <v>5</v>
      </c>
      <c r="J1136">
        <v>0.38300000000000001</v>
      </c>
    </row>
    <row r="1137" spans="1:10">
      <c r="A1137" s="11" t="s">
        <v>227</v>
      </c>
      <c r="B1137" s="4">
        <v>42323</v>
      </c>
      <c r="C1137">
        <v>0.318</v>
      </c>
      <c r="D1137">
        <v>1.7100000000000001E-2</v>
      </c>
      <c r="I1137">
        <v>6.2</v>
      </c>
      <c r="J1137">
        <v>0.20499999999999999</v>
      </c>
    </row>
    <row r="1138" spans="1:10">
      <c r="A1138" s="11" t="s">
        <v>227</v>
      </c>
      <c r="B1138" s="4">
        <v>42324</v>
      </c>
      <c r="C1138">
        <v>0.33400000000000002</v>
      </c>
      <c r="D1138">
        <v>1.6199999999999999E-2</v>
      </c>
      <c r="I1138">
        <v>8.1</v>
      </c>
      <c r="J1138">
        <v>7.2999999999999995E-2</v>
      </c>
    </row>
    <row r="1139" spans="1:10">
      <c r="A1139" s="11" t="s">
        <v>227</v>
      </c>
      <c r="B1139" s="4">
        <v>42325</v>
      </c>
      <c r="C1139">
        <v>0.34899999999999998</v>
      </c>
      <c r="D1139">
        <v>1.0500000000000001E-2</v>
      </c>
      <c r="I1139">
        <v>9.6</v>
      </c>
      <c r="J1139">
        <v>8.8999999999999996E-2</v>
      </c>
    </row>
    <row r="1140" spans="1:10">
      <c r="A1140" s="11" t="s">
        <v>227</v>
      </c>
      <c r="B1140" s="4">
        <v>42326</v>
      </c>
      <c r="C1140">
        <v>0.35499999999999998</v>
      </c>
      <c r="D1140">
        <v>7.9000000000000008E-3</v>
      </c>
      <c r="I1140">
        <v>8.9</v>
      </c>
      <c r="J1140">
        <v>0.307</v>
      </c>
    </row>
    <row r="1141" spans="1:10">
      <c r="A1141" s="11" t="s">
        <v>227</v>
      </c>
      <c r="B1141" s="4">
        <v>42327</v>
      </c>
      <c r="C1141">
        <v>0.33300000000000002</v>
      </c>
      <c r="D1141">
        <v>1.0999999999999999E-2</v>
      </c>
      <c r="I1141">
        <v>5.4</v>
      </c>
      <c r="J1141">
        <v>0.441</v>
      </c>
    </row>
    <row r="1142" spans="1:10">
      <c r="A1142" s="11" t="s">
        <v>227</v>
      </c>
      <c r="B1142" s="4">
        <v>42328</v>
      </c>
      <c r="C1142">
        <v>0.32500000000000001</v>
      </c>
      <c r="D1142">
        <v>1.6E-2</v>
      </c>
      <c r="I1142">
        <v>3.7</v>
      </c>
      <c r="J1142">
        <v>0.441</v>
      </c>
    </row>
    <row r="1143" spans="1:10">
      <c r="A1143" s="11" t="s">
        <v>227</v>
      </c>
      <c r="B1143" s="4">
        <v>42329</v>
      </c>
      <c r="C1143">
        <v>0.32200000000000001</v>
      </c>
      <c r="D1143">
        <v>8.6E-3</v>
      </c>
      <c r="I1143">
        <v>3.6</v>
      </c>
      <c r="J1143">
        <v>0.376</v>
      </c>
    </row>
    <row r="1144" spans="1:10">
      <c r="A1144" s="11" t="s">
        <v>227</v>
      </c>
      <c r="B1144" s="4">
        <v>42330</v>
      </c>
      <c r="C1144">
        <v>0.32400000000000001</v>
      </c>
      <c r="D1144">
        <v>9.4999999999999998E-3</v>
      </c>
      <c r="I1144">
        <v>3.7</v>
      </c>
      <c r="J1144">
        <v>0.29799999999999999</v>
      </c>
    </row>
    <row r="1145" spans="1:10">
      <c r="A1145" s="11" t="s">
        <v>227</v>
      </c>
      <c r="B1145" s="4">
        <v>42331</v>
      </c>
      <c r="C1145">
        <v>0.32600000000000001</v>
      </c>
      <c r="D1145">
        <v>1.23E-2</v>
      </c>
      <c r="I1145">
        <v>3.6</v>
      </c>
      <c r="J1145">
        <v>0.254</v>
      </c>
    </row>
    <row r="1146" spans="1:10">
      <c r="A1146" s="11" t="s">
        <v>227</v>
      </c>
      <c r="B1146" s="4">
        <v>42332</v>
      </c>
      <c r="C1146">
        <v>0.33</v>
      </c>
      <c r="D1146">
        <v>1.4E-2</v>
      </c>
      <c r="I1146">
        <v>3.5</v>
      </c>
      <c r="J1146">
        <v>0.27700000000000002</v>
      </c>
    </row>
    <row r="1147" spans="1:10">
      <c r="A1147" s="11" t="s">
        <v>227</v>
      </c>
      <c r="B1147" s="4">
        <v>42333</v>
      </c>
      <c r="C1147">
        <v>0.34399999999999997</v>
      </c>
      <c r="D1147">
        <v>1.7299999999999999E-2</v>
      </c>
      <c r="I1147">
        <v>3</v>
      </c>
      <c r="J1147">
        <v>0.26</v>
      </c>
    </row>
    <row r="1148" spans="1:10">
      <c r="A1148" s="11" t="s">
        <v>227</v>
      </c>
      <c r="B1148" s="4">
        <v>42334</v>
      </c>
      <c r="C1148">
        <v>0.33600000000000002</v>
      </c>
      <c r="D1148">
        <v>1.2999999999999999E-2</v>
      </c>
      <c r="I1148">
        <v>2.8</v>
      </c>
      <c r="J1148">
        <v>0.34499999999999997</v>
      </c>
    </row>
    <row r="1149" spans="1:10">
      <c r="A1149" s="11" t="s">
        <v>227</v>
      </c>
      <c r="B1149" s="4">
        <v>42335</v>
      </c>
      <c r="C1149">
        <v>0.32100000000000001</v>
      </c>
      <c r="D1149">
        <v>0.01</v>
      </c>
      <c r="I1149">
        <v>2.4</v>
      </c>
      <c r="J1149">
        <v>0.53500000000000003</v>
      </c>
    </row>
    <row r="1150" spans="1:10">
      <c r="A1150" s="11" t="s">
        <v>227</v>
      </c>
      <c r="B1150" s="4">
        <v>42336</v>
      </c>
      <c r="C1150">
        <v>0.318</v>
      </c>
      <c r="D1150">
        <v>1.41E-2</v>
      </c>
      <c r="I1150">
        <v>1.9</v>
      </c>
      <c r="J1150">
        <v>0.61099999999999999</v>
      </c>
    </row>
    <row r="1151" spans="1:10">
      <c r="A1151" s="11" t="s">
        <v>227</v>
      </c>
      <c r="B1151" s="4">
        <v>42337</v>
      </c>
      <c r="C1151">
        <v>0.318</v>
      </c>
      <c r="D1151">
        <v>1.4500000000000001E-2</v>
      </c>
      <c r="I1151">
        <v>1.8</v>
      </c>
      <c r="J1151">
        <v>0.60599999999999998</v>
      </c>
    </row>
    <row r="1152" spans="1:10">
      <c r="A1152" s="11" t="s">
        <v>227</v>
      </c>
      <c r="B1152" s="4">
        <v>42338</v>
      </c>
      <c r="C1152">
        <v>0.32100000000000001</v>
      </c>
      <c r="D1152">
        <v>1.2E-2</v>
      </c>
      <c r="I1152">
        <v>1.8</v>
      </c>
      <c r="J1152">
        <v>0.63100000000000001</v>
      </c>
    </row>
    <row r="1153" spans="1:10">
      <c r="A1153" s="11" t="s">
        <v>227</v>
      </c>
      <c r="B1153" s="4">
        <v>42339</v>
      </c>
      <c r="C1153">
        <v>0.32</v>
      </c>
      <c r="D1153">
        <v>9.4000000000000004E-3</v>
      </c>
      <c r="I1153">
        <v>1.9</v>
      </c>
      <c r="J1153">
        <v>0.65200000000000002</v>
      </c>
    </row>
    <row r="1154" spans="1:10">
      <c r="A1154" s="11" t="s">
        <v>227</v>
      </c>
      <c r="B1154" s="4">
        <v>42340</v>
      </c>
      <c r="C1154">
        <v>0.32</v>
      </c>
      <c r="D1154">
        <v>8.2000000000000007E-3</v>
      </c>
      <c r="I1154">
        <v>2</v>
      </c>
      <c r="J1154">
        <v>0.69099999999999995</v>
      </c>
    </row>
    <row r="1155" spans="1:10">
      <c r="A1155" s="11" t="s">
        <v>227</v>
      </c>
      <c r="B1155" s="4">
        <v>42341</v>
      </c>
      <c r="C1155">
        <v>0.32200000000000001</v>
      </c>
      <c r="D1155">
        <v>1.15E-2</v>
      </c>
      <c r="I1155">
        <v>2</v>
      </c>
      <c r="J1155">
        <v>0.64400000000000002</v>
      </c>
    </row>
    <row r="1156" spans="1:10">
      <c r="A1156" s="11" t="s">
        <v>227</v>
      </c>
      <c r="B1156" s="4">
        <v>42342</v>
      </c>
      <c r="C1156">
        <v>0.32100000000000001</v>
      </c>
      <c r="D1156">
        <v>1.03E-2</v>
      </c>
      <c r="I1156">
        <v>2</v>
      </c>
      <c r="J1156">
        <v>0.57999999999999996</v>
      </c>
    </row>
    <row r="1157" spans="1:10">
      <c r="A1157" s="11" t="s">
        <v>227</v>
      </c>
      <c r="B1157" s="4">
        <v>42343</v>
      </c>
      <c r="C1157">
        <v>0.32100000000000001</v>
      </c>
      <c r="D1157">
        <v>9.1999999999999998E-3</v>
      </c>
      <c r="I1157">
        <v>2.1</v>
      </c>
      <c r="J1157">
        <v>0.53200000000000003</v>
      </c>
    </row>
    <row r="1158" spans="1:10">
      <c r="A1158" s="11" t="s">
        <v>227</v>
      </c>
      <c r="B1158" s="4">
        <v>42344</v>
      </c>
      <c r="C1158">
        <v>0.33700000000000002</v>
      </c>
      <c r="D1158">
        <v>1.84E-2</v>
      </c>
      <c r="I1158">
        <v>2.1</v>
      </c>
      <c r="J1158">
        <v>0.503</v>
      </c>
    </row>
    <row r="1159" spans="1:10">
      <c r="A1159" s="11" t="s">
        <v>227</v>
      </c>
      <c r="B1159" s="4">
        <v>42345</v>
      </c>
      <c r="C1159">
        <v>0.33</v>
      </c>
      <c r="D1159">
        <v>1.18E-2</v>
      </c>
      <c r="I1159">
        <v>2</v>
      </c>
      <c r="J1159">
        <v>0.435</v>
      </c>
    </row>
    <row r="1160" spans="1:10">
      <c r="A1160" s="11" t="s">
        <v>227</v>
      </c>
      <c r="B1160" s="4">
        <v>42346</v>
      </c>
      <c r="C1160">
        <v>0.33200000000000002</v>
      </c>
      <c r="D1160">
        <v>1.01E-2</v>
      </c>
      <c r="I1160">
        <v>2</v>
      </c>
      <c r="J1160">
        <v>0.373</v>
      </c>
    </row>
    <row r="1161" spans="1:10">
      <c r="A1161" s="11" t="s">
        <v>227</v>
      </c>
      <c r="B1161" s="4">
        <v>42347</v>
      </c>
      <c r="C1161">
        <v>0.33800000000000002</v>
      </c>
      <c r="D1161">
        <v>1.0800000000000001E-2</v>
      </c>
      <c r="I1161">
        <v>2</v>
      </c>
      <c r="J1161">
        <v>0.33200000000000002</v>
      </c>
    </row>
    <row r="1162" spans="1:10">
      <c r="A1162" s="11" t="s">
        <v>227</v>
      </c>
      <c r="B1162" s="4">
        <v>42348</v>
      </c>
      <c r="C1162">
        <v>0.34</v>
      </c>
      <c r="D1162">
        <v>1.3299999999999999E-2</v>
      </c>
      <c r="I1162">
        <v>2.6</v>
      </c>
      <c r="J1162">
        <v>4.5999999999999999E-2</v>
      </c>
    </row>
    <row r="1163" spans="1:10">
      <c r="A1163" s="11" t="s">
        <v>227</v>
      </c>
      <c r="B1163" s="4">
        <v>42349</v>
      </c>
      <c r="C1163">
        <v>0.32700000000000001</v>
      </c>
      <c r="D1163">
        <v>2.3199999999999998E-2</v>
      </c>
      <c r="I1163">
        <v>2.9</v>
      </c>
      <c r="J1163">
        <v>7.2999999999999995E-2</v>
      </c>
    </row>
    <row r="1164" spans="1:10">
      <c r="A1164" s="11" t="s">
        <v>227</v>
      </c>
      <c r="B1164" s="4">
        <v>42350</v>
      </c>
      <c r="C1164">
        <v>0.32600000000000001</v>
      </c>
      <c r="D1164">
        <v>2.1100000000000001E-2</v>
      </c>
      <c r="I1164">
        <v>3.2</v>
      </c>
      <c r="J1164">
        <v>0.121</v>
      </c>
    </row>
    <row r="1165" spans="1:10">
      <c r="A1165" s="11" t="s">
        <v>227</v>
      </c>
      <c r="B1165" s="4">
        <v>42351</v>
      </c>
      <c r="C1165">
        <v>0.33800000000000002</v>
      </c>
      <c r="D1165">
        <v>1.4800000000000001E-2</v>
      </c>
      <c r="I1165">
        <v>3.5</v>
      </c>
      <c r="J1165">
        <v>0.159</v>
      </c>
    </row>
    <row r="1166" spans="1:10">
      <c r="A1166" s="11" t="s">
        <v>227</v>
      </c>
      <c r="B1166" s="4">
        <v>42352</v>
      </c>
      <c r="C1166">
        <v>0.35699999999999998</v>
      </c>
      <c r="D1166">
        <v>2.12E-2</v>
      </c>
      <c r="I1166">
        <v>3</v>
      </c>
      <c r="J1166">
        <v>0.27</v>
      </c>
    </row>
    <row r="1167" spans="1:10">
      <c r="A1167" s="11" t="s">
        <v>227</v>
      </c>
      <c r="B1167" s="4">
        <v>42353</v>
      </c>
      <c r="C1167">
        <v>0.33700000000000002</v>
      </c>
      <c r="D1167">
        <v>1.3899999999999999E-2</v>
      </c>
      <c r="I1167">
        <v>2.6</v>
      </c>
      <c r="J1167">
        <v>0.25600000000000001</v>
      </c>
    </row>
    <row r="1168" spans="1:10">
      <c r="A1168" s="11" t="s">
        <v>227</v>
      </c>
      <c r="B1168" s="4">
        <v>42354</v>
      </c>
      <c r="C1168">
        <v>0.33400000000000002</v>
      </c>
      <c r="D1168">
        <v>1.6899999999999998E-2</v>
      </c>
      <c r="I1168">
        <v>2.5</v>
      </c>
      <c r="J1168">
        <v>0.23100000000000001</v>
      </c>
    </row>
    <row r="1169" spans="1:10">
      <c r="A1169" s="11" t="s">
        <v>227</v>
      </c>
      <c r="B1169" s="4">
        <v>42355</v>
      </c>
      <c r="C1169">
        <v>0.32600000000000001</v>
      </c>
      <c r="D1169">
        <v>1.38E-2</v>
      </c>
      <c r="I1169">
        <v>1.6</v>
      </c>
      <c r="J1169">
        <v>0.26500000000000001</v>
      </c>
    </row>
    <row r="1170" spans="1:10">
      <c r="A1170" s="11" t="s">
        <v>227</v>
      </c>
      <c r="B1170" s="4">
        <v>42356</v>
      </c>
      <c r="C1170">
        <v>0.32</v>
      </c>
      <c r="D1170">
        <v>8.3000000000000001E-3</v>
      </c>
      <c r="I1170">
        <v>1</v>
      </c>
      <c r="J1170">
        <v>0.25800000000000001</v>
      </c>
    </row>
    <row r="1171" spans="1:10">
      <c r="A1171" s="11" t="s">
        <v>227</v>
      </c>
      <c r="B1171" s="4">
        <v>42357</v>
      </c>
      <c r="C1171">
        <v>0.29599999999999999</v>
      </c>
      <c r="D1171">
        <v>1.52E-2</v>
      </c>
      <c r="I1171">
        <v>0.5</v>
      </c>
      <c r="J1171">
        <v>0.26</v>
      </c>
    </row>
    <row r="1172" spans="1:10">
      <c r="A1172" s="11" t="s">
        <v>227</v>
      </c>
      <c r="B1172" s="4">
        <v>42358</v>
      </c>
      <c r="C1172">
        <v>0.27700000000000002</v>
      </c>
      <c r="D1172">
        <v>3.04E-2</v>
      </c>
      <c r="I1172">
        <v>0.4</v>
      </c>
      <c r="J1172">
        <v>0.26500000000000001</v>
      </c>
    </row>
    <row r="1173" spans="1:10">
      <c r="A1173" s="11" t="s">
        <v>227</v>
      </c>
      <c r="B1173" s="4">
        <v>42359</v>
      </c>
      <c r="C1173">
        <v>0.28499999999999998</v>
      </c>
      <c r="D1173">
        <v>1.6799999999999999E-2</v>
      </c>
      <c r="I1173">
        <v>0.4</v>
      </c>
      <c r="J1173">
        <v>0.221</v>
      </c>
    </row>
    <row r="1174" spans="1:10">
      <c r="A1174" s="11" t="s">
        <v>227</v>
      </c>
      <c r="B1174" s="4">
        <v>42360</v>
      </c>
      <c r="C1174">
        <v>0.28299999999999997</v>
      </c>
      <c r="D1174">
        <v>2.1999999999999999E-2</v>
      </c>
      <c r="I1174">
        <v>0.4</v>
      </c>
      <c r="J1174">
        <v>0.252</v>
      </c>
    </row>
    <row r="1175" spans="1:10">
      <c r="A1175" s="11" t="s">
        <v>227</v>
      </c>
      <c r="B1175" s="4">
        <v>42361</v>
      </c>
      <c r="C1175">
        <v>0.28699999999999998</v>
      </c>
      <c r="D1175">
        <v>1.8100000000000002E-2</v>
      </c>
      <c r="I1175">
        <v>0.5</v>
      </c>
      <c r="J1175">
        <v>0.24</v>
      </c>
    </row>
    <row r="1176" spans="1:10">
      <c r="A1176" s="11" t="s">
        <v>227</v>
      </c>
      <c r="B1176" s="4">
        <v>42362</v>
      </c>
      <c r="C1176">
        <v>0.29199999999999998</v>
      </c>
      <c r="D1176">
        <v>7.6E-3</v>
      </c>
      <c r="I1176">
        <v>0.5</v>
      </c>
      <c r="J1176">
        <v>0.26500000000000001</v>
      </c>
    </row>
    <row r="1177" spans="1:10">
      <c r="A1177" s="11" t="s">
        <v>227</v>
      </c>
      <c r="B1177" s="4">
        <v>42363</v>
      </c>
      <c r="C1177">
        <v>0.29099999999999998</v>
      </c>
      <c r="D1177">
        <v>9.7000000000000003E-3</v>
      </c>
      <c r="I1177">
        <v>0.5</v>
      </c>
      <c r="J1177">
        <v>0.26500000000000001</v>
      </c>
    </row>
    <row r="1178" spans="1:10">
      <c r="A1178" s="11" t="s">
        <v>227</v>
      </c>
      <c r="B1178" s="4">
        <v>42364</v>
      </c>
      <c r="C1178">
        <v>0.28799999999999998</v>
      </c>
      <c r="D1178">
        <v>1.26E-2</v>
      </c>
      <c r="I1178">
        <v>0.5</v>
      </c>
      <c r="J1178">
        <v>0.26500000000000001</v>
      </c>
    </row>
    <row r="1179" spans="1:10">
      <c r="A1179" s="11" t="s">
        <v>227</v>
      </c>
      <c r="B1179" s="4">
        <v>42365</v>
      </c>
      <c r="C1179">
        <v>0.28299999999999997</v>
      </c>
      <c r="D1179">
        <v>1.89E-2</v>
      </c>
      <c r="I1179">
        <v>0.4</v>
      </c>
      <c r="J1179">
        <v>0.26900000000000002</v>
      </c>
    </row>
    <row r="1180" spans="1:10">
      <c r="A1180" s="11" t="s">
        <v>227</v>
      </c>
      <c r="B1180" s="4">
        <v>42366</v>
      </c>
      <c r="C1180">
        <v>0.24299999999999999</v>
      </c>
      <c r="D1180">
        <v>5.28E-2</v>
      </c>
      <c r="I1180">
        <v>0.1</v>
      </c>
      <c r="J1180">
        <v>0.38300000000000001</v>
      </c>
    </row>
    <row r="1181" spans="1:10">
      <c r="A1181" s="11" t="s">
        <v>227</v>
      </c>
      <c r="B1181" s="4">
        <v>42367</v>
      </c>
      <c r="C1181">
        <v>0.20300000000000001</v>
      </c>
      <c r="D1181">
        <v>0.03</v>
      </c>
      <c r="I1181">
        <v>0</v>
      </c>
      <c r="J1181">
        <v>0.26100000000000001</v>
      </c>
    </row>
    <row r="1182" spans="1:10">
      <c r="A1182" s="11" t="s">
        <v>227</v>
      </c>
      <c r="B1182" s="4">
        <v>42368</v>
      </c>
      <c r="C1182">
        <v>0.20300000000000001</v>
      </c>
      <c r="D1182">
        <v>2.81E-2</v>
      </c>
      <c r="I1182">
        <v>0.1</v>
      </c>
      <c r="J1182">
        <v>0.21299999999999999</v>
      </c>
    </row>
    <row r="1183" spans="1:10">
      <c r="A1183" s="11" t="s">
        <v>227</v>
      </c>
      <c r="B1183" s="4">
        <v>42369</v>
      </c>
      <c r="C1183">
        <v>0.20799999999999999</v>
      </c>
      <c r="D1183">
        <v>3.3000000000000002E-2</v>
      </c>
      <c r="I1183">
        <v>0.1</v>
      </c>
      <c r="J1183">
        <v>0.20799999999999999</v>
      </c>
    </row>
    <row r="1184" spans="1:10">
      <c r="A1184" s="11" t="s">
        <v>228</v>
      </c>
      <c r="B1184" s="4">
        <v>42137</v>
      </c>
      <c r="C1184">
        <v>0.317</v>
      </c>
      <c r="D1184">
        <v>2.8E-3</v>
      </c>
      <c r="I1184">
        <v>14.5</v>
      </c>
      <c r="J1184">
        <v>0.67700000000000005</v>
      </c>
    </row>
    <row r="1185" spans="1:10">
      <c r="A1185" s="11" t="s">
        <v>228</v>
      </c>
      <c r="B1185" s="4">
        <v>42138</v>
      </c>
      <c r="C1185">
        <v>0.31900000000000001</v>
      </c>
      <c r="D1185">
        <v>2.7000000000000001E-3</v>
      </c>
      <c r="I1185">
        <v>14.1</v>
      </c>
      <c r="J1185">
        <v>0.878</v>
      </c>
    </row>
    <row r="1186" spans="1:10">
      <c r="A1186" s="11" t="s">
        <v>228</v>
      </c>
      <c r="B1186" s="4">
        <v>42139</v>
      </c>
      <c r="C1186">
        <v>0.32</v>
      </c>
      <c r="D1186">
        <v>2.8E-3</v>
      </c>
      <c r="I1186">
        <v>13.9</v>
      </c>
      <c r="J1186">
        <v>0.74</v>
      </c>
    </row>
    <row r="1187" spans="1:10">
      <c r="A1187" s="11" t="s">
        <v>228</v>
      </c>
      <c r="B1187" s="4">
        <v>42140</v>
      </c>
      <c r="C1187">
        <v>0.31900000000000001</v>
      </c>
      <c r="D1187">
        <v>4.0000000000000001E-3</v>
      </c>
      <c r="I1187">
        <v>15.3</v>
      </c>
      <c r="J1187">
        <v>0.56899999999999995</v>
      </c>
    </row>
    <row r="1188" spans="1:10">
      <c r="A1188" s="11" t="s">
        <v>228</v>
      </c>
      <c r="B1188" s="4">
        <v>42141</v>
      </c>
      <c r="C1188">
        <v>0.32400000000000001</v>
      </c>
      <c r="D1188">
        <v>4.1000000000000003E-3</v>
      </c>
      <c r="I1188">
        <v>16.3</v>
      </c>
      <c r="J1188">
        <v>0.76200000000000001</v>
      </c>
    </row>
    <row r="1189" spans="1:10">
      <c r="A1189" s="11" t="s">
        <v>228</v>
      </c>
      <c r="B1189" s="4">
        <v>42142</v>
      </c>
      <c r="C1189">
        <v>0.32100000000000001</v>
      </c>
      <c r="D1189">
        <v>3.8999999999999998E-3</v>
      </c>
      <c r="I1189">
        <v>13.1</v>
      </c>
      <c r="J1189">
        <v>1.018</v>
      </c>
    </row>
    <row r="1190" spans="1:10">
      <c r="A1190" s="11" t="s">
        <v>228</v>
      </c>
      <c r="B1190" s="4">
        <v>42143</v>
      </c>
      <c r="C1190">
        <v>0.318</v>
      </c>
      <c r="D1190">
        <v>2.8999999999999998E-3</v>
      </c>
      <c r="I1190">
        <v>11.2</v>
      </c>
      <c r="J1190">
        <v>0.75600000000000001</v>
      </c>
    </row>
    <row r="1191" spans="1:10">
      <c r="A1191" s="11" t="s">
        <v>228</v>
      </c>
      <c r="B1191" s="4">
        <v>42144</v>
      </c>
      <c r="C1191">
        <v>0.317</v>
      </c>
      <c r="D1191">
        <v>5.7000000000000002E-3</v>
      </c>
      <c r="I1191">
        <v>11.6</v>
      </c>
      <c r="J1191">
        <v>0.71299999999999997</v>
      </c>
    </row>
    <row r="1192" spans="1:10">
      <c r="A1192" s="11" t="s">
        <v>228</v>
      </c>
      <c r="B1192" s="4">
        <v>42145</v>
      </c>
      <c r="C1192">
        <v>0.32</v>
      </c>
      <c r="D1192">
        <v>3.8E-3</v>
      </c>
      <c r="I1192">
        <v>11.5</v>
      </c>
      <c r="J1192">
        <v>0.60099999999999998</v>
      </c>
    </row>
    <row r="1193" spans="1:10">
      <c r="A1193" s="11" t="s">
        <v>228</v>
      </c>
      <c r="B1193" s="4">
        <v>42146</v>
      </c>
      <c r="C1193">
        <v>0.32200000000000001</v>
      </c>
      <c r="D1193">
        <v>2.3E-3</v>
      </c>
      <c r="I1193">
        <v>13.6</v>
      </c>
      <c r="J1193">
        <v>0.501</v>
      </c>
    </row>
    <row r="1194" spans="1:10">
      <c r="A1194" s="11" t="s">
        <v>228</v>
      </c>
      <c r="B1194" s="4">
        <v>42147</v>
      </c>
      <c r="C1194">
        <v>0.32100000000000001</v>
      </c>
      <c r="D1194">
        <v>2.5999999999999999E-3</v>
      </c>
      <c r="I1194">
        <v>15.2</v>
      </c>
      <c r="J1194">
        <v>0.63300000000000001</v>
      </c>
    </row>
    <row r="1195" spans="1:10">
      <c r="A1195" s="11" t="s">
        <v>228</v>
      </c>
      <c r="B1195" s="4">
        <v>42148</v>
      </c>
      <c r="C1195">
        <v>0.313</v>
      </c>
      <c r="D1195">
        <v>6.4000000000000003E-3</v>
      </c>
      <c r="I1195">
        <v>15.4</v>
      </c>
      <c r="J1195">
        <v>0.65300000000000002</v>
      </c>
    </row>
    <row r="1196" spans="1:10">
      <c r="A1196" s="11" t="s">
        <v>228</v>
      </c>
      <c r="B1196" s="4">
        <v>42149</v>
      </c>
      <c r="C1196">
        <v>0.31900000000000001</v>
      </c>
      <c r="D1196">
        <v>3.3999999999999998E-3</v>
      </c>
      <c r="I1196">
        <v>16</v>
      </c>
      <c r="J1196">
        <v>0.78100000000000003</v>
      </c>
    </row>
    <row r="1197" spans="1:10">
      <c r="A1197" s="11" t="s">
        <v>228</v>
      </c>
      <c r="B1197" s="4">
        <v>42150</v>
      </c>
      <c r="C1197">
        <v>0.31900000000000001</v>
      </c>
      <c r="D1197">
        <v>5.4999999999999997E-3</v>
      </c>
      <c r="I1197">
        <v>16.3</v>
      </c>
      <c r="J1197">
        <v>1.0209999999999999</v>
      </c>
    </row>
    <row r="1198" spans="1:10">
      <c r="A1198" s="11" t="s">
        <v>228</v>
      </c>
      <c r="B1198" s="4">
        <v>42151</v>
      </c>
      <c r="C1198">
        <v>0.32200000000000001</v>
      </c>
      <c r="D1198">
        <v>4.5999999999999999E-3</v>
      </c>
      <c r="I1198">
        <v>16.2</v>
      </c>
      <c r="J1198">
        <v>0.64200000000000002</v>
      </c>
    </row>
    <row r="1199" spans="1:10">
      <c r="A1199" s="11" t="s">
        <v>228</v>
      </c>
      <c r="B1199" s="4">
        <v>42152</v>
      </c>
      <c r="C1199">
        <v>0.32500000000000001</v>
      </c>
      <c r="D1199">
        <v>2.5999999999999999E-3</v>
      </c>
      <c r="I1199">
        <v>18.2</v>
      </c>
      <c r="J1199">
        <v>0.60499999999999998</v>
      </c>
    </row>
    <row r="1200" spans="1:10">
      <c r="A1200" s="11" t="s">
        <v>228</v>
      </c>
      <c r="B1200" s="4">
        <v>42153</v>
      </c>
      <c r="C1200">
        <v>0.32200000000000001</v>
      </c>
      <c r="D1200">
        <v>3.3E-3</v>
      </c>
      <c r="I1200">
        <v>18.399999999999999</v>
      </c>
      <c r="J1200">
        <v>0.75700000000000001</v>
      </c>
    </row>
    <row r="1201" spans="1:10">
      <c r="A1201" s="11" t="s">
        <v>228</v>
      </c>
      <c r="B1201" s="4">
        <v>42154</v>
      </c>
      <c r="C1201">
        <v>0.32100000000000001</v>
      </c>
      <c r="D1201">
        <v>3.0999999999999999E-3</v>
      </c>
      <c r="I1201">
        <v>17</v>
      </c>
      <c r="J1201">
        <v>0.81899999999999995</v>
      </c>
    </row>
    <row r="1202" spans="1:10">
      <c r="A1202" s="11" t="s">
        <v>228</v>
      </c>
      <c r="B1202" s="4">
        <v>42155</v>
      </c>
      <c r="C1202">
        <v>0.32</v>
      </c>
      <c r="D1202">
        <v>3.3999999999999998E-3</v>
      </c>
      <c r="I1202">
        <v>16.8</v>
      </c>
      <c r="J1202">
        <v>0.89</v>
      </c>
    </row>
    <row r="1203" spans="1:10">
      <c r="A1203" s="11" t="s">
        <v>228</v>
      </c>
      <c r="B1203" s="4">
        <v>42156</v>
      </c>
      <c r="C1203">
        <v>0.25900000000000001</v>
      </c>
      <c r="D1203">
        <v>3.0999999999999999E-3</v>
      </c>
      <c r="I1203">
        <v>21.6</v>
      </c>
      <c r="J1203">
        <v>3.9550000000000001</v>
      </c>
    </row>
    <row r="1204" spans="1:10">
      <c r="A1204" s="11" t="s">
        <v>228</v>
      </c>
      <c r="B1204" s="4">
        <v>42157</v>
      </c>
      <c r="C1204">
        <v>0.307</v>
      </c>
      <c r="D1204">
        <v>2.7000000000000001E-3</v>
      </c>
      <c r="I1204">
        <v>18.600000000000001</v>
      </c>
      <c r="J1204">
        <v>0.74399999999999999</v>
      </c>
    </row>
    <row r="1205" spans="1:10">
      <c r="A1205" s="11" t="s">
        <v>228</v>
      </c>
      <c r="B1205" s="4">
        <v>42158</v>
      </c>
      <c r="C1205">
        <v>0.307</v>
      </c>
      <c r="D1205">
        <v>2.3999999999999998E-3</v>
      </c>
      <c r="I1205">
        <v>19.399999999999999</v>
      </c>
      <c r="J1205">
        <v>0.73199999999999998</v>
      </c>
    </row>
    <row r="1206" spans="1:10">
      <c r="A1206" s="11" t="s">
        <v>228</v>
      </c>
      <c r="B1206" s="4">
        <v>42159</v>
      </c>
      <c r="C1206">
        <v>0.308</v>
      </c>
      <c r="D1206">
        <v>2.5999999999999999E-3</v>
      </c>
      <c r="I1206">
        <v>20.100000000000001</v>
      </c>
      <c r="J1206">
        <v>0.58299999999999996</v>
      </c>
    </row>
    <row r="1207" spans="1:10">
      <c r="A1207" s="11" t="s">
        <v>228</v>
      </c>
      <c r="B1207" s="4">
        <v>42160</v>
      </c>
      <c r="C1207">
        <v>0.308</v>
      </c>
      <c r="D1207">
        <v>2.7000000000000001E-3</v>
      </c>
      <c r="I1207">
        <v>20.9</v>
      </c>
      <c r="J1207">
        <v>0.504</v>
      </c>
    </row>
    <row r="1208" spans="1:10">
      <c r="A1208" s="11" t="s">
        <v>228</v>
      </c>
      <c r="B1208" s="4">
        <v>42161</v>
      </c>
      <c r="C1208">
        <v>0.308</v>
      </c>
      <c r="D1208">
        <v>2.2000000000000001E-3</v>
      </c>
      <c r="I1208">
        <v>21.1</v>
      </c>
      <c r="J1208">
        <v>0.56699999999999995</v>
      </c>
    </row>
    <row r="1209" spans="1:10">
      <c r="A1209" s="11" t="s">
        <v>228</v>
      </c>
      <c r="B1209" s="4">
        <v>42162</v>
      </c>
      <c r="C1209">
        <v>0.316</v>
      </c>
      <c r="D1209">
        <v>2.8999999999999998E-3</v>
      </c>
      <c r="I1209">
        <v>20.5</v>
      </c>
      <c r="J1209">
        <v>0.57299999999999995</v>
      </c>
    </row>
    <row r="1210" spans="1:10">
      <c r="A1210" s="11" t="s">
        <v>228</v>
      </c>
      <c r="B1210" s="4">
        <v>42163</v>
      </c>
      <c r="C1210">
        <v>0.315</v>
      </c>
      <c r="D1210" s="41">
        <v>2.9999999999999997E-4</v>
      </c>
      <c r="I1210">
        <v>19.8</v>
      </c>
      <c r="J1210">
        <v>0.47699999999999998</v>
      </c>
    </row>
    <row r="1211" spans="1:10">
      <c r="A1211" s="11" t="s">
        <v>228</v>
      </c>
      <c r="B1211" s="4">
        <v>42164</v>
      </c>
      <c r="C1211">
        <v>0.317</v>
      </c>
      <c r="D1211">
        <v>2.0999999999999999E-3</v>
      </c>
      <c r="I1211">
        <v>21.4</v>
      </c>
      <c r="J1211">
        <v>0.58799999999999997</v>
      </c>
    </row>
    <row r="1212" spans="1:10">
      <c r="A1212" s="11" t="s">
        <v>228</v>
      </c>
      <c r="B1212" s="4">
        <v>42165</v>
      </c>
      <c r="C1212">
        <v>0.318</v>
      </c>
      <c r="D1212">
        <v>2.3E-3</v>
      </c>
      <c r="I1212">
        <v>22.6</v>
      </c>
      <c r="J1212">
        <v>0.72599999999999998</v>
      </c>
    </row>
    <row r="1213" spans="1:10">
      <c r="A1213" s="11" t="s">
        <v>228</v>
      </c>
      <c r="B1213" s="4">
        <v>42166</v>
      </c>
      <c r="C1213">
        <v>0.32</v>
      </c>
      <c r="D1213">
        <v>3.3E-3</v>
      </c>
      <c r="I1213">
        <v>20.2</v>
      </c>
      <c r="J1213">
        <v>0.72299999999999998</v>
      </c>
    </row>
    <row r="1214" spans="1:10">
      <c r="A1214" s="11" t="s">
        <v>228</v>
      </c>
      <c r="B1214" s="4">
        <v>42167</v>
      </c>
      <c r="C1214">
        <v>0.316</v>
      </c>
      <c r="D1214">
        <v>2.8E-3</v>
      </c>
      <c r="I1214">
        <v>18.2</v>
      </c>
      <c r="J1214">
        <v>0.63500000000000001</v>
      </c>
    </row>
    <row r="1215" spans="1:10">
      <c r="A1215" s="11" t="s">
        <v>228</v>
      </c>
      <c r="B1215" s="4">
        <v>42168</v>
      </c>
      <c r="C1215">
        <v>0.316</v>
      </c>
      <c r="D1215">
        <v>1.1000000000000001E-3</v>
      </c>
      <c r="I1215">
        <v>18.899999999999999</v>
      </c>
      <c r="J1215">
        <v>0.55800000000000005</v>
      </c>
    </row>
    <row r="1216" spans="1:10">
      <c r="A1216" s="11" t="s">
        <v>228</v>
      </c>
      <c r="B1216" s="4">
        <v>42169</v>
      </c>
      <c r="C1216">
        <v>0.318</v>
      </c>
      <c r="D1216">
        <v>1.5E-3</v>
      </c>
      <c r="I1216">
        <v>20.8</v>
      </c>
      <c r="J1216">
        <v>0.40100000000000002</v>
      </c>
    </row>
    <row r="1217" spans="1:10">
      <c r="A1217" s="11" t="s">
        <v>228</v>
      </c>
      <c r="B1217" s="4">
        <v>42170</v>
      </c>
      <c r="C1217">
        <v>0.31900000000000001</v>
      </c>
      <c r="D1217">
        <v>2.3999999999999998E-3</v>
      </c>
      <c r="I1217">
        <v>21</v>
      </c>
      <c r="J1217">
        <v>0.42099999999999999</v>
      </c>
    </row>
    <row r="1218" spans="1:10">
      <c r="A1218" s="11" t="s">
        <v>228</v>
      </c>
      <c r="B1218" s="4">
        <v>42171</v>
      </c>
      <c r="C1218">
        <v>0.31900000000000001</v>
      </c>
      <c r="D1218">
        <v>1.8E-3</v>
      </c>
      <c r="I1218">
        <v>19.7</v>
      </c>
      <c r="J1218">
        <v>0.60499999999999998</v>
      </c>
    </row>
    <row r="1219" spans="1:10">
      <c r="A1219" s="11" t="s">
        <v>228</v>
      </c>
      <c r="B1219" s="4">
        <v>42172</v>
      </c>
      <c r="C1219">
        <v>0.32</v>
      </c>
      <c r="D1219">
        <v>2.7000000000000001E-3</v>
      </c>
      <c r="I1219">
        <v>21.3</v>
      </c>
      <c r="J1219">
        <v>0.42399999999999999</v>
      </c>
    </row>
    <row r="1220" spans="1:10">
      <c r="A1220" s="11" t="s">
        <v>228</v>
      </c>
      <c r="B1220" s="4">
        <v>42173</v>
      </c>
      <c r="C1220">
        <v>0.318</v>
      </c>
      <c r="D1220">
        <v>1.1000000000000001E-3</v>
      </c>
      <c r="I1220">
        <v>21</v>
      </c>
      <c r="J1220">
        <v>0.42299999999999999</v>
      </c>
    </row>
    <row r="1221" spans="1:10">
      <c r="A1221" s="11" t="s">
        <v>228</v>
      </c>
      <c r="B1221" s="4">
        <v>42174</v>
      </c>
      <c r="C1221">
        <v>0.317</v>
      </c>
      <c r="D1221" s="41">
        <v>5.0000000000000001E-4</v>
      </c>
      <c r="I1221">
        <v>21.9</v>
      </c>
      <c r="J1221">
        <v>0.51600000000000001</v>
      </c>
    </row>
    <row r="1222" spans="1:10">
      <c r="A1222" s="11" t="s">
        <v>228</v>
      </c>
      <c r="B1222" s="4">
        <v>42175</v>
      </c>
      <c r="C1222">
        <v>0.315</v>
      </c>
      <c r="D1222" s="41">
        <v>5.0000000000000001E-4</v>
      </c>
      <c r="I1222">
        <v>23.3</v>
      </c>
      <c r="J1222">
        <v>0.48899999999999999</v>
      </c>
    </row>
    <row r="1223" spans="1:10">
      <c r="A1223" s="11" t="s">
        <v>228</v>
      </c>
      <c r="B1223" s="4">
        <v>42176</v>
      </c>
      <c r="C1223">
        <v>0.314</v>
      </c>
      <c r="D1223">
        <v>1.4E-3</v>
      </c>
      <c r="I1223">
        <v>23.9</v>
      </c>
      <c r="J1223">
        <v>0.46600000000000003</v>
      </c>
    </row>
    <row r="1224" spans="1:10">
      <c r="A1224" s="11" t="s">
        <v>228</v>
      </c>
      <c r="B1224" s="4">
        <v>42177</v>
      </c>
      <c r="C1224">
        <v>0.314</v>
      </c>
      <c r="D1224">
        <v>3.5000000000000001E-3</v>
      </c>
      <c r="I1224">
        <v>24.2</v>
      </c>
      <c r="J1224">
        <v>0.46300000000000002</v>
      </c>
    </row>
    <row r="1225" spans="1:10">
      <c r="A1225" s="11" t="s">
        <v>228</v>
      </c>
      <c r="B1225" s="4">
        <v>42178</v>
      </c>
      <c r="C1225">
        <v>0.311</v>
      </c>
      <c r="D1225">
        <v>3.5000000000000001E-3</v>
      </c>
      <c r="I1225">
        <v>22.6</v>
      </c>
      <c r="J1225">
        <v>0.48599999999999999</v>
      </c>
    </row>
    <row r="1226" spans="1:10">
      <c r="A1226" s="11" t="s">
        <v>228</v>
      </c>
      <c r="B1226" s="4">
        <v>42179</v>
      </c>
      <c r="C1226">
        <v>0.311</v>
      </c>
      <c r="D1226">
        <v>2.5999999999999999E-3</v>
      </c>
      <c r="I1226">
        <v>22.4</v>
      </c>
      <c r="J1226">
        <v>0.47399999999999998</v>
      </c>
    </row>
    <row r="1227" spans="1:10">
      <c r="A1227" s="11" t="s">
        <v>228</v>
      </c>
      <c r="B1227" s="4">
        <v>42180</v>
      </c>
      <c r="C1227">
        <v>0.31</v>
      </c>
      <c r="D1227">
        <v>3.3E-3</v>
      </c>
      <c r="I1227">
        <v>22.8</v>
      </c>
      <c r="J1227">
        <v>0.40200000000000002</v>
      </c>
    </row>
    <row r="1228" spans="1:10">
      <c r="A1228" s="11" t="s">
        <v>228</v>
      </c>
      <c r="B1228" s="4">
        <v>42181</v>
      </c>
      <c r="C1228">
        <v>0.308</v>
      </c>
      <c r="D1228">
        <v>4.5999999999999999E-3</v>
      </c>
      <c r="I1228">
        <v>23.7</v>
      </c>
      <c r="J1228">
        <v>0.28299999999999997</v>
      </c>
    </row>
    <row r="1229" spans="1:10">
      <c r="A1229" s="11" t="s">
        <v>228</v>
      </c>
      <c r="B1229" s="4">
        <v>42182</v>
      </c>
      <c r="C1229">
        <v>0.307</v>
      </c>
      <c r="D1229">
        <v>5.4000000000000003E-3</v>
      </c>
      <c r="I1229">
        <v>23.9</v>
      </c>
      <c r="J1229">
        <v>0.374</v>
      </c>
    </row>
    <row r="1230" spans="1:10">
      <c r="A1230" s="11" t="s">
        <v>228</v>
      </c>
      <c r="B1230" s="4">
        <v>42183</v>
      </c>
      <c r="C1230">
        <v>0.30599999999999999</v>
      </c>
      <c r="D1230">
        <v>6.4000000000000003E-3</v>
      </c>
      <c r="I1230">
        <v>24.6</v>
      </c>
      <c r="J1230">
        <v>0.40799999999999997</v>
      </c>
    </row>
    <row r="1231" spans="1:10">
      <c r="A1231" s="11" t="s">
        <v>228</v>
      </c>
      <c r="B1231" s="4">
        <v>42184</v>
      </c>
      <c r="C1231">
        <v>0.30399999999999999</v>
      </c>
      <c r="D1231">
        <v>8.3000000000000001E-3</v>
      </c>
      <c r="I1231">
        <v>24</v>
      </c>
      <c r="J1231">
        <v>0.47599999999999998</v>
      </c>
    </row>
    <row r="1232" spans="1:10">
      <c r="A1232" s="11" t="s">
        <v>228</v>
      </c>
      <c r="B1232" s="4">
        <v>42185</v>
      </c>
      <c r="C1232">
        <v>0.3</v>
      </c>
      <c r="D1232">
        <v>1.0200000000000001E-2</v>
      </c>
      <c r="I1232">
        <v>23.2</v>
      </c>
      <c r="J1232">
        <v>0.47299999999999998</v>
      </c>
    </row>
    <row r="1233" spans="1:10">
      <c r="A1233" s="11" t="s">
        <v>228</v>
      </c>
      <c r="B1233" s="4">
        <v>42186</v>
      </c>
      <c r="C1233">
        <v>0.29699999999999999</v>
      </c>
      <c r="D1233">
        <v>1.17E-2</v>
      </c>
      <c r="I1233">
        <v>22.2</v>
      </c>
      <c r="J1233">
        <v>0.57699999999999996</v>
      </c>
    </row>
    <row r="1234" spans="1:10">
      <c r="A1234" s="11" t="s">
        <v>228</v>
      </c>
      <c r="B1234" s="4">
        <v>42187</v>
      </c>
      <c r="C1234">
        <v>0.29599999999999999</v>
      </c>
      <c r="D1234">
        <v>1.3100000000000001E-2</v>
      </c>
      <c r="I1234">
        <v>21.1</v>
      </c>
      <c r="J1234">
        <v>0.69399999999999995</v>
      </c>
    </row>
    <row r="1235" spans="1:10">
      <c r="A1235" s="11" t="s">
        <v>228</v>
      </c>
      <c r="B1235" s="4">
        <v>42188</v>
      </c>
      <c r="C1235">
        <v>0.29499999999999998</v>
      </c>
      <c r="D1235">
        <v>1.32E-2</v>
      </c>
      <c r="I1235">
        <v>21.5</v>
      </c>
      <c r="J1235">
        <v>0.629</v>
      </c>
    </row>
    <row r="1236" spans="1:10">
      <c r="A1236" s="11" t="s">
        <v>228</v>
      </c>
      <c r="B1236" s="4">
        <v>42189</v>
      </c>
      <c r="C1236">
        <v>0.29499999999999998</v>
      </c>
      <c r="D1236">
        <v>1.3299999999999999E-2</v>
      </c>
      <c r="I1236">
        <v>22.7</v>
      </c>
      <c r="J1236">
        <v>0.69499999999999995</v>
      </c>
    </row>
    <row r="1237" spans="1:10">
      <c r="A1237" s="11" t="s">
        <v>228</v>
      </c>
      <c r="B1237" s="4">
        <v>42190</v>
      </c>
      <c r="C1237">
        <v>0.29399999999999998</v>
      </c>
      <c r="D1237">
        <v>1.34E-2</v>
      </c>
      <c r="I1237">
        <v>23.8</v>
      </c>
      <c r="J1237">
        <v>0.65600000000000003</v>
      </c>
    </row>
    <row r="1238" spans="1:10">
      <c r="A1238" s="11" t="s">
        <v>228</v>
      </c>
      <c r="B1238" s="4">
        <v>42191</v>
      </c>
      <c r="C1238">
        <v>0.317</v>
      </c>
      <c r="D1238">
        <v>4.7000000000000002E-3</v>
      </c>
      <c r="I1238">
        <v>23.4</v>
      </c>
      <c r="J1238">
        <v>0.72599999999999998</v>
      </c>
    </row>
    <row r="1239" spans="1:10">
      <c r="A1239" s="11" t="s">
        <v>228</v>
      </c>
      <c r="B1239" s="4">
        <v>42192</v>
      </c>
      <c r="C1239">
        <v>0.31</v>
      </c>
      <c r="D1239" s="41">
        <v>5.9999999999999995E-4</v>
      </c>
      <c r="I1239">
        <v>21.3</v>
      </c>
      <c r="J1239">
        <v>0.68899999999999995</v>
      </c>
    </row>
    <row r="1240" spans="1:10">
      <c r="A1240" s="11" t="s">
        <v>228</v>
      </c>
      <c r="B1240" s="4">
        <v>42193</v>
      </c>
      <c r="C1240">
        <v>0.30599999999999999</v>
      </c>
      <c r="D1240">
        <v>2.2000000000000001E-3</v>
      </c>
      <c r="I1240">
        <v>21.5</v>
      </c>
      <c r="J1240">
        <v>0.75700000000000001</v>
      </c>
    </row>
    <row r="1241" spans="1:10">
      <c r="A1241" s="11" t="s">
        <v>228</v>
      </c>
      <c r="B1241" s="4">
        <v>42194</v>
      </c>
      <c r="C1241">
        <v>0.30299999999999999</v>
      </c>
      <c r="D1241">
        <v>5.1999999999999998E-3</v>
      </c>
      <c r="I1241">
        <v>22.6</v>
      </c>
      <c r="J1241">
        <v>0.71199999999999997</v>
      </c>
    </row>
    <row r="1242" spans="1:10">
      <c r="A1242" s="11" t="s">
        <v>228</v>
      </c>
      <c r="B1242" s="4">
        <v>42195</v>
      </c>
      <c r="C1242">
        <v>0.3</v>
      </c>
      <c r="D1242">
        <v>7.4999999999999997E-3</v>
      </c>
      <c r="I1242">
        <v>23.7</v>
      </c>
      <c r="J1242">
        <v>0.751</v>
      </c>
    </row>
    <row r="1243" spans="1:10">
      <c r="A1243" s="11" t="s">
        <v>228</v>
      </c>
      <c r="B1243" s="4">
        <v>42196</v>
      </c>
      <c r="C1243">
        <v>0.29799999999999999</v>
      </c>
      <c r="D1243">
        <v>9.2999999999999992E-3</v>
      </c>
      <c r="I1243">
        <v>24.5</v>
      </c>
      <c r="J1243">
        <v>0.71899999999999997</v>
      </c>
    </row>
    <row r="1244" spans="1:10">
      <c r="A1244" s="11" t="s">
        <v>228</v>
      </c>
      <c r="B1244" s="4">
        <v>42197</v>
      </c>
      <c r="C1244">
        <v>0.29699999999999999</v>
      </c>
      <c r="D1244">
        <v>1.04E-2</v>
      </c>
      <c r="I1244">
        <v>26.4</v>
      </c>
      <c r="J1244">
        <v>0.55700000000000005</v>
      </c>
    </row>
    <row r="1245" spans="1:10">
      <c r="A1245" s="11" t="s">
        <v>228</v>
      </c>
      <c r="B1245" s="4">
        <v>42198</v>
      </c>
      <c r="C1245">
        <v>0.29499999999999998</v>
      </c>
      <c r="D1245">
        <v>1.2E-2</v>
      </c>
      <c r="I1245">
        <v>27.2</v>
      </c>
      <c r="J1245">
        <v>0.50700000000000001</v>
      </c>
    </row>
    <row r="1246" spans="1:10">
      <c r="A1246" s="11" t="s">
        <v>228</v>
      </c>
      <c r="B1246" s="4">
        <v>42199</v>
      </c>
      <c r="C1246">
        <v>0.29299999999999998</v>
      </c>
      <c r="D1246">
        <v>1.37E-2</v>
      </c>
      <c r="I1246">
        <v>26.9</v>
      </c>
      <c r="J1246">
        <v>0.55200000000000005</v>
      </c>
    </row>
    <row r="1247" spans="1:10">
      <c r="A1247" s="11" t="s">
        <v>228</v>
      </c>
      <c r="B1247" s="4">
        <v>42200</v>
      </c>
      <c r="C1247">
        <v>0.28799999999999998</v>
      </c>
      <c r="D1247">
        <v>1.66E-2</v>
      </c>
      <c r="I1247">
        <v>25.3</v>
      </c>
      <c r="J1247">
        <v>0.81599999999999995</v>
      </c>
    </row>
    <row r="1248" spans="1:10">
      <c r="A1248" s="11" t="s">
        <v>228</v>
      </c>
      <c r="B1248" s="4">
        <v>42201</v>
      </c>
      <c r="C1248">
        <v>0.316</v>
      </c>
      <c r="D1248">
        <v>8.3000000000000001E-3</v>
      </c>
      <c r="I1248">
        <v>24</v>
      </c>
      <c r="J1248">
        <v>0.71899999999999997</v>
      </c>
    </row>
    <row r="1249" spans="1:10">
      <c r="A1249" s="11" t="s">
        <v>228</v>
      </c>
      <c r="B1249" s="4">
        <v>42202</v>
      </c>
      <c r="C1249">
        <v>0.309</v>
      </c>
      <c r="D1249">
        <v>1.1000000000000001E-3</v>
      </c>
      <c r="I1249">
        <v>25.3</v>
      </c>
      <c r="J1249">
        <v>0.59699999999999998</v>
      </c>
    </row>
    <row r="1250" spans="1:10">
      <c r="A1250" s="11" t="s">
        <v>228</v>
      </c>
      <c r="B1250" s="4">
        <v>42203</v>
      </c>
      <c r="C1250">
        <v>0.30599999999999999</v>
      </c>
      <c r="D1250">
        <v>4.7000000000000002E-3</v>
      </c>
      <c r="I1250">
        <v>25.4</v>
      </c>
      <c r="J1250">
        <v>0.59499999999999997</v>
      </c>
    </row>
    <row r="1251" spans="1:10">
      <c r="A1251" s="11" t="s">
        <v>228</v>
      </c>
      <c r="B1251" s="4">
        <v>42204</v>
      </c>
      <c r="C1251">
        <v>0.30199999999999999</v>
      </c>
      <c r="D1251">
        <v>6.3E-3</v>
      </c>
      <c r="I1251">
        <v>24.9</v>
      </c>
      <c r="J1251">
        <v>0.55100000000000005</v>
      </c>
    </row>
    <row r="1252" spans="1:10">
      <c r="A1252" s="11" t="s">
        <v>228</v>
      </c>
      <c r="B1252" s="4">
        <v>42205</v>
      </c>
      <c r="C1252">
        <v>0.29599999999999999</v>
      </c>
      <c r="D1252">
        <v>1.2E-2</v>
      </c>
      <c r="I1252">
        <v>24.7</v>
      </c>
      <c r="J1252">
        <v>0.60799999999999998</v>
      </c>
    </row>
    <row r="1253" spans="1:10">
      <c r="A1253" s="11" t="s">
        <v>228</v>
      </c>
      <c r="B1253" s="4">
        <v>42206</v>
      </c>
      <c r="C1253">
        <v>0.29299999999999998</v>
      </c>
      <c r="D1253">
        <v>1.2500000000000001E-2</v>
      </c>
      <c r="I1253">
        <v>23.6</v>
      </c>
      <c r="J1253">
        <v>0.63600000000000001</v>
      </c>
    </row>
    <row r="1254" spans="1:10">
      <c r="A1254" s="11" t="s">
        <v>228</v>
      </c>
      <c r="B1254" s="4">
        <v>42207</v>
      </c>
      <c r="C1254">
        <v>0.28999999999999998</v>
      </c>
      <c r="D1254">
        <v>1.47E-2</v>
      </c>
      <c r="I1254">
        <v>23</v>
      </c>
      <c r="J1254">
        <v>0.85299999999999998</v>
      </c>
    </row>
    <row r="1255" spans="1:10">
      <c r="A1255" s="11" t="s">
        <v>228</v>
      </c>
      <c r="B1255" s="4">
        <v>42208</v>
      </c>
      <c r="C1255">
        <v>0.28799999999999998</v>
      </c>
      <c r="D1255">
        <v>1.61E-2</v>
      </c>
      <c r="I1255">
        <v>23.2</v>
      </c>
      <c r="J1255">
        <v>0.751</v>
      </c>
    </row>
    <row r="1256" spans="1:10">
      <c r="A1256" s="11" t="s">
        <v>228</v>
      </c>
      <c r="B1256" s="4">
        <v>42209</v>
      </c>
      <c r="C1256">
        <v>0.28799999999999998</v>
      </c>
      <c r="D1256">
        <v>1.7100000000000001E-2</v>
      </c>
      <c r="I1256">
        <v>24.3</v>
      </c>
      <c r="J1256">
        <v>0.73499999999999999</v>
      </c>
    </row>
    <row r="1257" spans="1:10">
      <c r="A1257" s="11" t="s">
        <v>228</v>
      </c>
      <c r="B1257" s="4">
        <v>42210</v>
      </c>
      <c r="C1257">
        <v>0.28599999999999998</v>
      </c>
      <c r="D1257">
        <v>1.9699999999999999E-2</v>
      </c>
      <c r="I1257">
        <v>24.1</v>
      </c>
      <c r="J1257">
        <v>0.81200000000000006</v>
      </c>
    </row>
    <row r="1258" spans="1:10">
      <c r="A1258" s="11" t="s">
        <v>228</v>
      </c>
      <c r="B1258" s="4">
        <v>42211</v>
      </c>
      <c r="C1258">
        <v>0.30599999999999999</v>
      </c>
      <c r="D1258" s="41">
        <v>5.9999999999999995E-4</v>
      </c>
      <c r="I1258">
        <v>23.3</v>
      </c>
      <c r="J1258">
        <v>0.63800000000000001</v>
      </c>
    </row>
    <row r="1259" spans="1:10">
      <c r="A1259" s="11" t="s">
        <v>228</v>
      </c>
      <c r="B1259" s="4">
        <v>42212</v>
      </c>
      <c r="C1259">
        <v>0.315</v>
      </c>
      <c r="D1259">
        <v>2.0999999999999999E-3</v>
      </c>
      <c r="I1259">
        <v>23.4</v>
      </c>
      <c r="J1259">
        <v>0.67500000000000004</v>
      </c>
    </row>
    <row r="1260" spans="1:10">
      <c r="A1260" s="11" t="s">
        <v>228</v>
      </c>
      <c r="B1260" s="4">
        <v>42213</v>
      </c>
      <c r="C1260">
        <v>0.32200000000000001</v>
      </c>
      <c r="D1260">
        <v>1.6000000000000001E-3</v>
      </c>
      <c r="I1260">
        <v>22.5</v>
      </c>
      <c r="J1260">
        <v>0.73199999999999998</v>
      </c>
    </row>
    <row r="1261" spans="1:10">
      <c r="A1261" s="11" t="s">
        <v>228</v>
      </c>
      <c r="B1261" s="4">
        <v>42214</v>
      </c>
      <c r="C1261">
        <v>0.315</v>
      </c>
      <c r="D1261" s="41">
        <v>8.0000000000000004E-4</v>
      </c>
      <c r="I1261">
        <v>21.5</v>
      </c>
      <c r="J1261">
        <v>0.59799999999999998</v>
      </c>
    </row>
    <row r="1262" spans="1:10">
      <c r="A1262" s="11" t="s">
        <v>228</v>
      </c>
      <c r="B1262" s="4">
        <v>42215</v>
      </c>
      <c r="C1262">
        <v>0.31</v>
      </c>
      <c r="D1262">
        <v>1.6999999999999999E-3</v>
      </c>
      <c r="I1262">
        <v>21.4</v>
      </c>
      <c r="J1262">
        <v>0.38900000000000001</v>
      </c>
    </row>
    <row r="1263" spans="1:10">
      <c r="A1263" s="11" t="s">
        <v>228</v>
      </c>
      <c r="B1263" s="4">
        <v>42216</v>
      </c>
      <c r="C1263">
        <v>0.30599999999999999</v>
      </c>
      <c r="D1263">
        <v>3.7000000000000002E-3</v>
      </c>
      <c r="I1263">
        <v>22</v>
      </c>
      <c r="J1263">
        <v>0.35599999999999998</v>
      </c>
    </row>
    <row r="1264" spans="1:10">
      <c r="A1264" s="11" t="s">
        <v>228</v>
      </c>
      <c r="B1264" s="4">
        <v>42217</v>
      </c>
      <c r="C1264">
        <v>0.30099999999999999</v>
      </c>
      <c r="D1264">
        <v>6.8999999999999999E-3</v>
      </c>
      <c r="I1264">
        <v>21.6</v>
      </c>
      <c r="J1264">
        <v>0.41199999999999998</v>
      </c>
    </row>
    <row r="1265" spans="1:10">
      <c r="A1265" s="11" t="s">
        <v>228</v>
      </c>
      <c r="B1265" s="4">
        <v>42218</v>
      </c>
      <c r="C1265">
        <v>0.29799999999999999</v>
      </c>
      <c r="D1265">
        <v>1.0800000000000001E-2</v>
      </c>
      <c r="I1265">
        <v>22.1</v>
      </c>
      <c r="J1265">
        <v>0.25600000000000001</v>
      </c>
    </row>
    <row r="1266" spans="1:10">
      <c r="A1266" s="11" t="s">
        <v>228</v>
      </c>
      <c r="B1266" s="4">
        <v>42219</v>
      </c>
      <c r="C1266">
        <v>0.29299999999999998</v>
      </c>
      <c r="D1266">
        <v>1.5299999999999999E-2</v>
      </c>
      <c r="I1266">
        <v>21.5</v>
      </c>
      <c r="J1266">
        <v>0.46400000000000002</v>
      </c>
    </row>
    <row r="1267" spans="1:10">
      <c r="A1267" s="11" t="s">
        <v>228</v>
      </c>
      <c r="B1267" s="4">
        <v>42220</v>
      </c>
      <c r="C1267">
        <v>0.28899999999999998</v>
      </c>
      <c r="D1267">
        <v>1.8100000000000002E-2</v>
      </c>
      <c r="I1267">
        <v>20.8</v>
      </c>
      <c r="J1267">
        <v>0.56699999999999995</v>
      </c>
    </row>
    <row r="1268" spans="1:10">
      <c r="A1268" s="11" t="s">
        <v>228</v>
      </c>
      <c r="B1268" s="4">
        <v>42221</v>
      </c>
      <c r="C1268">
        <v>0.28799999999999998</v>
      </c>
      <c r="D1268">
        <v>1.9699999999999999E-2</v>
      </c>
      <c r="I1268">
        <v>20.5</v>
      </c>
      <c r="J1268">
        <v>0.51</v>
      </c>
    </row>
    <row r="1269" spans="1:10">
      <c r="A1269" s="11" t="s">
        <v>228</v>
      </c>
      <c r="B1269" s="4">
        <v>42222</v>
      </c>
      <c r="C1269">
        <v>0.28699999999999998</v>
      </c>
      <c r="D1269">
        <v>2.01E-2</v>
      </c>
      <c r="I1269">
        <v>20.9</v>
      </c>
      <c r="J1269">
        <v>0.45400000000000001</v>
      </c>
    </row>
    <row r="1270" spans="1:10">
      <c r="A1270" s="11" t="s">
        <v>228</v>
      </c>
      <c r="B1270" s="4">
        <v>42223</v>
      </c>
      <c r="C1270">
        <v>0.28599999999999998</v>
      </c>
      <c r="D1270">
        <v>2.0199999999999999E-2</v>
      </c>
      <c r="I1270">
        <v>21.5</v>
      </c>
      <c r="J1270">
        <v>0.37</v>
      </c>
    </row>
    <row r="1271" spans="1:10">
      <c r="A1271" s="11" t="s">
        <v>228</v>
      </c>
      <c r="B1271" s="4">
        <v>42224</v>
      </c>
      <c r="C1271">
        <v>0.28499999999999998</v>
      </c>
      <c r="D1271">
        <v>2.0500000000000001E-2</v>
      </c>
      <c r="I1271">
        <v>21.7</v>
      </c>
      <c r="J1271">
        <v>0.36799999999999999</v>
      </c>
    </row>
    <row r="1272" spans="1:10">
      <c r="A1272" s="11" t="s">
        <v>228</v>
      </c>
      <c r="B1272" s="4">
        <v>42225</v>
      </c>
      <c r="C1272">
        <v>0.28299999999999997</v>
      </c>
      <c r="D1272">
        <v>2.0799999999999999E-2</v>
      </c>
      <c r="I1272">
        <v>21.7</v>
      </c>
      <c r="J1272">
        <v>0.38600000000000001</v>
      </c>
    </row>
    <row r="1273" spans="1:10">
      <c r="A1273" s="11" t="s">
        <v>228</v>
      </c>
      <c r="B1273" s="4">
        <v>42226</v>
      </c>
      <c r="C1273">
        <v>0.28199999999999997</v>
      </c>
      <c r="D1273">
        <v>2.24E-2</v>
      </c>
      <c r="I1273">
        <v>21.2</v>
      </c>
      <c r="J1273">
        <v>0.33</v>
      </c>
    </row>
    <row r="1274" spans="1:10">
      <c r="A1274" s="11" t="s">
        <v>228</v>
      </c>
      <c r="B1274" s="4">
        <v>42227</v>
      </c>
      <c r="C1274">
        <v>0.28100000000000003</v>
      </c>
      <c r="D1274">
        <v>2.3099999999999999E-2</v>
      </c>
      <c r="I1274">
        <v>20.6</v>
      </c>
      <c r="J1274">
        <v>0.435</v>
      </c>
    </row>
    <row r="1275" spans="1:10">
      <c r="A1275" s="11" t="s">
        <v>228</v>
      </c>
      <c r="B1275" s="4">
        <v>42228</v>
      </c>
      <c r="C1275">
        <v>0.28000000000000003</v>
      </c>
      <c r="D1275">
        <v>2.35E-2</v>
      </c>
      <c r="I1275">
        <v>20.6</v>
      </c>
      <c r="J1275">
        <v>0.46700000000000003</v>
      </c>
    </row>
    <row r="1276" spans="1:10">
      <c r="A1276" s="11" t="s">
        <v>228</v>
      </c>
      <c r="B1276" s="4">
        <v>42229</v>
      </c>
      <c r="C1276">
        <v>0.28000000000000003</v>
      </c>
      <c r="D1276">
        <v>2.35E-2</v>
      </c>
      <c r="I1276">
        <v>20.8</v>
      </c>
      <c r="J1276">
        <v>0.39500000000000002</v>
      </c>
    </row>
    <row r="1277" spans="1:10">
      <c r="A1277" s="11" t="s">
        <v>228</v>
      </c>
      <c r="B1277" s="4">
        <v>42230</v>
      </c>
      <c r="C1277">
        <v>0.28000000000000003</v>
      </c>
      <c r="D1277">
        <v>2.35E-2</v>
      </c>
      <c r="I1277">
        <v>21.1</v>
      </c>
      <c r="J1277">
        <v>0.35899999999999999</v>
      </c>
    </row>
    <row r="1278" spans="1:10">
      <c r="A1278" s="11" t="s">
        <v>228</v>
      </c>
      <c r="B1278" s="4">
        <v>42231</v>
      </c>
      <c r="C1278">
        <v>0.28000000000000003</v>
      </c>
      <c r="D1278">
        <v>2.3599999999999999E-2</v>
      </c>
      <c r="I1278">
        <v>21.4</v>
      </c>
      <c r="J1278">
        <v>0.33700000000000002</v>
      </c>
    </row>
    <row r="1279" spans="1:10">
      <c r="A1279" s="11" t="s">
        <v>228</v>
      </c>
      <c r="B1279" s="4">
        <v>42232</v>
      </c>
      <c r="C1279">
        <v>0.28199999999999997</v>
      </c>
      <c r="D1279">
        <v>2.2499999999999999E-2</v>
      </c>
      <c r="I1279">
        <v>21.4</v>
      </c>
      <c r="J1279">
        <v>0.40400000000000003</v>
      </c>
    </row>
    <row r="1280" spans="1:10">
      <c r="A1280" s="11" t="s">
        <v>228</v>
      </c>
      <c r="B1280" s="4">
        <v>42233</v>
      </c>
      <c r="C1280">
        <v>0.317</v>
      </c>
      <c r="D1280">
        <v>6.0000000000000001E-3</v>
      </c>
      <c r="I1280">
        <v>20.5</v>
      </c>
      <c r="J1280">
        <v>0.44</v>
      </c>
    </row>
    <row r="1281" spans="1:10">
      <c r="A1281" s="11" t="s">
        <v>228</v>
      </c>
      <c r="B1281" s="4">
        <v>42234</v>
      </c>
      <c r="C1281">
        <v>0.32100000000000001</v>
      </c>
      <c r="D1281">
        <v>7.0000000000000001E-3</v>
      </c>
      <c r="I1281">
        <v>19</v>
      </c>
      <c r="J1281">
        <v>0.44800000000000001</v>
      </c>
    </row>
    <row r="1282" spans="1:10">
      <c r="A1282" s="11" t="s">
        <v>228</v>
      </c>
      <c r="B1282" s="4">
        <v>42235</v>
      </c>
      <c r="C1282">
        <v>0.312</v>
      </c>
      <c r="D1282">
        <v>9.1000000000000004E-3</v>
      </c>
      <c r="I1282">
        <v>17.5</v>
      </c>
      <c r="J1282">
        <v>0.55200000000000005</v>
      </c>
    </row>
    <row r="1283" spans="1:10">
      <c r="A1283" s="11" t="s">
        <v>228</v>
      </c>
      <c r="B1283" s="4">
        <v>42236</v>
      </c>
      <c r="C1283">
        <v>0.312</v>
      </c>
      <c r="D1283">
        <v>8.6E-3</v>
      </c>
      <c r="I1283">
        <v>17.100000000000001</v>
      </c>
      <c r="J1283">
        <v>0.57499999999999996</v>
      </c>
    </row>
    <row r="1284" spans="1:10">
      <c r="A1284" s="11" t="s">
        <v>228</v>
      </c>
      <c r="B1284" s="4">
        <v>42237</v>
      </c>
      <c r="C1284">
        <v>0.312</v>
      </c>
      <c r="D1284">
        <v>9.7999999999999997E-3</v>
      </c>
      <c r="I1284">
        <v>18.2</v>
      </c>
      <c r="J1284">
        <v>0.49199999999999999</v>
      </c>
    </row>
    <row r="1285" spans="1:10">
      <c r="A1285" s="11" t="s">
        <v>228</v>
      </c>
      <c r="B1285" s="4">
        <v>42238</v>
      </c>
      <c r="C1285">
        <v>0.312</v>
      </c>
      <c r="D1285">
        <v>9.1999999999999998E-3</v>
      </c>
      <c r="I1285">
        <v>19</v>
      </c>
      <c r="J1285">
        <v>0.46300000000000002</v>
      </c>
    </row>
    <row r="1286" spans="1:10">
      <c r="A1286" s="11" t="s">
        <v>228</v>
      </c>
      <c r="B1286" s="4">
        <v>42239</v>
      </c>
      <c r="C1286">
        <v>0.31</v>
      </c>
      <c r="D1286">
        <v>8.8999999999999999E-3</v>
      </c>
      <c r="I1286">
        <v>17.8</v>
      </c>
      <c r="J1286">
        <v>0.49199999999999999</v>
      </c>
    </row>
    <row r="1287" spans="1:10">
      <c r="A1287" s="11" t="s">
        <v>228</v>
      </c>
      <c r="B1287" s="4">
        <v>42240</v>
      </c>
      <c r="C1287">
        <v>0.307</v>
      </c>
      <c r="D1287">
        <v>9.1000000000000004E-3</v>
      </c>
      <c r="I1287">
        <v>16.5</v>
      </c>
      <c r="J1287">
        <v>0.61</v>
      </c>
    </row>
    <row r="1288" spans="1:10">
      <c r="A1288" s="11" t="s">
        <v>228</v>
      </c>
      <c r="B1288" s="4">
        <v>42241</v>
      </c>
      <c r="C1288">
        <v>0.30499999999999999</v>
      </c>
      <c r="D1288">
        <v>9.4000000000000004E-3</v>
      </c>
      <c r="I1288">
        <v>16.2</v>
      </c>
      <c r="J1288">
        <v>0.63300000000000001</v>
      </c>
    </row>
    <row r="1289" spans="1:10">
      <c r="A1289" s="11" t="s">
        <v>228</v>
      </c>
      <c r="B1289" s="4">
        <v>42242</v>
      </c>
      <c r="C1289">
        <v>0.30299999999999999</v>
      </c>
      <c r="D1289">
        <v>1.01E-2</v>
      </c>
      <c r="I1289">
        <v>16.100000000000001</v>
      </c>
      <c r="J1289">
        <v>0.60399999999999998</v>
      </c>
    </row>
    <row r="1290" spans="1:10">
      <c r="A1290" s="11" t="s">
        <v>228</v>
      </c>
      <c r="B1290" s="4">
        <v>42243</v>
      </c>
      <c r="C1290">
        <v>0.30599999999999999</v>
      </c>
      <c r="D1290">
        <v>1.1299999999999999E-2</v>
      </c>
      <c r="I1290">
        <v>16.8</v>
      </c>
      <c r="J1290">
        <v>0.41199999999999998</v>
      </c>
    </row>
    <row r="1291" spans="1:10">
      <c r="A1291" s="11" t="s">
        <v>228</v>
      </c>
      <c r="B1291" s="4">
        <v>42244</v>
      </c>
      <c r="C1291">
        <v>0.32200000000000001</v>
      </c>
      <c r="D1291">
        <v>4.7999999999999996E-3</v>
      </c>
      <c r="I1291">
        <v>17.399999999999999</v>
      </c>
      <c r="J1291">
        <v>0.41</v>
      </c>
    </row>
    <row r="1292" spans="1:10">
      <c r="A1292" s="11" t="s">
        <v>228</v>
      </c>
      <c r="B1292" s="4">
        <v>42245</v>
      </c>
      <c r="C1292">
        <v>0.315</v>
      </c>
      <c r="D1292">
        <v>8.3000000000000001E-3</v>
      </c>
      <c r="I1292">
        <v>17.100000000000001</v>
      </c>
      <c r="J1292">
        <v>0.379</v>
      </c>
    </row>
    <row r="1293" spans="1:10">
      <c r="A1293" s="11" t="s">
        <v>228</v>
      </c>
      <c r="B1293" s="4">
        <v>42246</v>
      </c>
      <c r="C1293">
        <v>0.314</v>
      </c>
      <c r="D1293">
        <v>8.6E-3</v>
      </c>
      <c r="I1293">
        <v>17.7</v>
      </c>
      <c r="J1293">
        <v>0.33900000000000002</v>
      </c>
    </row>
    <row r="1294" spans="1:10">
      <c r="A1294" s="11" t="s">
        <v>228</v>
      </c>
      <c r="B1294" s="4">
        <v>42247</v>
      </c>
      <c r="C1294">
        <v>0.313</v>
      </c>
      <c r="D1294">
        <v>8.8999999999999999E-3</v>
      </c>
      <c r="I1294">
        <v>18.399999999999999</v>
      </c>
      <c r="J1294">
        <v>0.21199999999999999</v>
      </c>
    </row>
    <row r="1295" spans="1:10">
      <c r="A1295" s="11" t="s">
        <v>228</v>
      </c>
      <c r="B1295" s="4">
        <v>42248</v>
      </c>
      <c r="C1295">
        <v>0.314</v>
      </c>
      <c r="D1295">
        <v>8.6E-3</v>
      </c>
      <c r="I1295">
        <v>19.2</v>
      </c>
      <c r="J1295">
        <v>0.11600000000000001</v>
      </c>
    </row>
    <row r="1296" spans="1:10">
      <c r="A1296" s="11" t="s">
        <v>228</v>
      </c>
      <c r="B1296" s="4">
        <v>42249</v>
      </c>
      <c r="C1296">
        <v>0.313</v>
      </c>
      <c r="D1296">
        <v>8.3999999999999995E-3</v>
      </c>
      <c r="I1296">
        <v>20.3</v>
      </c>
      <c r="J1296">
        <v>0.128</v>
      </c>
    </row>
    <row r="1297" spans="1:10">
      <c r="A1297" s="11" t="s">
        <v>228</v>
      </c>
      <c r="B1297" s="4">
        <v>42250</v>
      </c>
      <c r="C1297">
        <v>0.313</v>
      </c>
      <c r="D1297">
        <v>8.6E-3</v>
      </c>
      <c r="I1297">
        <v>20.9</v>
      </c>
      <c r="J1297">
        <v>0.108</v>
      </c>
    </row>
    <row r="1298" spans="1:10">
      <c r="A1298" s="11" t="s">
        <v>228</v>
      </c>
      <c r="B1298" s="4">
        <v>42251</v>
      </c>
      <c r="C1298">
        <v>0.312</v>
      </c>
      <c r="D1298">
        <v>9.2999999999999992E-3</v>
      </c>
      <c r="I1298">
        <v>21.2</v>
      </c>
      <c r="J1298">
        <v>0.16500000000000001</v>
      </c>
    </row>
    <row r="1299" spans="1:10">
      <c r="A1299" s="11" t="s">
        <v>228</v>
      </c>
      <c r="B1299" s="4">
        <v>42252</v>
      </c>
      <c r="C1299">
        <v>0.31</v>
      </c>
      <c r="D1299">
        <v>9.7000000000000003E-3</v>
      </c>
      <c r="I1299">
        <v>21.5</v>
      </c>
      <c r="J1299">
        <v>0.16600000000000001</v>
      </c>
    </row>
    <row r="1300" spans="1:10">
      <c r="A1300" s="11" t="s">
        <v>228</v>
      </c>
      <c r="B1300" s="4">
        <v>42253</v>
      </c>
      <c r="C1300">
        <v>0.309</v>
      </c>
      <c r="D1300">
        <v>1.06E-2</v>
      </c>
      <c r="I1300">
        <v>22</v>
      </c>
      <c r="J1300">
        <v>0.214</v>
      </c>
    </row>
    <row r="1301" spans="1:10">
      <c r="A1301" s="11" t="s">
        <v>228</v>
      </c>
      <c r="B1301" s="4">
        <v>42254</v>
      </c>
      <c r="C1301">
        <v>0.307</v>
      </c>
      <c r="D1301">
        <v>1.1599999999999999E-2</v>
      </c>
      <c r="I1301">
        <v>21.4</v>
      </c>
      <c r="J1301">
        <v>0.317</v>
      </c>
    </row>
    <row r="1302" spans="1:10">
      <c r="A1302" s="11" t="s">
        <v>228</v>
      </c>
      <c r="B1302" s="4">
        <v>42255</v>
      </c>
      <c r="C1302">
        <v>0.32200000000000001</v>
      </c>
      <c r="D1302">
        <v>7.4000000000000003E-3</v>
      </c>
      <c r="I1302">
        <v>20.6</v>
      </c>
      <c r="J1302">
        <v>0.35899999999999999</v>
      </c>
    </row>
    <row r="1303" spans="1:10">
      <c r="A1303" s="11" t="s">
        <v>228</v>
      </c>
      <c r="B1303" s="4">
        <v>42256</v>
      </c>
      <c r="C1303">
        <v>0.317</v>
      </c>
      <c r="D1303">
        <v>8.6E-3</v>
      </c>
      <c r="I1303">
        <v>19.100000000000001</v>
      </c>
      <c r="J1303">
        <v>0.53</v>
      </c>
    </row>
    <row r="1304" spans="1:10">
      <c r="A1304" s="11" t="s">
        <v>228</v>
      </c>
      <c r="B1304" s="4">
        <v>42257</v>
      </c>
      <c r="C1304">
        <v>0.318</v>
      </c>
      <c r="D1304">
        <v>1.04E-2</v>
      </c>
      <c r="I1304">
        <v>18.8</v>
      </c>
      <c r="J1304">
        <v>0.47699999999999998</v>
      </c>
    </row>
    <row r="1305" spans="1:10">
      <c r="A1305" s="11" t="s">
        <v>228</v>
      </c>
      <c r="B1305" s="4">
        <v>42258</v>
      </c>
      <c r="C1305">
        <v>0.316</v>
      </c>
      <c r="D1305">
        <v>8.8999999999999999E-3</v>
      </c>
      <c r="I1305">
        <v>17.3</v>
      </c>
      <c r="J1305">
        <v>0.52300000000000002</v>
      </c>
    </row>
    <row r="1306" spans="1:10">
      <c r="A1306" s="11" t="s">
        <v>228</v>
      </c>
      <c r="B1306" s="4">
        <v>42259</v>
      </c>
      <c r="C1306">
        <v>0.313</v>
      </c>
      <c r="D1306">
        <v>8.6E-3</v>
      </c>
      <c r="I1306">
        <v>15.8</v>
      </c>
      <c r="J1306">
        <v>0.58799999999999997</v>
      </c>
    </row>
    <row r="1307" spans="1:10">
      <c r="A1307" s="11" t="s">
        <v>228</v>
      </c>
      <c r="B1307" s="4">
        <v>42260</v>
      </c>
      <c r="C1307">
        <v>0.312</v>
      </c>
      <c r="D1307">
        <v>8.2000000000000007E-3</v>
      </c>
      <c r="I1307">
        <v>15.5</v>
      </c>
      <c r="J1307">
        <v>0.45400000000000001</v>
      </c>
    </row>
    <row r="1308" spans="1:10">
      <c r="A1308" s="11" t="s">
        <v>228</v>
      </c>
      <c r="B1308" s="4">
        <v>42261</v>
      </c>
      <c r="C1308">
        <v>0.313</v>
      </c>
      <c r="D1308">
        <v>7.9000000000000008E-3</v>
      </c>
      <c r="I1308">
        <v>16.600000000000001</v>
      </c>
      <c r="J1308">
        <v>0.374</v>
      </c>
    </row>
    <row r="1309" spans="1:10">
      <c r="A1309" s="11" t="s">
        <v>228</v>
      </c>
      <c r="B1309" s="4">
        <v>42262</v>
      </c>
      <c r="C1309">
        <v>0.312</v>
      </c>
      <c r="D1309">
        <v>7.4000000000000003E-3</v>
      </c>
      <c r="I1309">
        <v>17.8</v>
      </c>
      <c r="J1309">
        <v>0.30199999999999999</v>
      </c>
    </row>
    <row r="1310" spans="1:10">
      <c r="A1310" s="11" t="s">
        <v>228</v>
      </c>
      <c r="B1310" s="4">
        <v>42263</v>
      </c>
      <c r="C1310">
        <v>0.312</v>
      </c>
      <c r="D1310">
        <v>7.4999999999999997E-3</v>
      </c>
      <c r="I1310">
        <v>18.7</v>
      </c>
      <c r="J1310">
        <v>0.22800000000000001</v>
      </c>
    </row>
    <row r="1311" spans="1:10">
      <c r="A1311" s="11" t="s">
        <v>228</v>
      </c>
      <c r="B1311" s="4">
        <v>42264</v>
      </c>
      <c r="C1311">
        <v>0.312</v>
      </c>
      <c r="D1311">
        <v>7.7999999999999996E-3</v>
      </c>
      <c r="I1311">
        <v>19.7</v>
      </c>
      <c r="J1311">
        <v>0.16400000000000001</v>
      </c>
    </row>
    <row r="1312" spans="1:10">
      <c r="A1312" s="11" t="s">
        <v>228</v>
      </c>
      <c r="B1312" s="4">
        <v>42265</v>
      </c>
      <c r="C1312">
        <v>0.308</v>
      </c>
      <c r="D1312">
        <v>1.12E-2</v>
      </c>
      <c r="I1312">
        <v>17.899999999999999</v>
      </c>
      <c r="J1312">
        <v>0.39200000000000002</v>
      </c>
    </row>
    <row r="1313" spans="1:10">
      <c r="A1313" s="11" t="s">
        <v>228</v>
      </c>
      <c r="B1313" s="4">
        <v>42266</v>
      </c>
      <c r="C1313">
        <v>0.30599999999999999</v>
      </c>
      <c r="D1313">
        <v>1.24E-2</v>
      </c>
      <c r="I1313">
        <v>15.9</v>
      </c>
      <c r="J1313">
        <v>0.48799999999999999</v>
      </c>
    </row>
    <row r="1314" spans="1:10">
      <c r="A1314" s="11" t="s">
        <v>228</v>
      </c>
      <c r="B1314" s="4">
        <v>42267</v>
      </c>
      <c r="C1314">
        <v>0.30599999999999999</v>
      </c>
      <c r="D1314">
        <v>1.09E-2</v>
      </c>
      <c r="I1314">
        <v>15.6</v>
      </c>
      <c r="J1314">
        <v>0.34599999999999997</v>
      </c>
    </row>
    <row r="1315" spans="1:10">
      <c r="A1315" s="11" t="s">
        <v>228</v>
      </c>
      <c r="B1315" s="4">
        <v>42268</v>
      </c>
      <c r="C1315">
        <v>0.30599999999999999</v>
      </c>
      <c r="D1315">
        <v>0.01</v>
      </c>
      <c r="I1315">
        <v>16.3</v>
      </c>
      <c r="J1315">
        <v>0.23599999999999999</v>
      </c>
    </row>
    <row r="1316" spans="1:10">
      <c r="A1316" s="11" t="s">
        <v>228</v>
      </c>
      <c r="B1316" s="4">
        <v>42269</v>
      </c>
      <c r="C1316">
        <v>0.307</v>
      </c>
      <c r="D1316">
        <v>9.7999999999999997E-3</v>
      </c>
      <c r="I1316">
        <v>17.600000000000001</v>
      </c>
      <c r="J1316">
        <v>9.7000000000000003E-2</v>
      </c>
    </row>
    <row r="1317" spans="1:10">
      <c r="A1317" s="11" t="s">
        <v>228</v>
      </c>
      <c r="B1317" s="4">
        <v>42270</v>
      </c>
      <c r="C1317">
        <v>0.307</v>
      </c>
      <c r="D1317">
        <v>1.2800000000000001E-2</v>
      </c>
      <c r="I1317">
        <v>18.2</v>
      </c>
      <c r="J1317">
        <v>7.6999999999999999E-2</v>
      </c>
    </row>
    <row r="1318" spans="1:10">
      <c r="A1318" s="11" t="s">
        <v>228</v>
      </c>
      <c r="B1318" s="4">
        <v>42271</v>
      </c>
      <c r="C1318">
        <v>0.32500000000000001</v>
      </c>
      <c r="D1318">
        <v>6.6E-3</v>
      </c>
      <c r="I1318">
        <v>18.2</v>
      </c>
      <c r="J1318">
        <v>0.13400000000000001</v>
      </c>
    </row>
    <row r="1319" spans="1:10">
      <c r="A1319" s="11" t="s">
        <v>228</v>
      </c>
      <c r="B1319" s="4">
        <v>42272</v>
      </c>
      <c r="C1319">
        <v>0.31900000000000001</v>
      </c>
      <c r="D1319">
        <v>8.6E-3</v>
      </c>
      <c r="I1319">
        <v>18.5</v>
      </c>
      <c r="J1319">
        <v>0.06</v>
      </c>
    </row>
    <row r="1320" spans="1:10">
      <c r="A1320" s="11" t="s">
        <v>228</v>
      </c>
      <c r="B1320" s="4">
        <v>42273</v>
      </c>
      <c r="C1320">
        <v>0.318</v>
      </c>
      <c r="D1320">
        <v>7.6E-3</v>
      </c>
      <c r="I1320">
        <v>18.399999999999999</v>
      </c>
      <c r="J1320">
        <v>0.16900000000000001</v>
      </c>
    </row>
    <row r="1321" spans="1:10">
      <c r="A1321" s="11" t="s">
        <v>228</v>
      </c>
      <c r="B1321" s="4">
        <v>42274</v>
      </c>
      <c r="C1321">
        <v>0.317</v>
      </c>
      <c r="D1321">
        <v>7.3000000000000001E-3</v>
      </c>
      <c r="I1321">
        <v>18.3</v>
      </c>
      <c r="J1321">
        <v>0.27400000000000002</v>
      </c>
    </row>
    <row r="1322" spans="1:10">
      <c r="A1322" s="11" t="s">
        <v>228</v>
      </c>
      <c r="B1322" s="4">
        <v>42275</v>
      </c>
      <c r="C1322">
        <v>0.317</v>
      </c>
      <c r="D1322">
        <v>6.3E-3</v>
      </c>
      <c r="I1322">
        <v>18.7</v>
      </c>
      <c r="J1322">
        <v>0.19900000000000001</v>
      </c>
    </row>
    <row r="1323" spans="1:10">
      <c r="A1323" s="11" t="s">
        <v>228</v>
      </c>
      <c r="B1323" s="4">
        <v>42276</v>
      </c>
      <c r="C1323">
        <v>0.317</v>
      </c>
      <c r="D1323">
        <v>1.15E-2</v>
      </c>
      <c r="I1323">
        <v>17.8</v>
      </c>
      <c r="J1323">
        <v>0.32400000000000001</v>
      </c>
    </row>
    <row r="1324" spans="1:10">
      <c r="A1324" s="11" t="s">
        <v>228</v>
      </c>
      <c r="B1324" s="4">
        <v>42277</v>
      </c>
      <c r="C1324">
        <v>0.316</v>
      </c>
      <c r="D1324">
        <v>8.8999999999999999E-3</v>
      </c>
      <c r="I1324">
        <v>16.100000000000001</v>
      </c>
      <c r="J1324">
        <v>0.53200000000000003</v>
      </c>
    </row>
    <row r="1325" spans="1:10">
      <c r="A1325" s="11" t="s">
        <v>228</v>
      </c>
      <c r="B1325" s="4">
        <v>42278</v>
      </c>
      <c r="C1325">
        <v>0.314</v>
      </c>
      <c r="D1325">
        <v>8.3000000000000001E-3</v>
      </c>
      <c r="I1325">
        <v>15.2</v>
      </c>
      <c r="J1325">
        <v>0.48899999999999999</v>
      </c>
    </row>
    <row r="1326" spans="1:10">
      <c r="A1326" s="11" t="s">
        <v>228</v>
      </c>
      <c r="B1326" s="4">
        <v>42279</v>
      </c>
      <c r="C1326">
        <v>0.313</v>
      </c>
      <c r="D1326">
        <v>7.7999999999999996E-3</v>
      </c>
      <c r="I1326">
        <v>14.3</v>
      </c>
      <c r="J1326">
        <v>0.499</v>
      </c>
    </row>
    <row r="1327" spans="1:10">
      <c r="A1327" s="11" t="s">
        <v>228</v>
      </c>
      <c r="B1327" s="4">
        <v>42280</v>
      </c>
      <c r="C1327">
        <v>0.311</v>
      </c>
      <c r="D1327">
        <v>7.4000000000000003E-3</v>
      </c>
      <c r="I1327">
        <v>13.7</v>
      </c>
      <c r="J1327">
        <v>0.45800000000000002</v>
      </c>
    </row>
    <row r="1328" spans="1:10">
      <c r="A1328" s="11" t="s">
        <v>228</v>
      </c>
      <c r="B1328" s="4">
        <v>42281</v>
      </c>
      <c r="C1328">
        <v>0.31</v>
      </c>
      <c r="D1328">
        <v>7.6E-3</v>
      </c>
      <c r="I1328">
        <v>13.6</v>
      </c>
      <c r="J1328">
        <v>0.371</v>
      </c>
    </row>
    <row r="1329" spans="1:10">
      <c r="A1329" s="11" t="s">
        <v>228</v>
      </c>
      <c r="B1329" s="4">
        <v>42282</v>
      </c>
      <c r="C1329">
        <v>0.31</v>
      </c>
      <c r="D1329">
        <v>7.4999999999999997E-3</v>
      </c>
      <c r="I1329">
        <v>14.2</v>
      </c>
      <c r="J1329">
        <v>0.18</v>
      </c>
    </row>
    <row r="1330" spans="1:10">
      <c r="A1330" s="11" t="s">
        <v>228</v>
      </c>
      <c r="B1330" s="4">
        <v>42283</v>
      </c>
      <c r="C1330">
        <v>0.31</v>
      </c>
      <c r="D1330">
        <v>7.4000000000000003E-3</v>
      </c>
      <c r="I1330">
        <v>15.4</v>
      </c>
      <c r="J1330">
        <v>4.9000000000000002E-2</v>
      </c>
    </row>
    <row r="1331" spans="1:10">
      <c r="A1331" s="11" t="s">
        <v>228</v>
      </c>
      <c r="B1331" s="4">
        <v>42284</v>
      </c>
      <c r="C1331">
        <v>0.31</v>
      </c>
      <c r="D1331">
        <v>7.4999999999999997E-3</v>
      </c>
      <c r="I1331">
        <v>15.8</v>
      </c>
      <c r="J1331">
        <v>5.1999999999999998E-2</v>
      </c>
    </row>
    <row r="1332" spans="1:10">
      <c r="A1332" s="11" t="s">
        <v>228</v>
      </c>
      <c r="B1332" s="4">
        <v>42285</v>
      </c>
      <c r="C1332">
        <v>0.309</v>
      </c>
      <c r="D1332">
        <v>8.3000000000000001E-3</v>
      </c>
      <c r="I1332">
        <v>15.8</v>
      </c>
      <c r="J1332">
        <v>3.7999999999999999E-2</v>
      </c>
    </row>
    <row r="1333" spans="1:10">
      <c r="A1333" s="11" t="s">
        <v>228</v>
      </c>
      <c r="B1333" s="4">
        <v>42318</v>
      </c>
      <c r="C1333">
        <v>0.30199999999999999</v>
      </c>
      <c r="D1333">
        <v>1.17E-2</v>
      </c>
      <c r="I1333">
        <v>8.9</v>
      </c>
      <c r="J1333">
        <v>1.115</v>
      </c>
    </row>
    <row r="1334" spans="1:10">
      <c r="A1334" s="11" t="s">
        <v>228</v>
      </c>
      <c r="B1334" s="4">
        <v>42319</v>
      </c>
      <c r="C1334">
        <v>0.32300000000000001</v>
      </c>
      <c r="D1334">
        <v>1.8200000000000001E-2</v>
      </c>
      <c r="I1334">
        <v>6.5</v>
      </c>
      <c r="J1334">
        <v>0.01</v>
      </c>
    </row>
    <row r="1335" spans="1:10">
      <c r="A1335" s="11" t="s">
        <v>228</v>
      </c>
      <c r="B1335" s="4">
        <v>42320</v>
      </c>
      <c r="C1335">
        <v>0.33300000000000002</v>
      </c>
      <c r="D1335">
        <v>2.5399999999999999E-2</v>
      </c>
      <c r="I1335">
        <v>5.2</v>
      </c>
      <c r="J1335">
        <v>7.6999999999999999E-2</v>
      </c>
    </row>
    <row r="1336" spans="1:10">
      <c r="A1336" s="11" t="s">
        <v>228</v>
      </c>
      <c r="B1336" s="4">
        <v>42321</v>
      </c>
      <c r="C1336">
        <v>0.32800000000000001</v>
      </c>
      <c r="D1336">
        <v>2.46E-2</v>
      </c>
      <c r="I1336">
        <v>4.0999999999999996</v>
      </c>
      <c r="J1336">
        <v>5.5E-2</v>
      </c>
    </row>
    <row r="1337" spans="1:10">
      <c r="A1337" s="11" t="s">
        <v>228</v>
      </c>
      <c r="B1337" s="4">
        <v>42322</v>
      </c>
      <c r="C1337">
        <v>0.32600000000000001</v>
      </c>
      <c r="D1337">
        <v>2.3199999999999998E-2</v>
      </c>
      <c r="I1337">
        <v>4.4000000000000004</v>
      </c>
      <c r="J1337">
        <v>0.52400000000000002</v>
      </c>
    </row>
    <row r="1338" spans="1:10">
      <c r="A1338" s="11" t="s">
        <v>228</v>
      </c>
      <c r="B1338" s="4">
        <v>42323</v>
      </c>
      <c r="C1338">
        <v>0.32600000000000001</v>
      </c>
      <c r="D1338">
        <v>2.29E-2</v>
      </c>
      <c r="I1338">
        <v>5.5</v>
      </c>
      <c r="J1338">
        <v>1.0529999999999999</v>
      </c>
    </row>
    <row r="1339" spans="1:10">
      <c r="A1339" s="11" t="s">
        <v>228</v>
      </c>
      <c r="B1339" s="4">
        <v>42324</v>
      </c>
      <c r="C1339">
        <v>0.33800000000000002</v>
      </c>
      <c r="D1339">
        <v>3.8300000000000001E-2</v>
      </c>
      <c r="I1339">
        <v>7.7</v>
      </c>
      <c r="J1339">
        <v>0.89700000000000002</v>
      </c>
    </row>
    <row r="1340" spans="1:10">
      <c r="A1340" s="11" t="s">
        <v>228</v>
      </c>
      <c r="B1340" s="4">
        <v>42325</v>
      </c>
      <c r="C1340">
        <v>0.34899999999999998</v>
      </c>
      <c r="D1340">
        <v>3.2399999999999998E-2</v>
      </c>
      <c r="I1340">
        <v>9.5</v>
      </c>
      <c r="J1340">
        <v>0.73099999999999998</v>
      </c>
    </row>
    <row r="1341" spans="1:10">
      <c r="A1341" s="11" t="s">
        <v>228</v>
      </c>
      <c r="B1341" s="4">
        <v>42326</v>
      </c>
      <c r="C1341">
        <v>0.35599999999999998</v>
      </c>
      <c r="D1341">
        <v>2.64E-2</v>
      </c>
      <c r="I1341">
        <v>8.9</v>
      </c>
      <c r="J1341">
        <v>7.3999999999999996E-2</v>
      </c>
    </row>
    <row r="1342" spans="1:10">
      <c r="A1342" s="11" t="s">
        <v>228</v>
      </c>
      <c r="B1342" s="4">
        <v>42327</v>
      </c>
      <c r="C1342">
        <v>0.33800000000000002</v>
      </c>
      <c r="D1342">
        <v>2.8400000000000002E-2</v>
      </c>
      <c r="I1342">
        <v>5</v>
      </c>
      <c r="J1342">
        <v>0.39600000000000002</v>
      </c>
    </row>
    <row r="1343" spans="1:10">
      <c r="A1343" s="11" t="s">
        <v>228</v>
      </c>
      <c r="B1343" s="4">
        <v>42328</v>
      </c>
      <c r="C1343">
        <v>0.33200000000000002</v>
      </c>
      <c r="D1343">
        <v>2.47E-2</v>
      </c>
      <c r="I1343">
        <v>3.4</v>
      </c>
      <c r="J1343">
        <v>0.30499999999999999</v>
      </c>
    </row>
    <row r="1344" spans="1:10">
      <c r="A1344" s="11" t="s">
        <v>228</v>
      </c>
      <c r="B1344" s="4">
        <v>42329</v>
      </c>
      <c r="C1344">
        <v>0.32300000000000001</v>
      </c>
      <c r="D1344">
        <v>2.7900000000000001E-2</v>
      </c>
      <c r="I1344">
        <v>3.3</v>
      </c>
      <c r="J1344">
        <v>2.9000000000000001E-2</v>
      </c>
    </row>
    <row r="1345" spans="1:10">
      <c r="A1345" s="11" t="s">
        <v>228</v>
      </c>
      <c r="B1345" s="4">
        <v>42330</v>
      </c>
      <c r="C1345">
        <v>0.32800000000000001</v>
      </c>
      <c r="D1345">
        <v>2.9399999999999999E-2</v>
      </c>
      <c r="I1345">
        <v>3.4</v>
      </c>
      <c r="J1345">
        <v>0.04</v>
      </c>
    </row>
    <row r="1346" spans="1:10">
      <c r="A1346" s="11" t="s">
        <v>228</v>
      </c>
      <c r="B1346" s="4">
        <v>42331</v>
      </c>
      <c r="C1346">
        <v>0.33</v>
      </c>
      <c r="D1346">
        <v>2.7799999999999998E-2</v>
      </c>
      <c r="I1346">
        <v>3.4</v>
      </c>
      <c r="J1346">
        <v>9.6000000000000002E-2</v>
      </c>
    </row>
    <row r="1347" spans="1:10">
      <c r="A1347" s="11" t="s">
        <v>228</v>
      </c>
      <c r="B1347" s="4">
        <v>42332</v>
      </c>
      <c r="C1347">
        <v>0.33400000000000002</v>
      </c>
      <c r="D1347">
        <v>2.63E-2</v>
      </c>
      <c r="I1347">
        <v>3.2</v>
      </c>
      <c r="J1347">
        <v>0.186</v>
      </c>
    </row>
    <row r="1348" spans="1:10">
      <c r="A1348" s="11" t="s">
        <v>228</v>
      </c>
      <c r="B1348" s="4">
        <v>42333</v>
      </c>
      <c r="C1348">
        <v>0.33800000000000002</v>
      </c>
      <c r="D1348">
        <v>1.6299999999999999E-2</v>
      </c>
      <c r="I1348">
        <v>3</v>
      </c>
      <c r="J1348">
        <v>0.21199999999999999</v>
      </c>
    </row>
    <row r="1349" spans="1:10">
      <c r="A1349" s="11" t="s">
        <v>228</v>
      </c>
      <c r="B1349" s="4">
        <v>42334</v>
      </c>
      <c r="C1349">
        <v>0.33700000000000002</v>
      </c>
      <c r="D1349">
        <v>2.5700000000000001E-2</v>
      </c>
      <c r="I1349">
        <v>2.8</v>
      </c>
      <c r="J1349">
        <v>0.27700000000000002</v>
      </c>
    </row>
    <row r="1350" spans="1:10">
      <c r="A1350" s="11" t="s">
        <v>228</v>
      </c>
      <c r="B1350" s="4">
        <v>42335</v>
      </c>
      <c r="C1350">
        <v>0.33</v>
      </c>
      <c r="D1350">
        <v>3.7900000000000003E-2</v>
      </c>
      <c r="I1350">
        <v>2.6</v>
      </c>
      <c r="J1350">
        <v>0.439</v>
      </c>
    </row>
    <row r="1351" spans="1:10">
      <c r="A1351" s="11" t="s">
        <v>228</v>
      </c>
      <c r="B1351" s="4">
        <v>42336</v>
      </c>
      <c r="C1351">
        <v>0.33200000000000002</v>
      </c>
      <c r="D1351">
        <v>2.8299999999999999E-2</v>
      </c>
      <c r="I1351">
        <v>2.2999999999999998</v>
      </c>
      <c r="J1351">
        <v>0.54500000000000004</v>
      </c>
    </row>
    <row r="1352" spans="1:10">
      <c r="A1352" s="11" t="s">
        <v>228</v>
      </c>
      <c r="B1352" s="4">
        <v>42337</v>
      </c>
      <c r="C1352">
        <v>0.33200000000000002</v>
      </c>
      <c r="D1352">
        <v>2.5899999999999999E-2</v>
      </c>
      <c r="I1352">
        <v>2.2000000000000002</v>
      </c>
      <c r="J1352">
        <v>0.51600000000000001</v>
      </c>
    </row>
    <row r="1353" spans="1:10">
      <c r="A1353" s="11" t="s">
        <v>228</v>
      </c>
      <c r="B1353" s="4">
        <v>42338</v>
      </c>
      <c r="C1353">
        <v>0.32100000000000001</v>
      </c>
      <c r="D1353">
        <v>2.6100000000000002E-2</v>
      </c>
      <c r="I1353">
        <v>2.2999999999999998</v>
      </c>
      <c r="J1353">
        <v>0.52100000000000002</v>
      </c>
    </row>
    <row r="1354" spans="1:10">
      <c r="A1354" s="11" t="s">
        <v>228</v>
      </c>
      <c r="B1354" s="4">
        <v>42339</v>
      </c>
      <c r="C1354">
        <v>0.32</v>
      </c>
      <c r="D1354">
        <v>3.5000000000000003E-2</v>
      </c>
      <c r="I1354">
        <v>2.4</v>
      </c>
      <c r="J1354">
        <v>0.34899999999999998</v>
      </c>
    </row>
    <row r="1355" spans="1:10">
      <c r="A1355" s="11" t="s">
        <v>228</v>
      </c>
      <c r="B1355" s="4">
        <v>42340</v>
      </c>
      <c r="C1355">
        <v>0.32500000000000001</v>
      </c>
      <c r="D1355">
        <v>3.2899999999999999E-2</v>
      </c>
      <c r="I1355">
        <v>2.4</v>
      </c>
      <c r="J1355">
        <v>0.26500000000000001</v>
      </c>
    </row>
    <row r="1356" spans="1:10">
      <c r="A1356" s="11" t="s">
        <v>228</v>
      </c>
      <c r="B1356" s="4">
        <v>42341</v>
      </c>
      <c r="C1356">
        <v>0.32500000000000001</v>
      </c>
      <c r="D1356">
        <v>4.1200000000000001E-2</v>
      </c>
      <c r="I1356">
        <v>2.2999999999999998</v>
      </c>
      <c r="J1356">
        <v>0.25</v>
      </c>
    </row>
    <row r="1357" spans="1:10">
      <c r="A1357" s="11" t="s">
        <v>228</v>
      </c>
      <c r="B1357" s="4">
        <v>42342</v>
      </c>
      <c r="C1357">
        <v>0.32400000000000001</v>
      </c>
      <c r="D1357">
        <v>3.9399999999999998E-2</v>
      </c>
      <c r="I1357">
        <v>2.2000000000000002</v>
      </c>
      <c r="J1357">
        <v>0.29499999999999998</v>
      </c>
    </row>
    <row r="1358" spans="1:10">
      <c r="A1358" s="11" t="s">
        <v>228</v>
      </c>
      <c r="B1358" s="4">
        <v>42343</v>
      </c>
      <c r="C1358">
        <v>0.32400000000000001</v>
      </c>
      <c r="D1358">
        <v>2.8799999999999999E-2</v>
      </c>
      <c r="I1358">
        <v>2.2999999999999998</v>
      </c>
      <c r="J1358">
        <v>0.18099999999999999</v>
      </c>
    </row>
    <row r="1359" spans="1:10">
      <c r="A1359" s="11" t="s">
        <v>228</v>
      </c>
      <c r="B1359" s="4">
        <v>42344</v>
      </c>
      <c r="C1359">
        <v>0.32700000000000001</v>
      </c>
      <c r="D1359">
        <v>9.4000000000000004E-3</v>
      </c>
      <c r="I1359">
        <v>2.2999999999999998</v>
      </c>
      <c r="J1359">
        <v>0.14299999999999999</v>
      </c>
    </row>
    <row r="1360" spans="1:10">
      <c r="A1360" s="11" t="s">
        <v>228</v>
      </c>
      <c r="B1360" s="4">
        <v>42345</v>
      </c>
      <c r="C1360">
        <v>0.32800000000000001</v>
      </c>
      <c r="D1360">
        <v>3.3700000000000001E-2</v>
      </c>
      <c r="I1360">
        <v>2.1</v>
      </c>
      <c r="J1360">
        <v>0.20599999999999999</v>
      </c>
    </row>
    <row r="1361" spans="1:10">
      <c r="A1361" s="11" t="s">
        <v>228</v>
      </c>
      <c r="B1361" s="4">
        <v>42346</v>
      </c>
      <c r="C1361">
        <v>0.32700000000000001</v>
      </c>
      <c r="D1361">
        <v>2.4199999999999999E-2</v>
      </c>
      <c r="I1361">
        <v>2.1</v>
      </c>
      <c r="J1361">
        <v>0.17399999999999999</v>
      </c>
    </row>
    <row r="1362" spans="1:10">
      <c r="A1362" s="11" t="s">
        <v>228</v>
      </c>
      <c r="B1362" s="4">
        <v>42347</v>
      </c>
      <c r="C1362">
        <v>0.33</v>
      </c>
      <c r="D1362">
        <v>2.6200000000000001E-2</v>
      </c>
      <c r="I1362">
        <v>2.1</v>
      </c>
      <c r="J1362">
        <v>0.127</v>
      </c>
    </row>
    <row r="1363" spans="1:10">
      <c r="A1363" s="11" t="s">
        <v>228</v>
      </c>
      <c r="B1363" s="4">
        <v>42348</v>
      </c>
      <c r="C1363">
        <v>0.34200000000000003</v>
      </c>
      <c r="D1363">
        <v>3.5000000000000003E-2</v>
      </c>
      <c r="I1363">
        <v>2.5</v>
      </c>
      <c r="J1363">
        <v>0.67200000000000004</v>
      </c>
    </row>
    <row r="1364" spans="1:10">
      <c r="A1364" s="11" t="s">
        <v>228</v>
      </c>
      <c r="B1364" s="4">
        <v>42349</v>
      </c>
      <c r="C1364">
        <v>0.33700000000000002</v>
      </c>
      <c r="D1364">
        <v>2.7699999999999999E-2</v>
      </c>
      <c r="I1364">
        <v>2.6</v>
      </c>
      <c r="J1364">
        <v>0.69399999999999995</v>
      </c>
    </row>
    <row r="1365" spans="1:10">
      <c r="A1365" s="11" t="s">
        <v>228</v>
      </c>
      <c r="B1365" s="4">
        <v>42350</v>
      </c>
      <c r="C1365">
        <v>0.33400000000000002</v>
      </c>
      <c r="D1365">
        <v>3.04E-2</v>
      </c>
      <c r="I1365">
        <v>3</v>
      </c>
      <c r="J1365">
        <v>0.42599999999999999</v>
      </c>
    </row>
    <row r="1366" spans="1:10">
      <c r="A1366" s="11" t="s">
        <v>228</v>
      </c>
      <c r="B1366" s="4">
        <v>42351</v>
      </c>
      <c r="C1366">
        <v>0.33600000000000002</v>
      </c>
      <c r="D1366">
        <v>3.1099999999999999E-2</v>
      </c>
      <c r="I1366">
        <v>3.4</v>
      </c>
      <c r="J1366">
        <v>0.22500000000000001</v>
      </c>
    </row>
    <row r="1367" spans="1:10">
      <c r="A1367" s="11" t="s">
        <v>228</v>
      </c>
      <c r="B1367" s="4">
        <v>42352</v>
      </c>
      <c r="C1367">
        <v>0.36</v>
      </c>
      <c r="D1367">
        <v>3.2300000000000002E-2</v>
      </c>
      <c r="I1367">
        <v>3</v>
      </c>
      <c r="J1367">
        <v>1.4999999999999999E-2</v>
      </c>
    </row>
    <row r="1368" spans="1:10">
      <c r="A1368" s="11" t="s">
        <v>228</v>
      </c>
      <c r="B1368" s="4">
        <v>42353</v>
      </c>
      <c r="C1368">
        <v>0.34699999999999998</v>
      </c>
      <c r="D1368">
        <v>4.9700000000000001E-2</v>
      </c>
      <c r="I1368">
        <v>2.6</v>
      </c>
      <c r="J1368">
        <v>3.5000000000000003E-2</v>
      </c>
    </row>
    <row r="1369" spans="1:10">
      <c r="A1369" s="11" t="s">
        <v>228</v>
      </c>
      <c r="B1369" s="4">
        <v>42354</v>
      </c>
      <c r="C1369">
        <v>0.33800000000000002</v>
      </c>
      <c r="D1369">
        <v>3.04E-2</v>
      </c>
      <c r="I1369">
        <v>2.4</v>
      </c>
      <c r="J1369">
        <v>3.7999999999999999E-2</v>
      </c>
    </row>
    <row r="1370" spans="1:10">
      <c r="A1370" s="11" t="s">
        <v>228</v>
      </c>
      <c r="B1370" s="4">
        <v>42355</v>
      </c>
      <c r="C1370">
        <v>0.33700000000000002</v>
      </c>
      <c r="D1370">
        <v>2.69E-2</v>
      </c>
      <c r="I1370">
        <v>1.5</v>
      </c>
      <c r="J1370">
        <v>0.13100000000000001</v>
      </c>
    </row>
    <row r="1371" spans="1:10">
      <c r="A1371" s="11" t="s">
        <v>228</v>
      </c>
      <c r="B1371" s="4">
        <v>42356</v>
      </c>
      <c r="C1371">
        <v>0.33200000000000002</v>
      </c>
      <c r="D1371">
        <v>2.6800000000000001E-2</v>
      </c>
      <c r="I1371">
        <v>0.9</v>
      </c>
      <c r="J1371">
        <v>8.5000000000000006E-2</v>
      </c>
    </row>
    <row r="1372" spans="1:10">
      <c r="A1372" s="11" t="s">
        <v>228</v>
      </c>
      <c r="B1372" s="4">
        <v>42357</v>
      </c>
      <c r="C1372">
        <v>0.28000000000000003</v>
      </c>
      <c r="D1372">
        <v>6.6500000000000004E-2</v>
      </c>
      <c r="I1372">
        <v>0.3</v>
      </c>
      <c r="J1372">
        <v>8.6999999999999994E-2</v>
      </c>
    </row>
    <row r="1373" spans="1:10">
      <c r="A1373" s="11" t="s">
        <v>228</v>
      </c>
      <c r="B1373" s="4">
        <v>42358</v>
      </c>
      <c r="C1373">
        <v>0.255</v>
      </c>
      <c r="D1373">
        <v>6.6400000000000001E-2</v>
      </c>
      <c r="I1373">
        <v>0.3</v>
      </c>
      <c r="J1373">
        <v>2.7E-2</v>
      </c>
    </row>
    <row r="1374" spans="1:10">
      <c r="A1374" s="11" t="s">
        <v>228</v>
      </c>
      <c r="B1374" s="4">
        <v>42359</v>
      </c>
      <c r="C1374">
        <v>0.26700000000000002</v>
      </c>
      <c r="D1374">
        <v>6.4699999999999994E-2</v>
      </c>
      <c r="I1374">
        <v>0.4</v>
      </c>
      <c r="J1374">
        <v>7.0999999999999994E-2</v>
      </c>
    </row>
    <row r="1375" spans="1:10">
      <c r="A1375" s="11" t="s">
        <v>228</v>
      </c>
      <c r="B1375" s="4">
        <v>42360</v>
      </c>
      <c r="C1375">
        <v>0.26300000000000001</v>
      </c>
      <c r="D1375">
        <v>6.7500000000000004E-2</v>
      </c>
      <c r="I1375">
        <v>0.3</v>
      </c>
      <c r="J1375">
        <v>2.1000000000000001E-2</v>
      </c>
    </row>
    <row r="1376" spans="1:10">
      <c r="A1376" s="11" t="s">
        <v>228</v>
      </c>
      <c r="B1376" s="4">
        <v>42361</v>
      </c>
      <c r="C1376">
        <v>0.26800000000000002</v>
      </c>
      <c r="D1376">
        <v>6.6699999999999995E-2</v>
      </c>
      <c r="I1376">
        <v>0.4</v>
      </c>
      <c r="J1376">
        <v>0.108</v>
      </c>
    </row>
    <row r="1377" spans="1:15">
      <c r="A1377" s="11" t="s">
        <v>228</v>
      </c>
      <c r="B1377" s="4">
        <v>42362</v>
      </c>
      <c r="C1377">
        <v>0.29699999999999999</v>
      </c>
      <c r="D1377">
        <v>3.7699999999999997E-2</v>
      </c>
      <c r="I1377">
        <v>0.4</v>
      </c>
      <c r="J1377">
        <v>0.13800000000000001</v>
      </c>
    </row>
    <row r="1378" spans="1:15">
      <c r="A1378" s="11" t="s">
        <v>228</v>
      </c>
      <c r="B1378" s="4">
        <v>42363</v>
      </c>
      <c r="C1378">
        <v>0.29699999999999999</v>
      </c>
      <c r="D1378">
        <v>3.7499999999999999E-2</v>
      </c>
      <c r="I1378">
        <v>0.4</v>
      </c>
      <c r="J1378">
        <v>7.3999999999999996E-2</v>
      </c>
    </row>
    <row r="1379" spans="1:15">
      <c r="A1379" s="11" t="s">
        <v>228</v>
      </c>
      <c r="B1379" s="4">
        <v>42364</v>
      </c>
      <c r="C1379">
        <v>0.27700000000000002</v>
      </c>
      <c r="D1379">
        <v>5.3100000000000001E-2</v>
      </c>
      <c r="I1379">
        <v>0.4</v>
      </c>
      <c r="J1379">
        <v>1E-3</v>
      </c>
    </row>
    <row r="1380" spans="1:15">
      <c r="A1380" s="11" t="s">
        <v>228</v>
      </c>
      <c r="B1380" s="4">
        <v>42365</v>
      </c>
      <c r="C1380">
        <v>0.25</v>
      </c>
      <c r="D1380">
        <v>8.0299999999999996E-2</v>
      </c>
      <c r="I1380">
        <v>0.2</v>
      </c>
      <c r="J1380">
        <v>9.6000000000000002E-2</v>
      </c>
    </row>
    <row r="1381" spans="1:15">
      <c r="A1381" s="11" t="s">
        <v>228</v>
      </c>
      <c r="B1381" s="4">
        <v>42366</v>
      </c>
      <c r="C1381">
        <v>0.19</v>
      </c>
      <c r="D1381">
        <v>4.8300000000000003E-2</v>
      </c>
      <c r="I1381">
        <v>-0.4</v>
      </c>
      <c r="J1381">
        <v>0.34499999999999997</v>
      </c>
    </row>
    <row r="1382" spans="1:15">
      <c r="A1382" s="11" t="s">
        <v>228</v>
      </c>
      <c r="B1382" s="4">
        <v>42367</v>
      </c>
      <c r="C1382">
        <v>0.18</v>
      </c>
      <c r="D1382">
        <v>3.0599999999999999E-2</v>
      </c>
      <c r="I1382">
        <v>-0.2</v>
      </c>
      <c r="J1382">
        <v>9.9000000000000005E-2</v>
      </c>
    </row>
    <row r="1383" spans="1:15">
      <c r="A1383" s="11" t="s">
        <v>228</v>
      </c>
      <c r="B1383" s="4">
        <v>42368</v>
      </c>
      <c r="C1383">
        <v>0.183</v>
      </c>
      <c r="D1383">
        <v>3.0200000000000001E-2</v>
      </c>
      <c r="I1383">
        <v>0</v>
      </c>
      <c r="J1383">
        <v>1.7999999999999999E-2</v>
      </c>
    </row>
    <row r="1384" spans="1:15">
      <c r="A1384" s="11" t="s">
        <v>228</v>
      </c>
      <c r="B1384" s="4">
        <v>42369</v>
      </c>
      <c r="C1384">
        <v>0.184</v>
      </c>
      <c r="D1384">
        <v>3.0099999999999998E-2</v>
      </c>
      <c r="I1384">
        <v>0</v>
      </c>
      <c r="J1384">
        <v>1.9E-2</v>
      </c>
    </row>
    <row r="1385" spans="1:15">
      <c r="A1385" s="11" t="s">
        <v>93</v>
      </c>
      <c r="B1385" s="4">
        <v>42881</v>
      </c>
      <c r="C1385">
        <v>0.26080999999999999</v>
      </c>
      <c r="D1385">
        <v>3.6970000000000003E-2</v>
      </c>
      <c r="E1385">
        <v>0.28069</v>
      </c>
      <c r="F1385">
        <v>0.10582999999999999</v>
      </c>
      <c r="G1385">
        <v>1454.7</v>
      </c>
      <c r="H1385">
        <v>266.8621</v>
      </c>
      <c r="I1385">
        <v>21.4</v>
      </c>
      <c r="J1385">
        <v>1.0810200000000001</v>
      </c>
      <c r="K1385">
        <v>16.3</v>
      </c>
      <c r="L1385">
        <v>0.15275</v>
      </c>
      <c r="O1385" s="4"/>
    </row>
    <row r="1386" spans="1:15">
      <c r="A1386" s="11" t="s">
        <v>93</v>
      </c>
      <c r="B1386" s="4">
        <v>42882</v>
      </c>
      <c r="C1386">
        <v>0.26328000000000001</v>
      </c>
      <c r="D1386">
        <v>3.5450000000000002E-2</v>
      </c>
      <c r="E1386">
        <v>0.29169</v>
      </c>
      <c r="F1386">
        <v>0.11176</v>
      </c>
      <c r="G1386">
        <v>1490.125</v>
      </c>
      <c r="H1386">
        <v>263.57405</v>
      </c>
      <c r="I1386">
        <v>16.336110000000001</v>
      </c>
      <c r="J1386">
        <v>0.36518</v>
      </c>
      <c r="K1386">
        <v>13.480560000000001</v>
      </c>
      <c r="L1386">
        <v>0.14174999999999999</v>
      </c>
      <c r="O1386" s="4"/>
    </row>
    <row r="1387" spans="1:15">
      <c r="A1387" s="11" t="s">
        <v>93</v>
      </c>
      <c r="B1387" s="4">
        <v>42883</v>
      </c>
      <c r="C1387">
        <v>0.26452999999999999</v>
      </c>
      <c r="D1387">
        <v>3.499E-2</v>
      </c>
      <c r="E1387">
        <v>0.29236000000000001</v>
      </c>
      <c r="F1387">
        <v>0.11151</v>
      </c>
      <c r="G1387">
        <v>1521.0833299999999</v>
      </c>
      <c r="H1387">
        <v>267.75776999999999</v>
      </c>
      <c r="I1387">
        <v>16.566669999999998</v>
      </c>
      <c r="J1387">
        <v>0.24847</v>
      </c>
      <c r="K1387">
        <v>13.533329999999999</v>
      </c>
      <c r="L1387">
        <v>0.10897</v>
      </c>
      <c r="O1387" s="4"/>
    </row>
    <row r="1388" spans="1:15">
      <c r="A1388" s="11" t="s">
        <v>93</v>
      </c>
      <c r="B1388" s="4">
        <v>42884</v>
      </c>
      <c r="C1388">
        <v>0.26346999999999998</v>
      </c>
      <c r="D1388">
        <v>3.456E-2</v>
      </c>
      <c r="E1388">
        <v>0.29382999999999998</v>
      </c>
      <c r="F1388">
        <v>0.11258</v>
      </c>
      <c r="G1388">
        <v>1548.9583299999999</v>
      </c>
      <c r="H1388">
        <v>276.77337999999997</v>
      </c>
      <c r="I1388">
        <v>16.327780000000001</v>
      </c>
      <c r="J1388">
        <v>0.46668999999999999</v>
      </c>
      <c r="K1388">
        <v>13.95556</v>
      </c>
      <c r="L1388">
        <v>0.16166</v>
      </c>
      <c r="O1388" s="4"/>
    </row>
    <row r="1389" spans="1:15">
      <c r="A1389" s="11" t="s">
        <v>93</v>
      </c>
      <c r="B1389" s="4">
        <v>42885</v>
      </c>
      <c r="C1389">
        <v>0.26061000000000001</v>
      </c>
      <c r="D1389">
        <v>3.4139999999999997E-2</v>
      </c>
      <c r="E1389">
        <v>0.29403000000000001</v>
      </c>
      <c r="F1389">
        <v>0.11269999999999999</v>
      </c>
      <c r="G1389">
        <v>1572.25</v>
      </c>
      <c r="H1389">
        <v>289.20666999999997</v>
      </c>
      <c r="I1389">
        <v>15.897220000000001</v>
      </c>
      <c r="J1389">
        <v>0.34733999999999998</v>
      </c>
      <c r="K1389">
        <v>13.98333</v>
      </c>
      <c r="L1389">
        <v>0.14457999999999999</v>
      </c>
      <c r="O1389" s="4"/>
    </row>
    <row r="1390" spans="1:15">
      <c r="A1390" s="11" t="s">
        <v>93</v>
      </c>
      <c r="B1390" s="4">
        <v>42886</v>
      </c>
      <c r="C1390">
        <v>0.25822000000000001</v>
      </c>
      <c r="D1390">
        <v>3.4439999999999998E-2</v>
      </c>
      <c r="E1390">
        <v>0.29432999999999998</v>
      </c>
      <c r="F1390">
        <v>0.11316</v>
      </c>
      <c r="G1390">
        <v>1594.25</v>
      </c>
      <c r="H1390">
        <v>302.28814999999997</v>
      </c>
      <c r="I1390">
        <v>16.919440000000002</v>
      </c>
      <c r="J1390">
        <v>0.24920999999999999</v>
      </c>
      <c r="K1390">
        <v>14.074999999999999</v>
      </c>
      <c r="L1390">
        <v>0.15023</v>
      </c>
      <c r="O1390" s="4"/>
    </row>
    <row r="1391" spans="1:15">
      <c r="A1391" s="11" t="s">
        <v>93</v>
      </c>
      <c r="B1391" s="4">
        <v>42887</v>
      </c>
      <c r="C1391">
        <v>0.25533</v>
      </c>
      <c r="D1391">
        <v>3.6609999999999997E-2</v>
      </c>
      <c r="E1391">
        <v>0.29538999999999999</v>
      </c>
      <c r="F1391">
        <v>0.1135</v>
      </c>
      <c r="G1391">
        <v>1613.5</v>
      </c>
      <c r="H1391">
        <v>315.60532999999998</v>
      </c>
      <c r="I1391">
        <v>18.877780000000001</v>
      </c>
      <c r="J1391">
        <v>0.42568</v>
      </c>
      <c r="K1391">
        <v>14.563890000000001</v>
      </c>
      <c r="L1391">
        <v>0.16839000000000001</v>
      </c>
      <c r="O1391" s="4"/>
    </row>
    <row r="1392" spans="1:15">
      <c r="A1392" s="11" t="s">
        <v>93</v>
      </c>
      <c r="B1392" s="4">
        <v>42888</v>
      </c>
      <c r="C1392">
        <v>0.25261</v>
      </c>
      <c r="D1392">
        <v>3.9660000000000001E-2</v>
      </c>
      <c r="E1392">
        <v>0.29666999999999999</v>
      </c>
      <c r="F1392">
        <v>0.11351</v>
      </c>
      <c r="G1392">
        <v>1631</v>
      </c>
      <c r="H1392">
        <v>328.09755000000001</v>
      </c>
      <c r="I1392">
        <v>21.622219999999999</v>
      </c>
      <c r="J1392">
        <v>0.51910000000000001</v>
      </c>
      <c r="K1392">
        <v>15.6</v>
      </c>
      <c r="L1392">
        <v>0.22653999999999999</v>
      </c>
      <c r="O1392" s="4"/>
    </row>
    <row r="1393" spans="1:15">
      <c r="A1393" s="11" t="s">
        <v>93</v>
      </c>
      <c r="B1393" s="4">
        <v>42889</v>
      </c>
      <c r="C1393">
        <v>0.24675</v>
      </c>
      <c r="D1393">
        <v>4.1579999999999999E-2</v>
      </c>
      <c r="E1393">
        <v>0.29914000000000002</v>
      </c>
      <c r="F1393">
        <v>0.11404</v>
      </c>
      <c r="G1393">
        <v>1647.625</v>
      </c>
      <c r="H1393">
        <v>341.23795000000001</v>
      </c>
      <c r="I1393">
        <v>22.761109999999999</v>
      </c>
      <c r="J1393">
        <v>0.21511</v>
      </c>
      <c r="K1393">
        <v>16.81944</v>
      </c>
      <c r="L1393">
        <v>0.25690000000000002</v>
      </c>
      <c r="O1393" s="4"/>
    </row>
    <row r="1394" spans="1:15">
      <c r="A1394" s="11" t="s">
        <v>93</v>
      </c>
      <c r="B1394" s="4">
        <v>42890</v>
      </c>
      <c r="C1394">
        <v>0.24167</v>
      </c>
      <c r="D1394">
        <v>4.172E-2</v>
      </c>
      <c r="E1394">
        <v>0.30032999999999999</v>
      </c>
      <c r="F1394">
        <v>0.11389000000000001</v>
      </c>
      <c r="G1394">
        <v>1663.125</v>
      </c>
      <c r="H1394">
        <v>352.55166000000003</v>
      </c>
      <c r="I1394">
        <v>22.844439999999999</v>
      </c>
      <c r="J1394">
        <v>0.19317000000000001</v>
      </c>
      <c r="K1394">
        <v>17.602779999999999</v>
      </c>
      <c r="L1394">
        <v>0.22689999999999999</v>
      </c>
      <c r="O1394" s="4"/>
    </row>
    <row r="1395" spans="1:15">
      <c r="A1395" s="11" t="s">
        <v>93</v>
      </c>
      <c r="B1395" s="4">
        <v>42891</v>
      </c>
      <c r="C1395">
        <v>0.23319000000000001</v>
      </c>
      <c r="D1395">
        <v>3.7319999999999999E-2</v>
      </c>
      <c r="E1395">
        <v>0.30175000000000002</v>
      </c>
      <c r="F1395">
        <v>0.11491999999999999</v>
      </c>
      <c r="G1395">
        <v>1678.625</v>
      </c>
      <c r="H1395">
        <v>363.86536000000001</v>
      </c>
      <c r="I1395">
        <v>23.252780000000001</v>
      </c>
      <c r="J1395">
        <v>0.31537999999999999</v>
      </c>
      <c r="K1395">
        <v>18.211110000000001</v>
      </c>
      <c r="L1395">
        <v>0.24471000000000001</v>
      </c>
      <c r="O1395" s="4"/>
    </row>
    <row r="1396" spans="1:15">
      <c r="A1396" s="11" t="s">
        <v>93</v>
      </c>
      <c r="B1396" s="4">
        <v>42892</v>
      </c>
      <c r="C1396">
        <v>0.22611000000000001</v>
      </c>
      <c r="D1396">
        <v>3.2419999999999997E-2</v>
      </c>
      <c r="E1396">
        <v>0.30238999999999999</v>
      </c>
      <c r="F1396">
        <v>0.11581</v>
      </c>
      <c r="G1396">
        <v>1696.25</v>
      </c>
      <c r="H1396">
        <v>377.35932000000003</v>
      </c>
      <c r="I1396">
        <v>23.780560000000001</v>
      </c>
      <c r="J1396">
        <v>0.31318000000000001</v>
      </c>
      <c r="K1396">
        <v>18.663889999999999</v>
      </c>
      <c r="L1396">
        <v>0.25225999999999998</v>
      </c>
      <c r="O1396" s="4"/>
    </row>
    <row r="1397" spans="1:15">
      <c r="A1397" s="11" t="s">
        <v>93</v>
      </c>
      <c r="B1397" s="4">
        <v>42893</v>
      </c>
      <c r="C1397">
        <v>0.22003</v>
      </c>
      <c r="D1397">
        <v>2.6280000000000001E-2</v>
      </c>
      <c r="E1397">
        <v>0.30297000000000002</v>
      </c>
      <c r="F1397">
        <v>0.11609999999999999</v>
      </c>
      <c r="G1397">
        <v>1710.875</v>
      </c>
      <c r="H1397">
        <v>390.38186999999999</v>
      </c>
      <c r="I1397">
        <v>24.016670000000001</v>
      </c>
      <c r="J1397">
        <v>0.24664</v>
      </c>
      <c r="K1397">
        <v>19.147220000000001</v>
      </c>
      <c r="L1397">
        <v>0.27096999999999999</v>
      </c>
      <c r="O1397" s="4"/>
    </row>
    <row r="1398" spans="1:15">
      <c r="A1398" s="11" t="s">
        <v>93</v>
      </c>
      <c r="B1398" s="4">
        <v>42894</v>
      </c>
      <c r="C1398">
        <v>0.21189</v>
      </c>
      <c r="D1398">
        <v>1.9640000000000001E-2</v>
      </c>
      <c r="E1398">
        <v>0.30153000000000002</v>
      </c>
      <c r="F1398">
        <v>0.11401</v>
      </c>
      <c r="G1398">
        <v>1724.1666700000001</v>
      </c>
      <c r="H1398">
        <v>401.99020999999999</v>
      </c>
      <c r="I1398">
        <v>23.877780000000001</v>
      </c>
      <c r="J1398">
        <v>0.25905</v>
      </c>
      <c r="K1398">
        <v>19.508330000000001</v>
      </c>
      <c r="L1398">
        <v>0.28831000000000001</v>
      </c>
      <c r="O1398" s="4"/>
    </row>
    <row r="1399" spans="1:15">
      <c r="A1399" s="11" t="s">
        <v>93</v>
      </c>
      <c r="B1399" s="4">
        <v>42895</v>
      </c>
      <c r="C1399">
        <v>0.22425</v>
      </c>
      <c r="D1399">
        <v>3.5299999999999998E-2</v>
      </c>
      <c r="E1399">
        <v>0.29455999999999999</v>
      </c>
      <c r="F1399">
        <v>0.10416</v>
      </c>
      <c r="G1399">
        <v>1736.4583299999999</v>
      </c>
      <c r="H1399">
        <v>412.42003</v>
      </c>
      <c r="I1399">
        <v>23.044440000000002</v>
      </c>
      <c r="J1399">
        <v>0.1946</v>
      </c>
      <c r="K1399">
        <v>19.519439999999999</v>
      </c>
      <c r="L1399">
        <v>0.26774999999999999</v>
      </c>
      <c r="O1399" s="4"/>
    </row>
    <row r="1400" spans="1:15">
      <c r="A1400" s="11" t="s">
        <v>93</v>
      </c>
      <c r="B1400" s="4">
        <v>42896</v>
      </c>
      <c r="C1400">
        <v>0.23028000000000001</v>
      </c>
      <c r="D1400">
        <v>3.4200000000000001E-2</v>
      </c>
      <c r="E1400">
        <v>0.30031000000000002</v>
      </c>
      <c r="F1400">
        <v>0.11072</v>
      </c>
      <c r="G1400">
        <v>1748.625</v>
      </c>
      <c r="H1400">
        <v>422.31952999999999</v>
      </c>
      <c r="I1400">
        <v>23.69444</v>
      </c>
      <c r="J1400">
        <v>0.43472</v>
      </c>
      <c r="K1400">
        <v>19.591670000000001</v>
      </c>
      <c r="L1400">
        <v>0.28976000000000002</v>
      </c>
      <c r="O1400" s="4"/>
    </row>
    <row r="1401" spans="1:15">
      <c r="A1401" s="11" t="s">
        <v>93</v>
      </c>
      <c r="B1401" s="4">
        <v>42897</v>
      </c>
      <c r="C1401">
        <v>0.23</v>
      </c>
      <c r="D1401">
        <v>3.363E-2</v>
      </c>
      <c r="E1401">
        <v>0.30132999999999999</v>
      </c>
      <c r="F1401">
        <v>0.11141</v>
      </c>
      <c r="G1401">
        <v>1764</v>
      </c>
      <c r="H1401">
        <v>432.51364999999998</v>
      </c>
      <c r="I1401">
        <v>24.602779999999999</v>
      </c>
      <c r="J1401">
        <v>0.27755999999999997</v>
      </c>
      <c r="K1401">
        <v>19.997219999999999</v>
      </c>
      <c r="L1401">
        <v>0.35865999999999998</v>
      </c>
      <c r="O1401" s="4"/>
    </row>
    <row r="1402" spans="1:15">
      <c r="A1402" s="11" t="s">
        <v>93</v>
      </c>
      <c r="B1402" s="4">
        <v>42898</v>
      </c>
      <c r="C1402">
        <v>0.22686000000000001</v>
      </c>
      <c r="D1402">
        <v>3.3930000000000002E-2</v>
      </c>
      <c r="E1402">
        <v>0.29977999999999999</v>
      </c>
      <c r="F1402">
        <v>0.1089</v>
      </c>
      <c r="G1402">
        <v>1778.4583299999999</v>
      </c>
      <c r="H1402">
        <v>442.94346999999999</v>
      </c>
      <c r="I1402">
        <v>24.011109999999999</v>
      </c>
      <c r="J1402">
        <v>0.39706999999999998</v>
      </c>
      <c r="K1402">
        <v>20.31944</v>
      </c>
      <c r="L1402">
        <v>0.35846</v>
      </c>
      <c r="O1402" s="4"/>
    </row>
    <row r="1403" spans="1:15">
      <c r="A1403" s="11" t="s">
        <v>93</v>
      </c>
      <c r="B1403" s="4">
        <v>42899</v>
      </c>
      <c r="C1403">
        <v>0.22933000000000001</v>
      </c>
      <c r="D1403">
        <v>3.492E-2</v>
      </c>
      <c r="E1403">
        <v>0.3</v>
      </c>
      <c r="F1403">
        <v>0.10957</v>
      </c>
      <c r="G1403">
        <v>1788.5416700000001</v>
      </c>
      <c r="H1403">
        <v>452.01801</v>
      </c>
      <c r="I1403">
        <v>24.227779999999999</v>
      </c>
      <c r="J1403">
        <v>0.28920000000000001</v>
      </c>
      <c r="K1403">
        <v>20.163889999999999</v>
      </c>
      <c r="L1403">
        <v>0.32300000000000001</v>
      </c>
      <c r="O1403" s="4"/>
    </row>
    <row r="1404" spans="1:15">
      <c r="A1404" s="11" t="s">
        <v>93</v>
      </c>
      <c r="B1404" s="4">
        <v>42900</v>
      </c>
      <c r="C1404">
        <v>0.22942000000000001</v>
      </c>
      <c r="D1404">
        <v>3.7060000000000003E-2</v>
      </c>
      <c r="E1404">
        <v>0.29419000000000001</v>
      </c>
      <c r="F1404">
        <v>0.1026</v>
      </c>
      <c r="G1404">
        <v>1799.9583299999999</v>
      </c>
      <c r="H1404">
        <v>459.67833000000002</v>
      </c>
      <c r="I1404">
        <v>23.966670000000001</v>
      </c>
      <c r="J1404">
        <v>0.51254999999999995</v>
      </c>
      <c r="K1404">
        <v>20.516670000000001</v>
      </c>
      <c r="L1404">
        <v>0.28222999999999998</v>
      </c>
      <c r="O1404" s="4"/>
    </row>
    <row r="1405" spans="1:15">
      <c r="A1405" s="11" t="s">
        <v>93</v>
      </c>
      <c r="B1405" s="4">
        <v>42901</v>
      </c>
      <c r="C1405">
        <v>0.23208000000000001</v>
      </c>
      <c r="D1405">
        <v>3.6850000000000001E-2</v>
      </c>
      <c r="E1405">
        <v>0.29771999999999998</v>
      </c>
      <c r="F1405">
        <v>0.10654</v>
      </c>
      <c r="G1405">
        <v>1813.0416700000001</v>
      </c>
      <c r="H1405">
        <v>467.81006000000002</v>
      </c>
      <c r="I1405">
        <v>24.047219999999999</v>
      </c>
      <c r="J1405">
        <v>0.10843999999999999</v>
      </c>
      <c r="K1405">
        <v>20.355560000000001</v>
      </c>
      <c r="L1405">
        <v>0.32127</v>
      </c>
      <c r="O1405" s="4"/>
    </row>
    <row r="1406" spans="1:15">
      <c r="A1406" s="11" t="s">
        <v>93</v>
      </c>
      <c r="B1406" s="4">
        <v>42902</v>
      </c>
      <c r="C1406">
        <v>0.23189000000000001</v>
      </c>
      <c r="D1406">
        <v>3.6949999999999997E-2</v>
      </c>
      <c r="E1406">
        <v>0.29788999999999999</v>
      </c>
      <c r="F1406">
        <v>0.10679</v>
      </c>
      <c r="G1406">
        <v>1822.7916700000001</v>
      </c>
      <c r="H1406">
        <v>476.05964</v>
      </c>
      <c r="I1406">
        <v>24.55556</v>
      </c>
      <c r="J1406">
        <v>8.3890000000000006E-2</v>
      </c>
      <c r="K1406">
        <v>20.644439999999999</v>
      </c>
      <c r="L1406">
        <v>0.25717000000000001</v>
      </c>
      <c r="O1406" s="4"/>
    </row>
    <row r="1407" spans="1:15">
      <c r="A1407" s="11" t="s">
        <v>93</v>
      </c>
      <c r="B1407" s="4">
        <v>42903</v>
      </c>
      <c r="C1407">
        <v>0.22408</v>
      </c>
      <c r="D1407">
        <v>3.8670000000000003E-2</v>
      </c>
      <c r="E1407">
        <v>0.29314000000000001</v>
      </c>
      <c r="F1407">
        <v>0.10131999999999999</v>
      </c>
      <c r="G1407">
        <v>1833.0416700000001</v>
      </c>
      <c r="H1407">
        <v>483.48426000000001</v>
      </c>
      <c r="I1407">
        <v>22.322220000000002</v>
      </c>
      <c r="J1407">
        <v>0.53295999999999999</v>
      </c>
      <c r="K1407">
        <v>20.627780000000001</v>
      </c>
      <c r="L1407">
        <v>0.28738999999999998</v>
      </c>
      <c r="O1407" s="4"/>
    </row>
    <row r="1408" spans="1:15">
      <c r="A1408" s="11" t="s">
        <v>93</v>
      </c>
      <c r="B1408" s="4">
        <v>42904</v>
      </c>
      <c r="C1408">
        <v>0.22294</v>
      </c>
      <c r="D1408">
        <v>3.9120000000000002E-2</v>
      </c>
      <c r="E1408">
        <v>0.29238999999999998</v>
      </c>
      <c r="F1408">
        <v>0.10217</v>
      </c>
      <c r="G1408">
        <v>1843.9583299999999</v>
      </c>
      <c r="H1408">
        <v>491.85169000000002</v>
      </c>
      <c r="I1408">
        <v>20.647220000000001</v>
      </c>
      <c r="J1408">
        <v>0.16442999999999999</v>
      </c>
      <c r="K1408">
        <v>19.808330000000002</v>
      </c>
      <c r="L1408">
        <v>0.34650999999999998</v>
      </c>
      <c r="O1408" s="4"/>
    </row>
    <row r="1409" spans="1:15">
      <c r="A1409" s="11" t="s">
        <v>93</v>
      </c>
      <c r="B1409" s="4">
        <v>42905</v>
      </c>
      <c r="C1409">
        <v>0.22789000000000001</v>
      </c>
      <c r="D1409">
        <v>3.8589999999999999E-2</v>
      </c>
      <c r="E1409">
        <v>0.29564000000000001</v>
      </c>
      <c r="F1409">
        <v>0.10734</v>
      </c>
      <c r="G1409">
        <v>1855.4583299999999</v>
      </c>
      <c r="H1409">
        <v>499.62986999999998</v>
      </c>
      <c r="I1409">
        <v>21.59722</v>
      </c>
      <c r="J1409">
        <v>0.11097</v>
      </c>
      <c r="K1409">
        <v>19.302779999999998</v>
      </c>
      <c r="L1409">
        <v>0.25945000000000001</v>
      </c>
      <c r="O1409" s="4"/>
    </row>
    <row r="1410" spans="1:15">
      <c r="A1410" s="11" t="s">
        <v>93</v>
      </c>
      <c r="B1410" s="4">
        <v>42906</v>
      </c>
      <c r="C1410">
        <v>0.22883000000000001</v>
      </c>
      <c r="D1410">
        <v>3.8440000000000002E-2</v>
      </c>
      <c r="E1410">
        <v>0.29649999999999999</v>
      </c>
      <c r="F1410">
        <v>0.10867</v>
      </c>
      <c r="G1410">
        <v>1865.3333299999999</v>
      </c>
      <c r="H1410">
        <v>506.40631000000002</v>
      </c>
      <c r="I1410">
        <v>22.647220000000001</v>
      </c>
      <c r="J1410">
        <v>0.28738999999999998</v>
      </c>
      <c r="K1410">
        <v>19.408329999999999</v>
      </c>
      <c r="L1410">
        <v>0.22684000000000001</v>
      </c>
      <c r="O1410" s="4"/>
    </row>
    <row r="1411" spans="1:15">
      <c r="A1411" s="11" t="s">
        <v>93</v>
      </c>
      <c r="B1411" s="4">
        <v>42907</v>
      </c>
      <c r="C1411">
        <v>0.24118999999999999</v>
      </c>
      <c r="D1411">
        <v>4.0719999999999999E-2</v>
      </c>
      <c r="E1411">
        <v>0.29393999999999998</v>
      </c>
      <c r="F1411">
        <v>0.10705000000000001</v>
      </c>
      <c r="G1411">
        <v>1873.5</v>
      </c>
      <c r="H1411">
        <v>514.06663000000003</v>
      </c>
      <c r="I1411">
        <v>22.661110000000001</v>
      </c>
      <c r="J1411">
        <v>0.14174999999999999</v>
      </c>
      <c r="K1411">
        <v>19.774999999999999</v>
      </c>
      <c r="L1411">
        <v>0.22048000000000001</v>
      </c>
      <c r="O1411" s="4"/>
    </row>
    <row r="1412" spans="1:15">
      <c r="A1412" s="11" t="s">
        <v>93</v>
      </c>
      <c r="B1412" s="4">
        <v>42908</v>
      </c>
      <c r="C1412">
        <v>0.25169000000000002</v>
      </c>
      <c r="D1412">
        <v>4.3959999999999999E-2</v>
      </c>
      <c r="E1412">
        <v>0.29127999999999998</v>
      </c>
      <c r="F1412">
        <v>0.10187</v>
      </c>
      <c r="G1412">
        <v>1881.7083299999999</v>
      </c>
      <c r="H1412">
        <v>520.01810999999998</v>
      </c>
      <c r="I1412">
        <v>23.408329999999999</v>
      </c>
      <c r="J1412">
        <v>1.443E-2</v>
      </c>
      <c r="K1412">
        <v>19.961110000000001</v>
      </c>
      <c r="L1412">
        <v>0.21382000000000001</v>
      </c>
      <c r="O1412" s="4"/>
    </row>
    <row r="1413" spans="1:15">
      <c r="A1413" s="11" t="s">
        <v>93</v>
      </c>
      <c r="B1413" s="4">
        <v>42909</v>
      </c>
      <c r="C1413">
        <v>0.24435999999999999</v>
      </c>
      <c r="D1413">
        <v>4.3090000000000003E-2</v>
      </c>
      <c r="E1413">
        <v>0.28969</v>
      </c>
      <c r="F1413">
        <v>9.9909999999999999E-2</v>
      </c>
      <c r="G1413">
        <v>1892.9166700000001</v>
      </c>
      <c r="H1413">
        <v>526.79454999999996</v>
      </c>
      <c r="I1413">
        <v>21.019439999999999</v>
      </c>
      <c r="J1413">
        <v>0.46460000000000001</v>
      </c>
      <c r="K1413">
        <v>19.936109999999999</v>
      </c>
      <c r="L1413">
        <v>0.27084000000000003</v>
      </c>
      <c r="O1413" s="4"/>
    </row>
    <row r="1414" spans="1:15">
      <c r="A1414" s="11" t="s">
        <v>93</v>
      </c>
      <c r="B1414" s="4">
        <v>42910</v>
      </c>
      <c r="C1414">
        <v>0.23813999999999999</v>
      </c>
      <c r="D1414">
        <v>4.233E-2</v>
      </c>
      <c r="E1414">
        <v>0.28693999999999997</v>
      </c>
      <c r="F1414">
        <v>9.8909999999999998E-2</v>
      </c>
      <c r="G1414">
        <v>1903</v>
      </c>
      <c r="H1414">
        <v>534.21916999999996</v>
      </c>
      <c r="I1414">
        <v>19.594439999999999</v>
      </c>
      <c r="J1414">
        <v>0.36613000000000001</v>
      </c>
      <c r="K1414">
        <v>19.116669999999999</v>
      </c>
      <c r="L1414">
        <v>0.30287999999999998</v>
      </c>
      <c r="O1414" s="4"/>
    </row>
    <row r="1415" spans="1:15">
      <c r="A1415" s="11" t="s">
        <v>93</v>
      </c>
      <c r="B1415" s="4">
        <v>42911</v>
      </c>
      <c r="C1415">
        <v>0.23508000000000001</v>
      </c>
      <c r="D1415">
        <v>4.249E-2</v>
      </c>
      <c r="E1415">
        <v>0.28521999999999997</v>
      </c>
      <c r="F1415">
        <v>9.8890000000000006E-2</v>
      </c>
      <c r="G1415">
        <v>1911.4166700000001</v>
      </c>
      <c r="H1415">
        <v>540.70099000000005</v>
      </c>
      <c r="I1415">
        <v>19.922219999999999</v>
      </c>
      <c r="J1415">
        <v>0.10748000000000001</v>
      </c>
      <c r="K1415">
        <v>18.566669999999998</v>
      </c>
      <c r="L1415">
        <v>0.28976000000000002</v>
      </c>
      <c r="O1415" s="4"/>
    </row>
    <row r="1416" spans="1:15">
      <c r="A1416" s="11" t="s">
        <v>93</v>
      </c>
      <c r="B1416" s="4">
        <v>42912</v>
      </c>
      <c r="C1416">
        <v>0.23386000000000001</v>
      </c>
      <c r="D1416">
        <v>4.4920000000000002E-2</v>
      </c>
      <c r="E1416">
        <v>0.28353</v>
      </c>
      <c r="F1416">
        <v>9.783E-2</v>
      </c>
      <c r="G1416">
        <v>1918.3333299999999</v>
      </c>
      <c r="H1416">
        <v>546.35784000000001</v>
      </c>
      <c r="I1416">
        <v>21.2</v>
      </c>
      <c r="J1416">
        <v>0.2848</v>
      </c>
      <c r="K1416">
        <v>18.52778</v>
      </c>
      <c r="L1416">
        <v>0.25851000000000002</v>
      </c>
      <c r="O1416" s="4"/>
    </row>
    <row r="1417" spans="1:15">
      <c r="A1417" s="11" t="s">
        <v>93</v>
      </c>
      <c r="B1417" s="4">
        <v>42913</v>
      </c>
      <c r="C1417">
        <v>0.23566999999999999</v>
      </c>
      <c r="D1417">
        <v>4.5190000000000001E-2</v>
      </c>
      <c r="E1417">
        <v>0.28355999999999998</v>
      </c>
      <c r="F1417">
        <v>9.7699999999999995E-2</v>
      </c>
      <c r="G1417">
        <v>1925.4166700000001</v>
      </c>
      <c r="H1417">
        <v>552.36824999999999</v>
      </c>
      <c r="I1417">
        <v>21.483329999999999</v>
      </c>
      <c r="J1417">
        <v>0.2626</v>
      </c>
      <c r="K1417">
        <v>18.738890000000001</v>
      </c>
      <c r="L1417">
        <v>0.23338</v>
      </c>
      <c r="O1417" s="4"/>
    </row>
    <row r="1418" spans="1:15">
      <c r="A1418" s="11" t="s">
        <v>93</v>
      </c>
      <c r="B1418" s="4">
        <v>42914</v>
      </c>
      <c r="C1418">
        <v>0.23927999999999999</v>
      </c>
      <c r="D1418">
        <v>4.7759999999999997E-2</v>
      </c>
      <c r="E1418">
        <v>0.28338999999999998</v>
      </c>
      <c r="F1418">
        <v>9.8460000000000006E-2</v>
      </c>
      <c r="G1418">
        <v>1930.125</v>
      </c>
      <c r="H1418">
        <v>557.73046999999997</v>
      </c>
      <c r="I1418">
        <v>22.997219999999999</v>
      </c>
      <c r="J1418">
        <v>0.27110000000000001</v>
      </c>
      <c r="K1418">
        <v>19.125</v>
      </c>
      <c r="L1418">
        <v>0.25508999999999998</v>
      </c>
      <c r="O1418" s="4"/>
    </row>
    <row r="1419" spans="1:15">
      <c r="A1419" s="11" t="s">
        <v>93</v>
      </c>
      <c r="B1419" s="4">
        <v>42915</v>
      </c>
      <c r="C1419">
        <v>0.23957999999999999</v>
      </c>
      <c r="D1419">
        <v>4.863E-2</v>
      </c>
      <c r="E1419">
        <v>0.28166999999999998</v>
      </c>
      <c r="F1419">
        <v>9.5579999999999998E-2</v>
      </c>
      <c r="G1419">
        <v>1938.625</v>
      </c>
      <c r="H1419">
        <v>561.38386000000003</v>
      </c>
      <c r="I1419">
        <v>22.288889999999999</v>
      </c>
      <c r="J1419">
        <v>0.35161999999999999</v>
      </c>
      <c r="K1419">
        <v>19.516670000000001</v>
      </c>
      <c r="L1419">
        <v>0.31258000000000002</v>
      </c>
      <c r="O1419" s="4"/>
    </row>
    <row r="1420" spans="1:15">
      <c r="A1420" s="11" t="s">
        <v>93</v>
      </c>
      <c r="B1420" s="4">
        <v>42916</v>
      </c>
      <c r="C1420">
        <v>0.24661</v>
      </c>
      <c r="D1420">
        <v>4.6800000000000001E-2</v>
      </c>
      <c r="E1420">
        <v>0.28166999999999998</v>
      </c>
      <c r="F1420">
        <v>9.7850000000000006E-2</v>
      </c>
      <c r="G1420">
        <v>1947.875</v>
      </c>
      <c r="H1420">
        <v>567.15855999999997</v>
      </c>
      <c r="I1420">
        <v>21.088889999999999</v>
      </c>
      <c r="J1420">
        <v>0.32407000000000002</v>
      </c>
      <c r="K1420">
        <v>19.327780000000001</v>
      </c>
      <c r="L1420">
        <v>0.31691999999999998</v>
      </c>
      <c r="O1420" s="4"/>
    </row>
    <row r="1421" spans="1:15">
      <c r="A1421" s="11" t="s">
        <v>93</v>
      </c>
      <c r="B1421" s="4">
        <v>42917</v>
      </c>
      <c r="C1421">
        <v>0.24586</v>
      </c>
      <c r="D1421">
        <v>4.6719999999999998E-2</v>
      </c>
      <c r="E1421">
        <v>0.27772000000000002</v>
      </c>
      <c r="F1421">
        <v>9.3130000000000004E-2</v>
      </c>
      <c r="G1421">
        <v>1955.5</v>
      </c>
      <c r="H1421">
        <v>571.93152999999995</v>
      </c>
      <c r="I1421">
        <v>21.302779999999998</v>
      </c>
      <c r="J1421">
        <v>0.51412999999999998</v>
      </c>
      <c r="K1421">
        <v>19.05</v>
      </c>
      <c r="L1421">
        <v>0.28976000000000002</v>
      </c>
      <c r="O1421" s="4"/>
    </row>
    <row r="1422" spans="1:15">
      <c r="A1422" s="11" t="s">
        <v>93</v>
      </c>
      <c r="B1422" s="4">
        <v>42918</v>
      </c>
      <c r="C1422">
        <v>0.24725</v>
      </c>
      <c r="D1422">
        <v>4.6710000000000002E-2</v>
      </c>
      <c r="E1422">
        <v>0.27568999999999999</v>
      </c>
      <c r="F1422">
        <v>9.0490000000000001E-2</v>
      </c>
      <c r="G1422">
        <v>1961.7916700000001</v>
      </c>
      <c r="H1422">
        <v>576.11524999999995</v>
      </c>
      <c r="I1422">
        <v>23.547219999999999</v>
      </c>
      <c r="J1422">
        <v>0.56698999999999999</v>
      </c>
      <c r="K1422">
        <v>19.316669999999998</v>
      </c>
      <c r="L1422">
        <v>0.21906</v>
      </c>
      <c r="O1422" s="4"/>
    </row>
    <row r="1423" spans="1:15">
      <c r="A1423" s="11" t="s">
        <v>93</v>
      </c>
      <c r="B1423" s="4">
        <v>42919</v>
      </c>
      <c r="C1423">
        <v>0.24592</v>
      </c>
      <c r="D1423">
        <v>4.6789999999999998E-2</v>
      </c>
      <c r="E1423">
        <v>0.27550000000000002</v>
      </c>
      <c r="F1423">
        <v>8.9590000000000003E-2</v>
      </c>
      <c r="G1423">
        <v>1969.2083299999999</v>
      </c>
      <c r="H1423">
        <v>580.24004000000002</v>
      </c>
      <c r="I1423">
        <v>24.65</v>
      </c>
      <c r="J1423">
        <v>0.40960999999999997</v>
      </c>
      <c r="K1423">
        <v>20.04167</v>
      </c>
      <c r="L1423">
        <v>0.19220999999999999</v>
      </c>
      <c r="O1423" s="4"/>
    </row>
    <row r="1424" spans="1:15">
      <c r="A1424" s="11" t="s">
        <v>93</v>
      </c>
      <c r="B1424" s="4">
        <v>42920</v>
      </c>
      <c r="C1424">
        <v>0.24410999999999999</v>
      </c>
      <c r="D1424">
        <v>4.6980000000000001E-2</v>
      </c>
      <c r="E1424">
        <v>0.27456000000000003</v>
      </c>
      <c r="F1424">
        <v>8.9029999999999998E-2</v>
      </c>
      <c r="G1424">
        <v>1976.5</v>
      </c>
      <c r="H1424">
        <v>585.48441000000003</v>
      </c>
      <c r="I1424">
        <v>25.86111</v>
      </c>
      <c r="J1424">
        <v>0.57381000000000004</v>
      </c>
      <c r="K1424">
        <v>20.691669999999998</v>
      </c>
      <c r="L1424">
        <v>0.19220999999999999</v>
      </c>
      <c r="O1424" s="4"/>
    </row>
    <row r="1425" spans="1:15">
      <c r="A1425" s="11" t="s">
        <v>93</v>
      </c>
      <c r="B1425" s="4">
        <v>42921</v>
      </c>
      <c r="C1425">
        <v>0.24636</v>
      </c>
      <c r="D1425">
        <v>4.632E-2</v>
      </c>
      <c r="E1425">
        <v>0.27378000000000002</v>
      </c>
      <c r="F1425">
        <v>8.9910000000000004E-2</v>
      </c>
      <c r="I1425">
        <v>25.713889999999999</v>
      </c>
      <c r="J1425">
        <v>0.70599000000000001</v>
      </c>
      <c r="K1425">
        <v>21.269439999999999</v>
      </c>
      <c r="L1425">
        <v>0.22550999999999999</v>
      </c>
      <c r="O1425" s="4"/>
    </row>
    <row r="1426" spans="1:15">
      <c r="A1426" s="11" t="s">
        <v>93</v>
      </c>
      <c r="B1426" s="4">
        <v>42922</v>
      </c>
      <c r="C1426">
        <v>0.24592</v>
      </c>
      <c r="D1426">
        <v>4.8419999999999998E-2</v>
      </c>
      <c r="E1426">
        <v>0.26844000000000001</v>
      </c>
      <c r="F1426">
        <v>8.4220000000000003E-2</v>
      </c>
      <c r="I1426">
        <v>26.511109999999999</v>
      </c>
      <c r="J1426">
        <v>0.96955000000000002</v>
      </c>
      <c r="K1426">
        <v>21.566669999999998</v>
      </c>
      <c r="L1426">
        <v>0.30867</v>
      </c>
      <c r="O1426" s="4"/>
    </row>
    <row r="1427" spans="1:15">
      <c r="A1427" s="11" t="s">
        <v>93</v>
      </c>
      <c r="B1427" s="4">
        <v>42923</v>
      </c>
      <c r="C1427">
        <v>0.24299999999999999</v>
      </c>
      <c r="D1427">
        <v>4.9860000000000002E-2</v>
      </c>
      <c r="E1427">
        <v>0.26230999999999999</v>
      </c>
      <c r="F1427">
        <v>8.1900000000000001E-2</v>
      </c>
      <c r="I1427">
        <v>26.91667</v>
      </c>
      <c r="J1427">
        <v>0.81176000000000004</v>
      </c>
      <c r="K1427">
        <v>22.036110000000001</v>
      </c>
      <c r="L1427">
        <v>0.30210999999999999</v>
      </c>
      <c r="O1427" s="4"/>
    </row>
    <row r="1428" spans="1:15">
      <c r="A1428" s="11" t="s">
        <v>93</v>
      </c>
      <c r="B1428" s="4">
        <v>42924</v>
      </c>
      <c r="C1428">
        <v>0.23605999999999999</v>
      </c>
      <c r="D1428">
        <v>5.1880000000000003E-2</v>
      </c>
      <c r="E1428">
        <v>0.25507999999999997</v>
      </c>
      <c r="F1428">
        <v>8.1559999999999994E-2</v>
      </c>
      <c r="I1428">
        <v>26.572220000000002</v>
      </c>
      <c r="J1428">
        <v>0.74816000000000005</v>
      </c>
      <c r="K1428">
        <v>22.25</v>
      </c>
      <c r="L1428">
        <v>0.31035000000000001</v>
      </c>
      <c r="O1428" s="4"/>
    </row>
    <row r="1429" spans="1:15">
      <c r="A1429" s="11" t="s">
        <v>93</v>
      </c>
      <c r="B1429" s="4">
        <v>42925</v>
      </c>
      <c r="C1429">
        <v>0.22939000000000001</v>
      </c>
      <c r="D1429">
        <v>5.2319999999999998E-2</v>
      </c>
      <c r="E1429">
        <v>0.24861</v>
      </c>
      <c r="F1429">
        <v>8.1850000000000006E-2</v>
      </c>
      <c r="I1429">
        <v>26.774999999999999</v>
      </c>
      <c r="J1429">
        <v>0.80828999999999995</v>
      </c>
      <c r="K1429">
        <v>22.377780000000001</v>
      </c>
      <c r="L1429">
        <v>0.31647999999999998</v>
      </c>
      <c r="O1429" s="4"/>
    </row>
    <row r="1430" spans="1:15">
      <c r="A1430" s="11" t="s">
        <v>93</v>
      </c>
      <c r="B1430" s="4">
        <v>42926</v>
      </c>
      <c r="C1430">
        <v>0.22161</v>
      </c>
      <c r="D1430">
        <v>5.1020000000000003E-2</v>
      </c>
      <c r="E1430">
        <v>0.24253</v>
      </c>
      <c r="F1430">
        <v>8.3150000000000002E-2</v>
      </c>
      <c r="I1430">
        <v>26.76389</v>
      </c>
      <c r="J1430">
        <v>0.39178000000000002</v>
      </c>
      <c r="K1430">
        <v>22.697220000000002</v>
      </c>
      <c r="L1430">
        <v>0.30780999999999997</v>
      </c>
      <c r="O1430" s="4"/>
    </row>
    <row r="1431" spans="1:15">
      <c r="A1431" s="11" t="s">
        <v>93</v>
      </c>
      <c r="B1431" s="4">
        <v>42927</v>
      </c>
      <c r="C1431">
        <v>0.21581</v>
      </c>
      <c r="D1431">
        <v>5.1400000000000001E-2</v>
      </c>
      <c r="E1431">
        <v>0.23724999999999999</v>
      </c>
      <c r="F1431">
        <v>8.3690000000000001E-2</v>
      </c>
      <c r="I1431">
        <v>25.830559999999998</v>
      </c>
      <c r="J1431">
        <v>0.41300999999999999</v>
      </c>
      <c r="K1431">
        <v>22.58333</v>
      </c>
      <c r="L1431">
        <v>0.32797999999999999</v>
      </c>
      <c r="O1431" s="4"/>
    </row>
    <row r="1432" spans="1:15">
      <c r="A1432" s="11" t="s">
        <v>93</v>
      </c>
      <c r="B1432" s="4">
        <v>42928</v>
      </c>
      <c r="C1432">
        <v>0.21589</v>
      </c>
      <c r="D1432">
        <v>5.364E-2</v>
      </c>
      <c r="E1432">
        <v>0.23350000000000001</v>
      </c>
      <c r="F1432">
        <v>8.5309999999999997E-2</v>
      </c>
      <c r="I1432">
        <v>26.7</v>
      </c>
      <c r="J1432">
        <v>0.55283000000000004</v>
      </c>
      <c r="K1432">
        <v>22.616669999999999</v>
      </c>
      <c r="L1432">
        <v>0.28867999999999999</v>
      </c>
      <c r="O1432" s="4"/>
    </row>
    <row r="1433" spans="1:15">
      <c r="A1433" s="11" t="s">
        <v>93</v>
      </c>
      <c r="B1433" s="4">
        <v>42929</v>
      </c>
      <c r="C1433">
        <v>0.21018999999999999</v>
      </c>
      <c r="D1433">
        <v>5.0319999999999997E-2</v>
      </c>
      <c r="E1433">
        <v>0.23116999999999999</v>
      </c>
      <c r="F1433">
        <v>9.0179999999999996E-2</v>
      </c>
      <c r="I1433">
        <v>25.897220000000001</v>
      </c>
      <c r="J1433">
        <v>0.63341000000000003</v>
      </c>
      <c r="K1433">
        <v>22.636109999999999</v>
      </c>
      <c r="L1433">
        <v>0.2863</v>
      </c>
      <c r="O1433" s="4"/>
    </row>
    <row r="1434" spans="1:15">
      <c r="A1434" s="11" t="s">
        <v>93</v>
      </c>
      <c r="B1434" s="4">
        <v>42930</v>
      </c>
      <c r="C1434">
        <v>0.20177999999999999</v>
      </c>
      <c r="D1434">
        <v>4.5330000000000002E-2</v>
      </c>
      <c r="E1434">
        <v>0.22825000000000001</v>
      </c>
      <c r="F1434">
        <v>9.3270000000000006E-2</v>
      </c>
      <c r="I1434">
        <v>25.827780000000001</v>
      </c>
      <c r="J1434">
        <v>0.83501000000000003</v>
      </c>
      <c r="K1434">
        <v>22.511109999999999</v>
      </c>
      <c r="L1434">
        <v>0.30210999999999999</v>
      </c>
      <c r="O1434" s="4"/>
    </row>
    <row r="1435" spans="1:15">
      <c r="A1435" s="11" t="s">
        <v>93</v>
      </c>
      <c r="B1435" s="4">
        <v>42931</v>
      </c>
      <c r="C1435">
        <v>0.19486000000000001</v>
      </c>
      <c r="D1435">
        <v>4.0129999999999999E-2</v>
      </c>
      <c r="E1435">
        <v>0.22403000000000001</v>
      </c>
      <c r="F1435">
        <v>9.2469999999999997E-2</v>
      </c>
      <c r="I1435">
        <v>26.802779999999998</v>
      </c>
      <c r="J1435">
        <v>0.92347000000000001</v>
      </c>
      <c r="K1435">
        <v>22.594439999999999</v>
      </c>
      <c r="L1435">
        <v>0.29135</v>
      </c>
      <c r="O1435" s="4"/>
    </row>
    <row r="1436" spans="1:15">
      <c r="A1436" s="11" t="s">
        <v>93</v>
      </c>
      <c r="B1436" s="4">
        <v>42932</v>
      </c>
      <c r="C1436">
        <v>0.18872</v>
      </c>
      <c r="D1436">
        <v>3.5130000000000002E-2</v>
      </c>
      <c r="E1436">
        <v>0.22103</v>
      </c>
      <c r="F1436">
        <v>9.4020000000000006E-2</v>
      </c>
      <c r="I1436">
        <v>27.558330000000002</v>
      </c>
      <c r="J1436">
        <v>0.96201999999999999</v>
      </c>
      <c r="K1436">
        <v>22.947220000000002</v>
      </c>
      <c r="L1436">
        <v>0.2457</v>
      </c>
      <c r="O1436" s="4"/>
    </row>
    <row r="1437" spans="1:15">
      <c r="A1437" s="11" t="s">
        <v>93</v>
      </c>
      <c r="B1437" s="4">
        <v>42933</v>
      </c>
      <c r="C1437">
        <v>0.18131</v>
      </c>
      <c r="D1437">
        <v>3.0509999999999999E-2</v>
      </c>
      <c r="E1437">
        <v>0.21786</v>
      </c>
      <c r="F1437">
        <v>9.5390000000000003E-2</v>
      </c>
      <c r="I1437">
        <v>27.752780000000001</v>
      </c>
      <c r="J1437">
        <v>0.85214000000000001</v>
      </c>
      <c r="K1437">
        <v>23.26389</v>
      </c>
      <c r="L1437">
        <v>0.27567000000000003</v>
      </c>
      <c r="O1437" s="4"/>
    </row>
    <row r="1438" spans="1:15">
      <c r="A1438" s="11" t="s">
        <v>93</v>
      </c>
      <c r="B1438" s="4">
        <v>42934</v>
      </c>
      <c r="C1438">
        <v>0.17416999999999999</v>
      </c>
      <c r="D1438">
        <v>2.8139999999999998E-2</v>
      </c>
      <c r="E1438">
        <v>0.21475</v>
      </c>
      <c r="F1438">
        <v>9.6290000000000001E-2</v>
      </c>
      <c r="I1438">
        <v>27.394439999999999</v>
      </c>
      <c r="J1438">
        <v>0.55817000000000005</v>
      </c>
      <c r="K1438">
        <v>23.536110000000001</v>
      </c>
      <c r="L1438">
        <v>0.34604000000000001</v>
      </c>
      <c r="O1438" s="4"/>
    </row>
    <row r="1439" spans="1:15">
      <c r="A1439" s="11" t="s">
        <v>93</v>
      </c>
      <c r="B1439" s="4">
        <v>42935</v>
      </c>
      <c r="C1439">
        <v>0.17269000000000001</v>
      </c>
      <c r="D1439">
        <v>2.8080000000000001E-2</v>
      </c>
      <c r="E1439">
        <v>0.21103</v>
      </c>
      <c r="F1439">
        <v>9.5079999999999998E-2</v>
      </c>
      <c r="I1439">
        <v>26.955559999999998</v>
      </c>
      <c r="J1439">
        <v>0.68922000000000005</v>
      </c>
      <c r="K1439">
        <v>23.441669999999998</v>
      </c>
      <c r="L1439">
        <v>0.34891</v>
      </c>
      <c r="O1439" s="4"/>
    </row>
    <row r="1440" spans="1:15">
      <c r="A1440" s="11" t="s">
        <v>93</v>
      </c>
      <c r="B1440" s="4">
        <v>42936</v>
      </c>
      <c r="C1440">
        <v>0.17122000000000001</v>
      </c>
      <c r="D1440">
        <v>2.777E-2</v>
      </c>
      <c r="E1440">
        <v>0.20957999999999999</v>
      </c>
      <c r="F1440">
        <v>9.7170000000000006E-2</v>
      </c>
      <c r="I1440">
        <v>27.077780000000001</v>
      </c>
      <c r="J1440">
        <v>0.45539000000000002</v>
      </c>
      <c r="K1440">
        <v>23.516670000000001</v>
      </c>
      <c r="L1440">
        <v>0.33572000000000002</v>
      </c>
      <c r="O1440" s="4"/>
    </row>
    <row r="1441" spans="1:15">
      <c r="A1441" s="11" t="s">
        <v>93</v>
      </c>
      <c r="B1441" s="4">
        <v>42937</v>
      </c>
      <c r="C1441">
        <v>0.16855999999999999</v>
      </c>
      <c r="D1441">
        <v>2.7949999999999999E-2</v>
      </c>
      <c r="E1441">
        <v>0.20577999999999999</v>
      </c>
      <c r="F1441">
        <v>9.3479999999999994E-2</v>
      </c>
      <c r="I1441">
        <v>25.477779999999999</v>
      </c>
      <c r="J1441">
        <v>0.13803000000000001</v>
      </c>
      <c r="K1441">
        <v>23.40278</v>
      </c>
      <c r="L1441">
        <v>0.33273999999999998</v>
      </c>
      <c r="O1441" s="4"/>
    </row>
    <row r="1442" spans="1:15">
      <c r="A1442" s="11" t="s">
        <v>93</v>
      </c>
      <c r="B1442" s="4">
        <v>42938</v>
      </c>
      <c r="C1442">
        <v>0.17397000000000001</v>
      </c>
      <c r="D1442">
        <v>3.227E-2</v>
      </c>
      <c r="E1442">
        <v>0.20177999999999999</v>
      </c>
      <c r="F1442">
        <v>8.8929999999999995E-2</v>
      </c>
      <c r="I1442">
        <v>25.25</v>
      </c>
      <c r="J1442">
        <v>0.2</v>
      </c>
      <c r="K1442">
        <v>22.93056</v>
      </c>
      <c r="L1442">
        <v>0.27567000000000003</v>
      </c>
      <c r="O1442" s="4"/>
    </row>
    <row r="1443" spans="1:15">
      <c r="A1443" s="11" t="s">
        <v>93</v>
      </c>
      <c r="B1443" s="4">
        <v>42939</v>
      </c>
      <c r="C1443">
        <v>0.17544000000000001</v>
      </c>
      <c r="D1443">
        <v>3.3860000000000001E-2</v>
      </c>
      <c r="E1443">
        <v>0.20097000000000001</v>
      </c>
      <c r="F1443">
        <v>8.9859999999999995E-2</v>
      </c>
      <c r="I1443">
        <v>24.475000000000001</v>
      </c>
      <c r="J1443">
        <v>0.33757999999999999</v>
      </c>
      <c r="K1443">
        <v>22.683330000000002</v>
      </c>
      <c r="L1443">
        <v>0.26457999999999998</v>
      </c>
      <c r="O1443" s="4"/>
    </row>
    <row r="1444" spans="1:15">
      <c r="A1444" s="11" t="s">
        <v>93</v>
      </c>
      <c r="B1444" s="4">
        <v>42940</v>
      </c>
      <c r="C1444">
        <v>0.17582999999999999</v>
      </c>
      <c r="D1444">
        <v>3.5000000000000003E-2</v>
      </c>
      <c r="E1444">
        <v>0.20028000000000001</v>
      </c>
      <c r="F1444">
        <v>9.1469999999999996E-2</v>
      </c>
      <c r="I1444">
        <v>23.538889999999999</v>
      </c>
      <c r="J1444">
        <v>0.51702000000000004</v>
      </c>
      <c r="K1444">
        <v>22.216670000000001</v>
      </c>
      <c r="L1444">
        <v>0.33239000000000002</v>
      </c>
      <c r="O1444" s="4"/>
    </row>
    <row r="1445" spans="1:15">
      <c r="A1445" s="11" t="s">
        <v>93</v>
      </c>
      <c r="B1445" s="4">
        <v>42941</v>
      </c>
      <c r="C1445">
        <v>0.17757999999999999</v>
      </c>
      <c r="D1445">
        <v>3.5580000000000001E-2</v>
      </c>
      <c r="E1445">
        <v>0.2</v>
      </c>
      <c r="F1445">
        <v>9.2850000000000002E-2</v>
      </c>
      <c r="I1445">
        <v>24.377780000000001</v>
      </c>
      <c r="J1445">
        <v>0.48421999999999998</v>
      </c>
      <c r="K1445">
        <v>21.95833</v>
      </c>
      <c r="L1445">
        <v>0.32242999999999999</v>
      </c>
      <c r="O1445" s="4"/>
    </row>
    <row r="1446" spans="1:15">
      <c r="A1446" s="11" t="s">
        <v>93</v>
      </c>
      <c r="B1446" s="4">
        <v>42942</v>
      </c>
      <c r="C1446">
        <v>0.19997000000000001</v>
      </c>
      <c r="D1446">
        <v>6.2309999999999997E-2</v>
      </c>
      <c r="E1446">
        <v>0.20152999999999999</v>
      </c>
      <c r="F1446">
        <v>9.1289999999999996E-2</v>
      </c>
      <c r="I1446">
        <v>24.980560000000001</v>
      </c>
      <c r="J1446">
        <v>0.25622</v>
      </c>
      <c r="K1446">
        <v>22.241669999999999</v>
      </c>
      <c r="L1446">
        <v>0.27093</v>
      </c>
      <c r="O1446" s="4"/>
    </row>
    <row r="1447" spans="1:15">
      <c r="A1447" s="11" t="s">
        <v>93</v>
      </c>
      <c r="B1447" s="4">
        <v>42943</v>
      </c>
      <c r="C1447">
        <v>0.21512999999999999</v>
      </c>
      <c r="D1447">
        <v>7.782E-2</v>
      </c>
      <c r="E1447">
        <v>0.20443</v>
      </c>
      <c r="F1447">
        <v>8.5199999999999998E-2</v>
      </c>
      <c r="I1447">
        <v>23.72</v>
      </c>
      <c r="J1447">
        <v>0.23896000000000001</v>
      </c>
      <c r="K1447">
        <v>22.17333</v>
      </c>
      <c r="L1447">
        <v>0.26857999999999999</v>
      </c>
      <c r="O1447" s="4"/>
    </row>
    <row r="1448" spans="1:15">
      <c r="A1448" s="11" t="s">
        <v>93</v>
      </c>
      <c r="B1448" s="4">
        <v>42944</v>
      </c>
      <c r="C1448">
        <v>0.21052999999999999</v>
      </c>
      <c r="D1448">
        <v>7.4399999999999994E-2</v>
      </c>
      <c r="E1448">
        <v>0.20411000000000001</v>
      </c>
      <c r="F1448">
        <v>8.4250000000000005E-2</v>
      </c>
      <c r="I1448">
        <v>23.261109999999999</v>
      </c>
      <c r="J1448">
        <v>0.29182999999999998</v>
      </c>
      <c r="K1448">
        <v>21.922219999999999</v>
      </c>
      <c r="L1448">
        <v>0.24285999999999999</v>
      </c>
      <c r="O1448" s="4"/>
    </row>
    <row r="1449" spans="1:15">
      <c r="A1449" s="11" t="s">
        <v>93</v>
      </c>
      <c r="B1449" s="4">
        <v>42945</v>
      </c>
      <c r="C1449">
        <v>0.20680999999999999</v>
      </c>
      <c r="D1449">
        <v>7.2700000000000001E-2</v>
      </c>
      <c r="E1449">
        <v>0.20380999999999999</v>
      </c>
      <c r="F1449">
        <v>8.4760000000000002E-2</v>
      </c>
      <c r="I1449">
        <v>22.927779999999998</v>
      </c>
      <c r="J1449">
        <v>0.24585000000000001</v>
      </c>
      <c r="K1449">
        <v>21.613890000000001</v>
      </c>
      <c r="L1449">
        <v>0.25717000000000001</v>
      </c>
      <c r="O1449" s="4"/>
    </row>
    <row r="1450" spans="1:15">
      <c r="A1450" s="11" t="s">
        <v>93</v>
      </c>
      <c r="B1450" s="4">
        <v>42946</v>
      </c>
      <c r="C1450">
        <v>0.20236000000000001</v>
      </c>
      <c r="D1450">
        <v>6.8699999999999997E-2</v>
      </c>
      <c r="E1450">
        <v>0.20352999999999999</v>
      </c>
      <c r="F1450">
        <v>8.5779999999999995E-2</v>
      </c>
      <c r="I1450">
        <v>22.577780000000001</v>
      </c>
      <c r="J1450">
        <v>0.36906</v>
      </c>
      <c r="K1450">
        <v>21.380559999999999</v>
      </c>
      <c r="L1450">
        <v>0.27262999999999998</v>
      </c>
      <c r="O1450" s="4"/>
    </row>
    <row r="1451" spans="1:15">
      <c r="A1451" s="11" t="s">
        <v>93</v>
      </c>
      <c r="B1451" s="4">
        <v>42947</v>
      </c>
      <c r="C1451">
        <v>0.19711000000000001</v>
      </c>
      <c r="D1451">
        <v>6.3089999999999993E-2</v>
      </c>
      <c r="E1451">
        <v>0.20291999999999999</v>
      </c>
      <c r="F1451">
        <v>8.6470000000000005E-2</v>
      </c>
      <c r="I1451">
        <v>22.455559999999998</v>
      </c>
      <c r="J1451">
        <v>0.44286999999999999</v>
      </c>
      <c r="K1451">
        <v>21.19444</v>
      </c>
      <c r="L1451">
        <v>0.29537000000000002</v>
      </c>
      <c r="O1451" s="4"/>
    </row>
    <row r="1452" spans="1:15">
      <c r="A1452" s="11" t="s">
        <v>93</v>
      </c>
      <c r="B1452" s="4">
        <v>42948</v>
      </c>
      <c r="C1452">
        <v>0.19197</v>
      </c>
      <c r="D1452">
        <v>5.6930000000000001E-2</v>
      </c>
      <c r="E1452">
        <v>0.20225000000000001</v>
      </c>
      <c r="F1452">
        <v>8.6400000000000005E-2</v>
      </c>
      <c r="I1452">
        <v>22.636109999999999</v>
      </c>
      <c r="J1452">
        <v>0.32106000000000001</v>
      </c>
      <c r="K1452">
        <v>21.080559999999998</v>
      </c>
      <c r="L1452">
        <v>0.29841000000000001</v>
      </c>
      <c r="O1452" s="4"/>
    </row>
    <row r="1453" spans="1:15">
      <c r="A1453" s="11" t="s">
        <v>93</v>
      </c>
      <c r="B1453" s="4">
        <v>42949</v>
      </c>
      <c r="C1453">
        <v>0.18439</v>
      </c>
      <c r="D1453">
        <v>5.185E-2</v>
      </c>
      <c r="E1453">
        <v>0.19867000000000001</v>
      </c>
      <c r="F1453">
        <v>8.2449999999999996E-2</v>
      </c>
      <c r="I1453">
        <v>22.40278</v>
      </c>
      <c r="J1453">
        <v>0.41166000000000003</v>
      </c>
      <c r="K1453">
        <v>21.072220000000002</v>
      </c>
      <c r="L1453">
        <v>0.28581000000000001</v>
      </c>
      <c r="O1453" s="4"/>
    </row>
    <row r="1454" spans="1:15">
      <c r="A1454" s="11" t="s">
        <v>93</v>
      </c>
      <c r="B1454" s="4">
        <v>42950</v>
      </c>
      <c r="C1454">
        <v>0.17974999999999999</v>
      </c>
      <c r="D1454">
        <v>4.7710000000000002E-2</v>
      </c>
      <c r="E1454">
        <v>0.19792000000000001</v>
      </c>
      <c r="F1454">
        <v>8.2119999999999999E-2</v>
      </c>
      <c r="I1454">
        <v>21.625</v>
      </c>
      <c r="J1454">
        <v>0.57050999999999996</v>
      </c>
      <c r="K1454">
        <v>20.933330000000002</v>
      </c>
      <c r="L1454">
        <v>0.29297000000000001</v>
      </c>
      <c r="O1454" s="4"/>
    </row>
    <row r="1455" spans="1:15">
      <c r="A1455" s="11" t="s">
        <v>93</v>
      </c>
      <c r="B1455" s="4">
        <v>42951</v>
      </c>
      <c r="C1455">
        <v>0.17374999999999999</v>
      </c>
      <c r="D1455">
        <v>4.4429999999999997E-2</v>
      </c>
      <c r="E1455">
        <v>0.19556000000000001</v>
      </c>
      <c r="F1455">
        <v>8.0869999999999997E-2</v>
      </c>
      <c r="I1455">
        <v>19.100000000000001</v>
      </c>
      <c r="J1455">
        <v>0.70064000000000004</v>
      </c>
      <c r="K1455">
        <v>20.219439999999999</v>
      </c>
      <c r="L1455">
        <v>0.35914000000000001</v>
      </c>
      <c r="O1455" s="4"/>
    </row>
    <row r="1456" spans="1:15">
      <c r="A1456" s="11" t="s">
        <v>93</v>
      </c>
      <c r="B1456" s="4">
        <v>42952</v>
      </c>
      <c r="C1456">
        <v>0.17172000000000001</v>
      </c>
      <c r="D1456">
        <v>4.1500000000000002E-2</v>
      </c>
      <c r="E1456">
        <v>0.19450000000000001</v>
      </c>
      <c r="F1456">
        <v>8.1309999999999993E-2</v>
      </c>
      <c r="I1456">
        <v>18.897220000000001</v>
      </c>
      <c r="J1456">
        <v>0.72443999999999997</v>
      </c>
      <c r="K1456">
        <v>19.544440000000002</v>
      </c>
      <c r="L1456">
        <v>0.38453999999999999</v>
      </c>
      <c r="O1456" s="4"/>
    </row>
    <row r="1457" spans="1:15">
      <c r="A1457" s="11" t="s">
        <v>93</v>
      </c>
      <c r="B1457" s="4">
        <v>42953</v>
      </c>
      <c r="C1457">
        <v>0.16797000000000001</v>
      </c>
      <c r="D1457">
        <v>4.0370000000000003E-2</v>
      </c>
      <c r="E1457">
        <v>0.19289000000000001</v>
      </c>
      <c r="F1457">
        <v>8.047E-2</v>
      </c>
      <c r="I1457">
        <v>18.66667</v>
      </c>
      <c r="J1457">
        <v>0.38033</v>
      </c>
      <c r="K1457">
        <v>18.97222</v>
      </c>
      <c r="L1457">
        <v>0.34322000000000003</v>
      </c>
      <c r="O1457" s="4"/>
    </row>
    <row r="1458" spans="1:15">
      <c r="A1458" s="11" t="s">
        <v>93</v>
      </c>
      <c r="B1458" s="4">
        <v>42954</v>
      </c>
      <c r="C1458">
        <v>0.16911000000000001</v>
      </c>
      <c r="D1458">
        <v>4.0779999999999997E-2</v>
      </c>
      <c r="E1458">
        <v>0.19175</v>
      </c>
      <c r="F1458">
        <v>7.9780000000000004E-2</v>
      </c>
      <c r="I1458">
        <v>19.20833</v>
      </c>
      <c r="J1458">
        <v>0.15068999999999999</v>
      </c>
      <c r="K1458">
        <v>18.719439999999999</v>
      </c>
      <c r="L1458">
        <v>0.27917999999999998</v>
      </c>
      <c r="O1458" s="4"/>
    </row>
    <row r="1459" spans="1:15">
      <c r="A1459" s="11" t="s">
        <v>93</v>
      </c>
      <c r="B1459" s="4">
        <v>42955</v>
      </c>
      <c r="C1459">
        <v>0.17025000000000001</v>
      </c>
      <c r="D1459">
        <v>4.0320000000000002E-2</v>
      </c>
      <c r="E1459">
        <v>0.19111</v>
      </c>
      <c r="F1459">
        <v>7.9409999999999994E-2</v>
      </c>
      <c r="I1459">
        <v>19.272220000000001</v>
      </c>
      <c r="J1459">
        <v>0.38155</v>
      </c>
      <c r="K1459">
        <v>18.75</v>
      </c>
      <c r="L1459">
        <v>0.24664</v>
      </c>
      <c r="O1459" s="4"/>
    </row>
    <row r="1460" spans="1:15">
      <c r="A1460" s="11" t="s">
        <v>93</v>
      </c>
      <c r="B1460" s="4">
        <v>42956</v>
      </c>
      <c r="C1460">
        <v>0.17906</v>
      </c>
      <c r="D1460">
        <v>5.373E-2</v>
      </c>
      <c r="E1460">
        <v>0.19231000000000001</v>
      </c>
      <c r="F1460">
        <v>8.0210000000000004E-2</v>
      </c>
      <c r="I1460">
        <v>19.294440000000002</v>
      </c>
      <c r="J1460">
        <v>0.50760000000000005</v>
      </c>
      <c r="K1460">
        <v>18.741669999999999</v>
      </c>
      <c r="L1460">
        <v>0.26457999999999998</v>
      </c>
      <c r="O1460" s="4"/>
    </row>
    <row r="1461" spans="1:15">
      <c r="A1461" s="11" t="s">
        <v>93</v>
      </c>
      <c r="B1461" s="4">
        <v>42957</v>
      </c>
      <c r="C1461">
        <v>0.19475000000000001</v>
      </c>
      <c r="D1461">
        <v>7.7909999999999993E-2</v>
      </c>
      <c r="E1461">
        <v>0.19361999999999999</v>
      </c>
      <c r="F1461">
        <v>7.7520000000000006E-2</v>
      </c>
      <c r="I1461">
        <v>19.459710000000001</v>
      </c>
      <c r="J1461">
        <v>0.24313000000000001</v>
      </c>
      <c r="K1461">
        <v>18.631499999999999</v>
      </c>
      <c r="L1461">
        <v>0.26415</v>
      </c>
      <c r="O1461" s="4"/>
    </row>
    <row r="1462" spans="1:15">
      <c r="A1462" s="11" t="s">
        <v>93</v>
      </c>
      <c r="B1462" s="4">
        <v>42958</v>
      </c>
      <c r="C1462">
        <v>0.19242000000000001</v>
      </c>
      <c r="D1462">
        <v>7.2609999999999994E-2</v>
      </c>
      <c r="E1462">
        <v>0.19339000000000001</v>
      </c>
      <c r="F1462">
        <v>7.6270000000000004E-2</v>
      </c>
      <c r="I1462">
        <v>19.302779999999998</v>
      </c>
      <c r="J1462">
        <v>0.42836000000000002</v>
      </c>
      <c r="K1462">
        <v>18.622219999999999</v>
      </c>
      <c r="L1462">
        <v>0.25197999999999998</v>
      </c>
      <c r="O1462" s="4"/>
    </row>
    <row r="1463" spans="1:15">
      <c r="A1463" s="11" t="s">
        <v>93</v>
      </c>
      <c r="B1463" s="4">
        <v>42959</v>
      </c>
      <c r="C1463">
        <v>0.18972</v>
      </c>
      <c r="D1463">
        <v>6.8080000000000002E-2</v>
      </c>
      <c r="E1463">
        <v>0.19311</v>
      </c>
      <c r="F1463">
        <v>7.6270000000000004E-2</v>
      </c>
      <c r="I1463">
        <v>19.34722</v>
      </c>
      <c r="J1463">
        <v>0.49619000000000002</v>
      </c>
      <c r="K1463">
        <v>18.613890000000001</v>
      </c>
      <c r="L1463">
        <v>0.26878000000000002</v>
      </c>
      <c r="O1463" s="4"/>
    </row>
    <row r="1464" spans="1:15">
      <c r="A1464" s="11" t="s">
        <v>93</v>
      </c>
      <c r="B1464" s="4">
        <v>42960</v>
      </c>
      <c r="C1464">
        <v>0.18578</v>
      </c>
      <c r="D1464">
        <v>6.2579999999999997E-2</v>
      </c>
      <c r="E1464">
        <v>0.19297</v>
      </c>
      <c r="F1464">
        <v>7.6499999999999999E-2</v>
      </c>
      <c r="I1464">
        <v>19.358329999999999</v>
      </c>
      <c r="J1464">
        <v>0.49776999999999999</v>
      </c>
      <c r="K1464">
        <v>18.619440000000001</v>
      </c>
      <c r="L1464">
        <v>0.29265999999999998</v>
      </c>
      <c r="O1464" s="4"/>
    </row>
    <row r="1465" spans="1:15">
      <c r="A1465" s="11" t="s">
        <v>93</v>
      </c>
      <c r="B1465" s="4">
        <v>42961</v>
      </c>
      <c r="C1465">
        <v>0.18214</v>
      </c>
      <c r="D1465">
        <v>5.6320000000000002E-2</v>
      </c>
      <c r="E1465">
        <v>0.19253000000000001</v>
      </c>
      <c r="F1465">
        <v>7.6749999999999999E-2</v>
      </c>
      <c r="I1465">
        <v>19.705559999999998</v>
      </c>
      <c r="J1465">
        <v>0.38100000000000001</v>
      </c>
      <c r="K1465">
        <v>18.572220000000002</v>
      </c>
      <c r="L1465">
        <v>0.29171000000000002</v>
      </c>
      <c r="O1465" s="4"/>
    </row>
    <row r="1466" spans="1:15">
      <c r="A1466" s="11" t="s">
        <v>93</v>
      </c>
      <c r="B1466" s="4">
        <v>42962</v>
      </c>
      <c r="C1466">
        <v>0.17580999999999999</v>
      </c>
      <c r="D1466">
        <v>4.9439999999999998E-2</v>
      </c>
      <c r="E1466">
        <v>0.19156000000000001</v>
      </c>
      <c r="F1466">
        <v>7.5719999999999996E-2</v>
      </c>
      <c r="I1466">
        <v>19.352779999999999</v>
      </c>
      <c r="J1466">
        <v>0.63444999999999996</v>
      </c>
      <c r="K1466">
        <v>18.686109999999999</v>
      </c>
      <c r="L1466">
        <v>0.28399000000000002</v>
      </c>
      <c r="O1466" s="4"/>
    </row>
    <row r="1467" spans="1:15">
      <c r="A1467" s="11" t="s">
        <v>93</v>
      </c>
      <c r="B1467" s="4">
        <v>42963</v>
      </c>
      <c r="C1467">
        <v>0.20669000000000001</v>
      </c>
      <c r="D1467">
        <v>5.5059999999999998E-2</v>
      </c>
      <c r="E1467">
        <v>0.23164000000000001</v>
      </c>
      <c r="F1467">
        <v>0.11192000000000001</v>
      </c>
      <c r="I1467">
        <v>19.483329999999999</v>
      </c>
      <c r="J1467">
        <v>0.33572000000000002</v>
      </c>
      <c r="K1467">
        <v>18.588889999999999</v>
      </c>
      <c r="L1467">
        <v>0.25851000000000002</v>
      </c>
      <c r="O1467" s="4"/>
    </row>
    <row r="1468" spans="1:15">
      <c r="A1468" s="11" t="s">
        <v>93</v>
      </c>
      <c r="B1468" s="4">
        <v>42964</v>
      </c>
      <c r="C1468">
        <v>0.23186000000000001</v>
      </c>
      <c r="D1468">
        <v>4.9299999999999997E-2</v>
      </c>
      <c r="E1468">
        <v>0.26674999999999999</v>
      </c>
      <c r="F1468">
        <v>0.13855000000000001</v>
      </c>
      <c r="I1468">
        <v>19.7</v>
      </c>
      <c r="J1468">
        <v>0.31258000000000002</v>
      </c>
      <c r="K1468">
        <v>18.65278</v>
      </c>
      <c r="L1468">
        <v>0.19656000000000001</v>
      </c>
      <c r="O1468" s="4"/>
    </row>
    <row r="1469" spans="1:15">
      <c r="A1469" s="11" t="s">
        <v>93</v>
      </c>
      <c r="B1469" s="4">
        <v>42965</v>
      </c>
      <c r="C1469">
        <v>0.22111</v>
      </c>
      <c r="D1469">
        <v>4.496E-2</v>
      </c>
      <c r="E1469">
        <v>0.26</v>
      </c>
      <c r="F1469">
        <v>0.13003000000000001</v>
      </c>
      <c r="I1469">
        <v>19.697220000000002</v>
      </c>
      <c r="J1469">
        <v>0.33337</v>
      </c>
      <c r="K1469">
        <v>18.658329999999999</v>
      </c>
      <c r="L1469">
        <v>0.19597000000000001</v>
      </c>
      <c r="O1469" s="4"/>
    </row>
    <row r="1470" spans="1:15">
      <c r="A1470" s="11" t="s">
        <v>93</v>
      </c>
      <c r="B1470" s="4">
        <v>42966</v>
      </c>
      <c r="C1470">
        <v>0.21199999999999999</v>
      </c>
      <c r="D1470">
        <v>4.1340000000000002E-2</v>
      </c>
      <c r="E1470">
        <v>0.25650000000000001</v>
      </c>
      <c r="F1470">
        <v>0.12640999999999999</v>
      </c>
      <c r="I1470">
        <v>19.72222</v>
      </c>
      <c r="J1470">
        <v>0.3296</v>
      </c>
      <c r="K1470">
        <v>18.725000000000001</v>
      </c>
      <c r="L1470">
        <v>0.20882999999999999</v>
      </c>
      <c r="O1470" s="4"/>
    </row>
    <row r="1471" spans="1:15">
      <c r="A1471" s="11" t="s">
        <v>93</v>
      </c>
      <c r="B1471" s="4">
        <v>42967</v>
      </c>
      <c r="C1471">
        <v>0.20744000000000001</v>
      </c>
      <c r="D1471">
        <v>4.3040000000000002E-2</v>
      </c>
      <c r="E1471">
        <v>0.24994</v>
      </c>
      <c r="F1471">
        <v>0.11808</v>
      </c>
      <c r="I1471">
        <v>20.711110000000001</v>
      </c>
      <c r="J1471">
        <v>0.19245000000000001</v>
      </c>
      <c r="K1471">
        <v>18.81944</v>
      </c>
      <c r="L1471">
        <v>0.16014999999999999</v>
      </c>
      <c r="O1471" s="4"/>
    </row>
    <row r="1472" spans="1:15">
      <c r="A1472" s="11" t="s">
        <v>93</v>
      </c>
      <c r="B1472" s="4">
        <v>42968</v>
      </c>
      <c r="C1472">
        <v>0.22228000000000001</v>
      </c>
      <c r="D1472">
        <v>5.2819999999999999E-2</v>
      </c>
      <c r="E1472">
        <v>0.26013999999999998</v>
      </c>
      <c r="F1472">
        <v>0.12598999999999999</v>
      </c>
      <c r="I1472">
        <v>20.980560000000001</v>
      </c>
      <c r="J1472">
        <v>0.33750999999999998</v>
      </c>
      <c r="K1472">
        <v>19.280560000000001</v>
      </c>
      <c r="L1472">
        <v>0.15508</v>
      </c>
      <c r="O1472" s="4"/>
    </row>
    <row r="1473" spans="1:15">
      <c r="A1473" s="11" t="s">
        <v>93</v>
      </c>
      <c r="B1473" s="4">
        <v>42969</v>
      </c>
      <c r="C1473">
        <v>0.23558000000000001</v>
      </c>
      <c r="D1473">
        <v>3.9E-2</v>
      </c>
      <c r="E1473">
        <v>0.27966999999999997</v>
      </c>
      <c r="F1473">
        <v>0.13633999999999999</v>
      </c>
      <c r="I1473">
        <v>19.294440000000002</v>
      </c>
      <c r="J1473">
        <v>0.45125999999999999</v>
      </c>
      <c r="K1473">
        <v>19.163889999999999</v>
      </c>
      <c r="L1473">
        <v>0.21751999999999999</v>
      </c>
      <c r="O1473" s="4"/>
    </row>
    <row r="1474" spans="1:15">
      <c r="A1474" s="11" t="s">
        <v>93</v>
      </c>
      <c r="B1474" s="4">
        <v>42970</v>
      </c>
      <c r="C1474">
        <v>0.22339000000000001</v>
      </c>
      <c r="D1474">
        <v>3.619E-2</v>
      </c>
      <c r="E1474">
        <v>0.27361000000000002</v>
      </c>
      <c r="F1474">
        <v>0.12903000000000001</v>
      </c>
      <c r="I1474">
        <v>18.283329999999999</v>
      </c>
      <c r="J1474">
        <v>0.50422</v>
      </c>
      <c r="K1474">
        <v>18.644439999999999</v>
      </c>
      <c r="L1474">
        <v>0.25824000000000003</v>
      </c>
      <c r="O1474" s="4"/>
    </row>
    <row r="1475" spans="1:15">
      <c r="A1475" s="11" t="s">
        <v>93</v>
      </c>
      <c r="B1475" s="4">
        <v>42971</v>
      </c>
      <c r="C1475">
        <v>0.23438999999999999</v>
      </c>
      <c r="D1475">
        <v>4.1959999999999997E-2</v>
      </c>
      <c r="E1475">
        <v>0.27357999999999999</v>
      </c>
      <c r="F1475">
        <v>0.12834000000000001</v>
      </c>
      <c r="I1475">
        <v>18.997219999999999</v>
      </c>
      <c r="J1475">
        <v>0.29631000000000002</v>
      </c>
      <c r="K1475">
        <v>18.38889</v>
      </c>
      <c r="L1475">
        <v>0.24399999999999999</v>
      </c>
      <c r="O1475" s="4"/>
    </row>
    <row r="1476" spans="1:15">
      <c r="A1476" s="11" t="s">
        <v>93</v>
      </c>
      <c r="B1476" s="4">
        <v>42972</v>
      </c>
      <c r="C1476">
        <v>0.23291999999999999</v>
      </c>
      <c r="D1476">
        <v>3.9239999999999997E-2</v>
      </c>
      <c r="E1476">
        <v>0.27100000000000002</v>
      </c>
      <c r="F1476">
        <v>0.12598999999999999</v>
      </c>
      <c r="I1476">
        <v>18.927779999999998</v>
      </c>
      <c r="J1476">
        <v>0.27187</v>
      </c>
      <c r="K1476">
        <v>18.330559999999998</v>
      </c>
      <c r="L1476">
        <v>0.21153</v>
      </c>
      <c r="O1476" s="4"/>
    </row>
    <row r="1477" spans="1:15">
      <c r="A1477" s="11" t="s">
        <v>93</v>
      </c>
      <c r="B1477" s="4">
        <v>42973</v>
      </c>
      <c r="C1477">
        <v>0.24981</v>
      </c>
      <c r="D1477">
        <v>3.8129999999999997E-2</v>
      </c>
      <c r="E1477">
        <v>0.29032999999999998</v>
      </c>
      <c r="F1477">
        <v>0.13403999999999999</v>
      </c>
      <c r="I1477">
        <v>19.188890000000001</v>
      </c>
      <c r="J1477">
        <v>0.23780000000000001</v>
      </c>
      <c r="K1477">
        <v>18.352779999999999</v>
      </c>
      <c r="L1477">
        <v>0.16547999999999999</v>
      </c>
      <c r="O1477" s="4"/>
    </row>
    <row r="1478" spans="1:15">
      <c r="A1478" s="11" t="s">
        <v>93</v>
      </c>
      <c r="B1478" s="4">
        <v>42974</v>
      </c>
      <c r="C1478">
        <v>0.24</v>
      </c>
      <c r="D1478">
        <v>3.1460000000000002E-2</v>
      </c>
      <c r="E1478">
        <v>0.28982999999999998</v>
      </c>
      <c r="F1478">
        <v>0.12406</v>
      </c>
      <c r="I1478">
        <v>19.216670000000001</v>
      </c>
      <c r="J1478">
        <v>0.24847</v>
      </c>
      <c r="K1478">
        <v>18.344439999999999</v>
      </c>
      <c r="L1478">
        <v>0.17126</v>
      </c>
      <c r="O1478" s="4"/>
    </row>
    <row r="1479" spans="1:15">
      <c r="A1479" s="11" t="s">
        <v>93</v>
      </c>
      <c r="B1479" s="4">
        <v>42975</v>
      </c>
      <c r="C1479">
        <v>0.23172000000000001</v>
      </c>
      <c r="D1479">
        <v>2.9839999999999998E-2</v>
      </c>
      <c r="E1479">
        <v>0.28494000000000003</v>
      </c>
      <c r="F1479">
        <v>0.12082</v>
      </c>
      <c r="I1479">
        <v>18.644439999999999</v>
      </c>
      <c r="J1479">
        <v>0.39143</v>
      </c>
      <c r="K1479">
        <v>18.336110000000001</v>
      </c>
      <c r="L1479">
        <v>0.18282999999999999</v>
      </c>
      <c r="O1479" s="4"/>
    </row>
    <row r="1480" spans="1:15">
      <c r="A1480" s="11" t="s">
        <v>93</v>
      </c>
      <c r="B1480" s="4">
        <v>42976</v>
      </c>
      <c r="C1480">
        <v>0.22464000000000001</v>
      </c>
      <c r="D1480">
        <v>2.8230000000000002E-2</v>
      </c>
      <c r="E1480">
        <v>0.28047</v>
      </c>
      <c r="F1480">
        <v>0.11860999999999999</v>
      </c>
      <c r="I1480">
        <v>18.29167</v>
      </c>
      <c r="J1480">
        <v>0.39432</v>
      </c>
      <c r="K1480">
        <v>18.105560000000001</v>
      </c>
      <c r="L1480">
        <v>0.21751999999999999</v>
      </c>
      <c r="O1480" s="4"/>
    </row>
    <row r="1481" spans="1:15">
      <c r="A1481" s="11" t="s">
        <v>93</v>
      </c>
      <c r="B1481" s="4">
        <v>42977</v>
      </c>
      <c r="C1481">
        <v>0.21625</v>
      </c>
      <c r="D1481">
        <v>2.5520000000000001E-2</v>
      </c>
      <c r="E1481">
        <v>0.27614</v>
      </c>
      <c r="F1481">
        <v>0.11544</v>
      </c>
      <c r="I1481">
        <v>18.441669999999998</v>
      </c>
      <c r="J1481">
        <v>0.31961000000000001</v>
      </c>
      <c r="K1481">
        <v>17.966670000000001</v>
      </c>
      <c r="L1481">
        <v>0.22423000000000001</v>
      </c>
      <c r="O1481" s="4"/>
    </row>
    <row r="1482" spans="1:15">
      <c r="A1482" s="11" t="s">
        <v>93</v>
      </c>
      <c r="B1482" s="4">
        <v>42978</v>
      </c>
      <c r="C1482">
        <v>0.20877999999999999</v>
      </c>
      <c r="D1482">
        <v>2.223E-2</v>
      </c>
      <c r="E1482">
        <v>0.27252999999999999</v>
      </c>
      <c r="F1482">
        <v>0.1132</v>
      </c>
      <c r="I1482">
        <v>18.844439999999999</v>
      </c>
      <c r="J1482">
        <v>0.32084000000000001</v>
      </c>
      <c r="K1482">
        <v>17.963889999999999</v>
      </c>
      <c r="L1482">
        <v>0.20282</v>
      </c>
      <c r="O1482" s="4"/>
    </row>
    <row r="1483" spans="1:15">
      <c r="A1483" s="11" t="s">
        <v>93</v>
      </c>
      <c r="B1483" s="4">
        <v>42979</v>
      </c>
      <c r="C1483">
        <v>0.20072000000000001</v>
      </c>
      <c r="D1483">
        <v>1.873E-2</v>
      </c>
      <c r="E1483">
        <v>0.26911000000000002</v>
      </c>
      <c r="F1483">
        <v>0.11026</v>
      </c>
      <c r="I1483">
        <v>18.927779999999998</v>
      </c>
      <c r="J1483">
        <v>0.33555000000000001</v>
      </c>
      <c r="K1483">
        <v>18.061109999999999</v>
      </c>
      <c r="L1483">
        <v>0.2011</v>
      </c>
      <c r="O1483" s="4"/>
    </row>
    <row r="1484" spans="1:15">
      <c r="A1484" s="11" t="s">
        <v>93</v>
      </c>
      <c r="B1484" s="4">
        <v>42980</v>
      </c>
      <c r="C1484">
        <v>0.19597000000000001</v>
      </c>
      <c r="D1484">
        <v>1.7090000000000001E-2</v>
      </c>
      <c r="E1484">
        <v>0.26724999999999999</v>
      </c>
      <c r="F1484">
        <v>0.11004</v>
      </c>
      <c r="I1484">
        <v>19.158329999999999</v>
      </c>
      <c r="J1484">
        <v>0.24551999999999999</v>
      </c>
      <c r="K1484">
        <v>18.066669999999998</v>
      </c>
      <c r="L1484">
        <v>0.20816999999999999</v>
      </c>
      <c r="O1484" s="4"/>
    </row>
    <row r="1485" spans="1:15">
      <c r="A1485" s="11" t="s">
        <v>93</v>
      </c>
      <c r="B1485" s="4">
        <v>42981</v>
      </c>
      <c r="C1485">
        <v>0.18983</v>
      </c>
      <c r="D1485">
        <v>1.52E-2</v>
      </c>
      <c r="E1485">
        <v>0.26328000000000001</v>
      </c>
      <c r="F1485">
        <v>0.10647</v>
      </c>
      <c r="I1485">
        <v>18.94444</v>
      </c>
      <c r="J1485">
        <v>0.35914000000000001</v>
      </c>
      <c r="K1485">
        <v>18.141670000000001</v>
      </c>
      <c r="L1485">
        <v>0.16914999999999999</v>
      </c>
      <c r="O1485" s="4"/>
    </row>
    <row r="1486" spans="1:15">
      <c r="A1486" s="11" t="s">
        <v>93</v>
      </c>
      <c r="B1486" s="4">
        <v>42982</v>
      </c>
      <c r="C1486">
        <v>0.18532999999999999</v>
      </c>
      <c r="D1486">
        <v>1.337E-2</v>
      </c>
      <c r="E1486">
        <v>0.25972000000000001</v>
      </c>
      <c r="F1486">
        <v>0.10389</v>
      </c>
      <c r="I1486">
        <v>19.47222</v>
      </c>
      <c r="J1486">
        <v>0.36174000000000001</v>
      </c>
      <c r="K1486">
        <v>18.247219999999999</v>
      </c>
      <c r="L1486">
        <v>0.18340000000000001</v>
      </c>
      <c r="O1486" s="4"/>
    </row>
    <row r="1487" spans="1:15">
      <c r="A1487" s="11" t="s">
        <v>93</v>
      </c>
      <c r="B1487" s="4">
        <v>42983</v>
      </c>
      <c r="C1487">
        <v>0.17596999999999999</v>
      </c>
      <c r="D1487">
        <v>1.073E-2</v>
      </c>
      <c r="E1487">
        <v>0.25635999999999998</v>
      </c>
      <c r="F1487">
        <v>0.10198</v>
      </c>
      <c r="I1487">
        <v>17.127780000000001</v>
      </c>
      <c r="J1487">
        <v>0.65639999999999998</v>
      </c>
      <c r="K1487">
        <v>18.044440000000002</v>
      </c>
      <c r="L1487">
        <v>0.218</v>
      </c>
      <c r="O1487" s="4"/>
    </row>
    <row r="1488" spans="1:15">
      <c r="A1488" s="11" t="s">
        <v>93</v>
      </c>
      <c r="B1488" s="4">
        <v>42984</v>
      </c>
      <c r="C1488">
        <v>0.16855999999999999</v>
      </c>
      <c r="D1488">
        <v>1.072E-2</v>
      </c>
      <c r="E1488">
        <v>0.25183</v>
      </c>
      <c r="F1488">
        <v>9.9419999999999994E-2</v>
      </c>
      <c r="I1488">
        <v>15.7</v>
      </c>
      <c r="J1488">
        <v>0.65356999999999998</v>
      </c>
      <c r="K1488">
        <v>17.272220000000001</v>
      </c>
      <c r="L1488">
        <v>0.29015000000000002</v>
      </c>
      <c r="O1488" s="4"/>
    </row>
    <row r="1489" spans="1:15">
      <c r="A1489" s="11" t="s">
        <v>93</v>
      </c>
      <c r="B1489" s="4">
        <v>42985</v>
      </c>
      <c r="C1489">
        <v>0.16500000000000001</v>
      </c>
      <c r="D1489">
        <v>1.1339999999999999E-2</v>
      </c>
      <c r="E1489">
        <v>0.24772</v>
      </c>
      <c r="F1489">
        <v>9.7670000000000007E-2</v>
      </c>
      <c r="I1489">
        <v>15.422219999999999</v>
      </c>
      <c r="J1489">
        <v>0.48829</v>
      </c>
      <c r="K1489">
        <v>16.577780000000001</v>
      </c>
      <c r="L1489">
        <v>0.30892999999999998</v>
      </c>
      <c r="O1489" s="4"/>
    </row>
    <row r="1490" spans="1:15">
      <c r="A1490" s="11" t="s">
        <v>93</v>
      </c>
      <c r="B1490" s="4">
        <v>42986</v>
      </c>
      <c r="C1490">
        <v>0.16447000000000001</v>
      </c>
      <c r="D1490">
        <v>1.192E-2</v>
      </c>
      <c r="E1490">
        <v>0.24460999999999999</v>
      </c>
      <c r="F1490">
        <v>9.6350000000000005E-2</v>
      </c>
      <c r="I1490">
        <v>16.330559999999998</v>
      </c>
      <c r="J1490">
        <v>0.31006</v>
      </c>
      <c r="K1490">
        <v>16.327780000000001</v>
      </c>
      <c r="L1490">
        <v>0.26696999999999999</v>
      </c>
      <c r="O1490" s="4"/>
    </row>
    <row r="1491" spans="1:15">
      <c r="A1491" s="11" t="s">
        <v>93</v>
      </c>
      <c r="B1491" s="4">
        <v>42987</v>
      </c>
      <c r="C1491">
        <v>0.16503000000000001</v>
      </c>
      <c r="D1491">
        <v>1.193E-2</v>
      </c>
      <c r="E1491">
        <v>0.24293999999999999</v>
      </c>
      <c r="F1491">
        <v>9.579E-2</v>
      </c>
      <c r="I1491">
        <v>17.591670000000001</v>
      </c>
      <c r="J1491">
        <v>0.27839000000000003</v>
      </c>
      <c r="K1491">
        <v>16.522220000000001</v>
      </c>
      <c r="L1491">
        <v>0.20921999999999999</v>
      </c>
      <c r="O1491" s="4"/>
    </row>
    <row r="1492" spans="1:15">
      <c r="A1492" s="11" t="s">
        <v>93</v>
      </c>
      <c r="B1492" s="4">
        <v>42988</v>
      </c>
      <c r="C1492">
        <v>0.16478000000000001</v>
      </c>
      <c r="D1492">
        <v>1.1480000000000001E-2</v>
      </c>
      <c r="E1492">
        <v>0.24332999999999999</v>
      </c>
      <c r="F1492">
        <v>9.7879999999999995E-2</v>
      </c>
      <c r="I1492">
        <v>18.436109999999999</v>
      </c>
      <c r="J1492">
        <v>0.23039000000000001</v>
      </c>
      <c r="K1492">
        <v>16.880559999999999</v>
      </c>
      <c r="L1492">
        <v>0.18490000000000001</v>
      </c>
      <c r="O1492" s="4"/>
    </row>
    <row r="1493" spans="1:15">
      <c r="A1493" s="11" t="s">
        <v>93</v>
      </c>
      <c r="B1493" s="4">
        <v>42989</v>
      </c>
      <c r="C1493">
        <v>0.16503000000000001</v>
      </c>
      <c r="D1493">
        <v>1.217E-2</v>
      </c>
      <c r="E1493">
        <v>0.24110999999999999</v>
      </c>
      <c r="F1493">
        <v>9.5460000000000003E-2</v>
      </c>
      <c r="I1493">
        <v>18.788889999999999</v>
      </c>
      <c r="J1493">
        <v>0.23338</v>
      </c>
      <c r="K1493">
        <v>17.22222</v>
      </c>
      <c r="L1493">
        <v>0.15007999999999999</v>
      </c>
      <c r="O1493" s="4"/>
    </row>
    <row r="1494" spans="1:15">
      <c r="A1494" s="11" t="s">
        <v>93</v>
      </c>
      <c r="B1494" s="4">
        <v>42990</v>
      </c>
      <c r="C1494">
        <v>0.16433</v>
      </c>
      <c r="D1494">
        <v>1.231E-2</v>
      </c>
      <c r="E1494">
        <v>0.23885999999999999</v>
      </c>
      <c r="F1494">
        <v>9.3909999999999993E-2</v>
      </c>
      <c r="I1494">
        <v>18.769439999999999</v>
      </c>
      <c r="J1494">
        <v>0.26251000000000002</v>
      </c>
      <c r="K1494">
        <v>17.463889999999999</v>
      </c>
      <c r="L1494">
        <v>0.18825</v>
      </c>
      <c r="O1494" s="4"/>
    </row>
    <row r="1495" spans="1:15">
      <c r="A1495" s="11" t="s">
        <v>93</v>
      </c>
      <c r="B1495" s="4">
        <v>42991</v>
      </c>
      <c r="C1495">
        <v>0.16397</v>
      </c>
      <c r="D1495">
        <v>1.286E-2</v>
      </c>
      <c r="E1495">
        <v>0.23716999999999999</v>
      </c>
      <c r="F1495">
        <v>9.3100000000000002E-2</v>
      </c>
      <c r="I1495">
        <v>19.066669999999998</v>
      </c>
      <c r="J1495">
        <v>0.24037</v>
      </c>
      <c r="K1495">
        <v>17.61111</v>
      </c>
      <c r="L1495">
        <v>0.19620000000000001</v>
      </c>
      <c r="O1495" s="4"/>
    </row>
    <row r="1496" spans="1:15">
      <c r="A1496" s="11" t="s">
        <v>93</v>
      </c>
      <c r="B1496" s="4">
        <v>42992</v>
      </c>
      <c r="C1496">
        <v>0.16431000000000001</v>
      </c>
      <c r="D1496">
        <v>1.3820000000000001E-2</v>
      </c>
      <c r="E1496">
        <v>0.23597000000000001</v>
      </c>
      <c r="F1496">
        <v>9.2960000000000001E-2</v>
      </c>
      <c r="I1496">
        <v>19.552779999999998</v>
      </c>
      <c r="J1496">
        <v>0.25019000000000002</v>
      </c>
      <c r="K1496">
        <v>17.830559999999998</v>
      </c>
      <c r="L1496">
        <v>0.17665</v>
      </c>
      <c r="O1496" s="4"/>
    </row>
    <row r="1497" spans="1:15">
      <c r="A1497" s="11" t="s">
        <v>93</v>
      </c>
      <c r="B1497" s="4">
        <v>42993</v>
      </c>
      <c r="C1497">
        <v>0.16472000000000001</v>
      </c>
      <c r="D1497">
        <v>1.47E-2</v>
      </c>
      <c r="E1497">
        <v>0.23538999999999999</v>
      </c>
      <c r="F1497">
        <v>9.3719999999999998E-2</v>
      </c>
      <c r="I1497">
        <v>20.19444</v>
      </c>
      <c r="J1497">
        <v>0.32332</v>
      </c>
      <c r="K1497">
        <v>18.116669999999999</v>
      </c>
      <c r="L1497">
        <v>0.17016999999999999</v>
      </c>
      <c r="O1497" s="4"/>
    </row>
    <row r="1498" spans="1:15">
      <c r="A1498" s="11" t="s">
        <v>93</v>
      </c>
      <c r="B1498" s="4">
        <v>42994</v>
      </c>
      <c r="C1498">
        <v>0.16211</v>
      </c>
      <c r="D1498">
        <v>1.453E-2</v>
      </c>
      <c r="E1498">
        <v>0.23641999999999999</v>
      </c>
      <c r="F1498">
        <v>9.4649999999999998E-2</v>
      </c>
      <c r="I1498">
        <v>19.90278</v>
      </c>
      <c r="J1498">
        <v>0.44918000000000002</v>
      </c>
      <c r="K1498">
        <v>18.45833</v>
      </c>
      <c r="L1498">
        <v>0.16603999999999999</v>
      </c>
      <c r="O1498" s="4"/>
    </row>
    <row r="1499" spans="1:15">
      <c r="A1499" s="11" t="s">
        <v>93</v>
      </c>
      <c r="B1499" s="4">
        <v>42995</v>
      </c>
      <c r="C1499">
        <v>0.15703</v>
      </c>
      <c r="D1499">
        <v>1.5679999999999999E-2</v>
      </c>
      <c r="E1499">
        <v>0.23552999999999999</v>
      </c>
      <c r="F1499">
        <v>9.4219999999999998E-2</v>
      </c>
      <c r="I1499">
        <v>17.480560000000001</v>
      </c>
      <c r="J1499">
        <v>0.51195999999999997</v>
      </c>
      <c r="K1499">
        <v>18.088889999999999</v>
      </c>
      <c r="L1499">
        <v>0.22827</v>
      </c>
      <c r="O1499" s="4"/>
    </row>
    <row r="1500" spans="1:15">
      <c r="A1500" s="11" t="s">
        <v>93</v>
      </c>
      <c r="B1500" s="4">
        <v>42996</v>
      </c>
      <c r="C1500">
        <v>0.18343999999999999</v>
      </c>
      <c r="D1500">
        <v>4.0030000000000003E-2</v>
      </c>
      <c r="E1500">
        <v>0.23705999999999999</v>
      </c>
      <c r="F1500">
        <v>9.9559999999999996E-2</v>
      </c>
      <c r="I1500">
        <v>17.247219999999999</v>
      </c>
      <c r="J1500">
        <v>0.44169000000000003</v>
      </c>
      <c r="K1500">
        <v>17.522220000000001</v>
      </c>
      <c r="L1500">
        <v>0.22303999999999999</v>
      </c>
      <c r="O1500" s="4"/>
    </row>
    <row r="1501" spans="1:15">
      <c r="A1501" s="11" t="s">
        <v>93</v>
      </c>
      <c r="B1501" s="4">
        <v>42997</v>
      </c>
      <c r="C1501">
        <v>0.20760999999999999</v>
      </c>
      <c r="D1501">
        <v>5.092E-2</v>
      </c>
      <c r="E1501">
        <v>0.23832999999999999</v>
      </c>
      <c r="F1501">
        <v>0.10079</v>
      </c>
      <c r="I1501">
        <v>18.51389</v>
      </c>
      <c r="J1501">
        <v>0.31461</v>
      </c>
      <c r="K1501">
        <v>17.350000000000001</v>
      </c>
      <c r="L1501">
        <v>0.19220999999999999</v>
      </c>
      <c r="O1501" s="4"/>
    </row>
    <row r="1502" spans="1:15">
      <c r="A1502" s="11" t="s">
        <v>93</v>
      </c>
      <c r="B1502" s="4">
        <v>42998</v>
      </c>
      <c r="C1502">
        <v>0.20931</v>
      </c>
      <c r="D1502">
        <v>4.7199999999999999E-2</v>
      </c>
      <c r="E1502">
        <v>0.23888999999999999</v>
      </c>
      <c r="F1502">
        <v>0.10018000000000001</v>
      </c>
      <c r="I1502">
        <v>19.08333</v>
      </c>
      <c r="J1502">
        <v>0.23377999999999999</v>
      </c>
      <c r="K1502">
        <v>17.683330000000002</v>
      </c>
      <c r="L1502">
        <v>0.12275999999999999</v>
      </c>
      <c r="O1502" s="4"/>
    </row>
    <row r="1503" spans="1:15">
      <c r="A1503" s="11" t="s">
        <v>93</v>
      </c>
      <c r="B1503" s="4">
        <v>42999</v>
      </c>
      <c r="C1503">
        <v>0.20785999999999999</v>
      </c>
      <c r="D1503">
        <v>4.6030000000000001E-2</v>
      </c>
      <c r="E1503">
        <v>0.23769000000000001</v>
      </c>
      <c r="F1503">
        <v>9.8210000000000006E-2</v>
      </c>
      <c r="I1503">
        <v>18.211110000000001</v>
      </c>
      <c r="J1503">
        <v>0.19883999999999999</v>
      </c>
      <c r="K1503">
        <v>17.649999999999999</v>
      </c>
      <c r="L1503">
        <v>0.11667</v>
      </c>
      <c r="O1503" s="4"/>
    </row>
    <row r="1504" spans="1:15">
      <c r="A1504" s="11" t="s">
        <v>93</v>
      </c>
      <c r="B1504" s="4">
        <v>43000</v>
      </c>
      <c r="C1504">
        <v>0.21343999999999999</v>
      </c>
      <c r="D1504">
        <v>4.65E-2</v>
      </c>
      <c r="E1504">
        <v>0.23735999999999999</v>
      </c>
      <c r="F1504">
        <v>9.7290000000000001E-2</v>
      </c>
      <c r="I1504">
        <v>20.977779999999999</v>
      </c>
      <c r="J1504">
        <v>0.37502999999999997</v>
      </c>
      <c r="K1504">
        <v>17.919440000000002</v>
      </c>
      <c r="L1504">
        <v>5.672E-2</v>
      </c>
      <c r="O1504" s="4"/>
    </row>
    <row r="1505" spans="1:15">
      <c r="A1505" s="11" t="s">
        <v>93</v>
      </c>
      <c r="B1505" s="4">
        <v>43001</v>
      </c>
      <c r="C1505">
        <v>0.21468999999999999</v>
      </c>
      <c r="D1505">
        <v>4.4819999999999999E-2</v>
      </c>
      <c r="E1505">
        <v>0.23880999999999999</v>
      </c>
      <c r="F1505">
        <v>9.6850000000000006E-2</v>
      </c>
      <c r="I1505">
        <v>21.869440000000001</v>
      </c>
      <c r="J1505">
        <v>0.17605999999999999</v>
      </c>
      <c r="K1505">
        <v>18.8</v>
      </c>
      <c r="L1505">
        <v>0.10138</v>
      </c>
      <c r="O1505" s="4"/>
    </row>
    <row r="1506" spans="1:15">
      <c r="A1506" s="11" t="s">
        <v>93</v>
      </c>
      <c r="B1506" s="4">
        <v>43002</v>
      </c>
      <c r="C1506">
        <v>0.21260999999999999</v>
      </c>
      <c r="D1506">
        <v>4.165E-2</v>
      </c>
      <c r="E1506">
        <v>0.24088999999999999</v>
      </c>
      <c r="F1506">
        <v>9.8320000000000005E-2</v>
      </c>
      <c r="I1506">
        <v>21.613890000000001</v>
      </c>
      <c r="J1506">
        <v>0.21751999999999999</v>
      </c>
      <c r="K1506">
        <v>19.308330000000002</v>
      </c>
      <c r="L1506">
        <v>0.10408000000000001</v>
      </c>
      <c r="O1506" s="4"/>
    </row>
    <row r="1507" spans="1:15">
      <c r="A1507" s="11" t="s">
        <v>93</v>
      </c>
      <c r="B1507" s="4">
        <v>43003</v>
      </c>
      <c r="C1507">
        <v>0.25056</v>
      </c>
      <c r="D1507">
        <v>3.3680000000000002E-2</v>
      </c>
      <c r="E1507">
        <v>0.28843999999999997</v>
      </c>
      <c r="F1507">
        <v>0.12134</v>
      </c>
      <c r="I1507">
        <v>19.394439999999999</v>
      </c>
      <c r="J1507">
        <v>0.51507000000000003</v>
      </c>
      <c r="K1507">
        <v>19.377780000000001</v>
      </c>
      <c r="L1507">
        <v>0.13289999999999999</v>
      </c>
      <c r="O1507" s="4"/>
    </row>
    <row r="1508" spans="1:15">
      <c r="A1508" s="11" t="s">
        <v>93</v>
      </c>
      <c r="B1508" s="4">
        <v>43004</v>
      </c>
      <c r="C1508">
        <v>0.25311</v>
      </c>
      <c r="D1508">
        <v>2.8420000000000001E-2</v>
      </c>
      <c r="E1508">
        <v>0.30628</v>
      </c>
      <c r="F1508">
        <v>0.12148</v>
      </c>
      <c r="I1508">
        <v>17.630559999999999</v>
      </c>
      <c r="J1508">
        <v>0.35914000000000001</v>
      </c>
      <c r="K1508">
        <v>18.48611</v>
      </c>
      <c r="L1508">
        <v>0.19549</v>
      </c>
      <c r="O1508" s="4"/>
    </row>
    <row r="1509" spans="1:15">
      <c r="A1509" s="11" t="s">
        <v>93</v>
      </c>
      <c r="B1509" s="4">
        <v>43005</v>
      </c>
      <c r="C1509">
        <v>0.23943999999999999</v>
      </c>
      <c r="D1509">
        <v>2.631E-2</v>
      </c>
      <c r="E1509">
        <v>0.29797000000000001</v>
      </c>
      <c r="F1509">
        <v>0.12088</v>
      </c>
      <c r="I1509">
        <v>16.11111</v>
      </c>
      <c r="J1509">
        <v>0.35953000000000002</v>
      </c>
      <c r="K1509">
        <v>17.63889</v>
      </c>
      <c r="L1509">
        <v>0.22084999999999999</v>
      </c>
      <c r="O1509" s="4"/>
    </row>
    <row r="1510" spans="1:15">
      <c r="A1510" s="11" t="s">
        <v>93</v>
      </c>
      <c r="B1510" s="4">
        <v>43006</v>
      </c>
      <c r="C1510">
        <v>0.23630999999999999</v>
      </c>
      <c r="D1510">
        <v>2.6440000000000002E-2</v>
      </c>
      <c r="E1510">
        <v>0.29242000000000001</v>
      </c>
      <c r="F1510">
        <v>0.11926</v>
      </c>
      <c r="I1510">
        <v>15.813890000000001</v>
      </c>
      <c r="J1510">
        <v>0.25308000000000003</v>
      </c>
      <c r="K1510">
        <v>16.922219999999999</v>
      </c>
      <c r="L1510">
        <v>0.20485999999999999</v>
      </c>
      <c r="O1510" s="4"/>
    </row>
    <row r="1511" spans="1:15">
      <c r="A1511" s="11" t="s">
        <v>93</v>
      </c>
      <c r="B1511" s="4">
        <v>43007</v>
      </c>
      <c r="C1511">
        <v>0.23483000000000001</v>
      </c>
      <c r="D1511">
        <v>2.6859999999999998E-2</v>
      </c>
      <c r="E1511">
        <v>0.28847</v>
      </c>
      <c r="F1511">
        <v>0.11737</v>
      </c>
      <c r="I1511">
        <v>16.038889999999999</v>
      </c>
      <c r="J1511">
        <v>0.21736</v>
      </c>
      <c r="K1511">
        <v>16.563890000000001</v>
      </c>
      <c r="L1511">
        <v>0.17802000000000001</v>
      </c>
      <c r="O1511" s="4"/>
    </row>
    <row r="1512" spans="1:15">
      <c r="A1512" s="11" t="s">
        <v>93</v>
      </c>
      <c r="B1512" s="4">
        <v>43008</v>
      </c>
      <c r="C1512">
        <v>0.23202999999999999</v>
      </c>
      <c r="D1512">
        <v>2.6030000000000001E-2</v>
      </c>
      <c r="E1512">
        <v>0.28558</v>
      </c>
      <c r="F1512">
        <v>0.11573</v>
      </c>
      <c r="I1512">
        <v>15.66389</v>
      </c>
      <c r="J1512">
        <v>0.27211999999999997</v>
      </c>
      <c r="K1512">
        <v>16.341670000000001</v>
      </c>
      <c r="L1512">
        <v>0.14813999999999999</v>
      </c>
      <c r="O1512" s="4"/>
    </row>
    <row r="1513" spans="1:15">
      <c r="A1513" s="11" t="s">
        <v>93</v>
      </c>
      <c r="B1513" s="4">
        <v>43009</v>
      </c>
      <c r="C1513">
        <v>0.22919</v>
      </c>
      <c r="D1513">
        <v>2.3990000000000001E-2</v>
      </c>
      <c r="E1513">
        <v>0.28492000000000001</v>
      </c>
      <c r="F1513">
        <v>0.11713</v>
      </c>
      <c r="I1513">
        <v>15.63611</v>
      </c>
      <c r="J1513">
        <v>0.32029999999999997</v>
      </c>
      <c r="K1513">
        <v>16.116669999999999</v>
      </c>
      <c r="L1513">
        <v>0.13097</v>
      </c>
      <c r="O1513" s="4"/>
    </row>
    <row r="1514" spans="1:15">
      <c r="A1514" s="11" t="s">
        <v>93</v>
      </c>
      <c r="B1514" s="4">
        <v>43010</v>
      </c>
      <c r="C1514">
        <v>0.25039</v>
      </c>
      <c r="D1514">
        <v>2.8400000000000002E-2</v>
      </c>
      <c r="E1514">
        <v>0.30019000000000001</v>
      </c>
      <c r="F1514">
        <v>0.11788999999999999</v>
      </c>
      <c r="I1514">
        <v>16.094439999999999</v>
      </c>
      <c r="J1514">
        <v>0.23707</v>
      </c>
      <c r="K1514">
        <v>15.98333</v>
      </c>
      <c r="L1514">
        <v>0.13869000000000001</v>
      </c>
      <c r="O1514" s="4"/>
    </row>
    <row r="1515" spans="1:15">
      <c r="A1515" s="11" t="s">
        <v>93</v>
      </c>
      <c r="B1515" s="4">
        <v>43011</v>
      </c>
      <c r="C1515">
        <v>0.26085999999999998</v>
      </c>
      <c r="D1515">
        <v>3.1E-2</v>
      </c>
      <c r="E1515">
        <v>0.31247000000000003</v>
      </c>
      <c r="F1515">
        <v>0.11962</v>
      </c>
      <c r="I1515">
        <v>17.274999999999999</v>
      </c>
      <c r="J1515">
        <v>0.21554000000000001</v>
      </c>
      <c r="K1515">
        <v>16.205559999999998</v>
      </c>
      <c r="L1515">
        <v>7.7429999999999999E-2</v>
      </c>
      <c r="O1515" s="4"/>
    </row>
    <row r="1516" spans="1:15">
      <c r="A1516" s="11" t="s">
        <v>93</v>
      </c>
      <c r="B1516" s="4">
        <v>43012</v>
      </c>
      <c r="C1516">
        <v>0.24531</v>
      </c>
      <c r="D1516">
        <v>2.8760000000000001E-2</v>
      </c>
      <c r="E1516">
        <v>0.30219000000000001</v>
      </c>
      <c r="F1516">
        <v>0.11897000000000001</v>
      </c>
      <c r="I1516">
        <v>15.10833</v>
      </c>
      <c r="J1516">
        <v>0.33239000000000002</v>
      </c>
      <c r="K1516">
        <v>16.141670000000001</v>
      </c>
      <c r="L1516">
        <v>0.15160999999999999</v>
      </c>
      <c r="O1516" s="4"/>
    </row>
    <row r="1517" spans="1:15">
      <c r="A1517" s="11" t="s">
        <v>93</v>
      </c>
      <c r="B1517" s="4">
        <v>43013</v>
      </c>
      <c r="C1517">
        <v>0.24242</v>
      </c>
      <c r="D1517">
        <v>2.913E-2</v>
      </c>
      <c r="E1517">
        <v>0.29766999999999999</v>
      </c>
      <c r="F1517">
        <v>0.11842999999999999</v>
      </c>
      <c r="I1517">
        <v>15.29444</v>
      </c>
      <c r="J1517">
        <v>0.23751</v>
      </c>
      <c r="K1517">
        <v>15.730560000000001</v>
      </c>
      <c r="L1517">
        <v>0.15753</v>
      </c>
      <c r="O1517" s="4"/>
    </row>
    <row r="1518" spans="1:15">
      <c r="A1518" s="11" t="s">
        <v>93</v>
      </c>
      <c r="B1518" s="4">
        <v>43014</v>
      </c>
      <c r="C1518">
        <v>0.25817000000000001</v>
      </c>
      <c r="D1518">
        <v>3.2960000000000003E-2</v>
      </c>
      <c r="E1518">
        <v>0.30947000000000002</v>
      </c>
      <c r="F1518">
        <v>0.11792999999999999</v>
      </c>
      <c r="I1518">
        <v>15</v>
      </c>
      <c r="J1518">
        <v>0.36314999999999997</v>
      </c>
      <c r="K1518">
        <v>15.547219999999999</v>
      </c>
      <c r="L1518">
        <v>0.13952999999999999</v>
      </c>
      <c r="O1518" s="4"/>
    </row>
    <row r="1519" spans="1:15">
      <c r="A1519" s="11" t="s">
        <v>93</v>
      </c>
      <c r="B1519" s="4">
        <v>43015</v>
      </c>
      <c r="C1519">
        <v>0.27183000000000002</v>
      </c>
      <c r="D1519">
        <v>3.653E-2</v>
      </c>
      <c r="E1519">
        <v>0.32211000000000001</v>
      </c>
      <c r="F1519">
        <v>0.11744</v>
      </c>
      <c r="I1519">
        <v>14.602779999999999</v>
      </c>
      <c r="J1519">
        <v>0.18110999999999999</v>
      </c>
      <c r="K1519">
        <v>15.12778</v>
      </c>
      <c r="L1519">
        <v>0.17487</v>
      </c>
      <c r="O1519" s="4"/>
    </row>
    <row r="1520" spans="1:15">
      <c r="A1520" s="11" t="s">
        <v>93</v>
      </c>
      <c r="B1520" s="4">
        <v>43016</v>
      </c>
      <c r="C1520">
        <v>0.24914</v>
      </c>
      <c r="D1520">
        <v>3.0280000000000001E-2</v>
      </c>
      <c r="E1520">
        <v>0.30388999999999999</v>
      </c>
      <c r="F1520">
        <v>0.11756</v>
      </c>
      <c r="I1520">
        <v>14.30278</v>
      </c>
      <c r="J1520">
        <v>0.13877999999999999</v>
      </c>
      <c r="K1520">
        <v>14.969440000000001</v>
      </c>
      <c r="L1520">
        <v>0.12728999999999999</v>
      </c>
      <c r="O1520" s="4"/>
    </row>
    <row r="1521" spans="1:15">
      <c r="A1521" s="11" t="s">
        <v>93</v>
      </c>
      <c r="B1521" s="4">
        <v>43017</v>
      </c>
      <c r="C1521">
        <v>0.24278</v>
      </c>
      <c r="D1521">
        <v>2.9700000000000001E-2</v>
      </c>
      <c r="E1521">
        <v>0.29960999999999999</v>
      </c>
      <c r="F1521">
        <v>0.11788999999999999</v>
      </c>
      <c r="I1521">
        <v>12.905559999999999</v>
      </c>
      <c r="J1521">
        <v>0.50732999999999995</v>
      </c>
      <c r="K1521">
        <v>14.75278</v>
      </c>
      <c r="L1521">
        <v>0.11706</v>
      </c>
      <c r="O1521" s="4"/>
    </row>
    <row r="1522" spans="1:15">
      <c r="A1522" s="11" t="s">
        <v>93</v>
      </c>
      <c r="B1522" s="4">
        <v>43018</v>
      </c>
      <c r="C1522">
        <v>0.25574999999999998</v>
      </c>
      <c r="D1522">
        <v>3.1730000000000001E-2</v>
      </c>
      <c r="E1522">
        <v>0.30175000000000002</v>
      </c>
      <c r="F1522">
        <v>0.12005</v>
      </c>
      <c r="I1522">
        <v>10.66667</v>
      </c>
      <c r="J1522">
        <v>0.55645999999999995</v>
      </c>
      <c r="K1522">
        <v>13.88611</v>
      </c>
      <c r="L1522">
        <v>0.20485999999999999</v>
      </c>
      <c r="O1522" s="4"/>
    </row>
    <row r="1523" spans="1:15">
      <c r="A1523" s="11" t="s">
        <v>93</v>
      </c>
      <c r="B1523" s="4">
        <v>43019</v>
      </c>
      <c r="C1523">
        <v>0.24525</v>
      </c>
      <c r="D1523">
        <v>2.9669999999999998E-2</v>
      </c>
      <c r="E1523">
        <v>0.29731000000000002</v>
      </c>
      <c r="F1523">
        <v>0.11895</v>
      </c>
      <c r="I1523">
        <v>9.7083300000000001</v>
      </c>
      <c r="J1523">
        <v>0.31852999999999998</v>
      </c>
      <c r="K1523">
        <v>12.81944</v>
      </c>
      <c r="L1523">
        <v>0.26145000000000002</v>
      </c>
      <c r="O1523" s="4"/>
    </row>
    <row r="1524" spans="1:15">
      <c r="A1524" s="11" t="s">
        <v>93</v>
      </c>
      <c r="B1524" s="4">
        <v>43020</v>
      </c>
      <c r="C1524">
        <v>0.24317</v>
      </c>
      <c r="D1524">
        <v>2.9530000000000001E-2</v>
      </c>
      <c r="E1524">
        <v>0.29419000000000001</v>
      </c>
      <c r="F1524">
        <v>0.11803</v>
      </c>
      <c r="I1524">
        <v>11.213889999999999</v>
      </c>
      <c r="J1524">
        <v>0.18376999999999999</v>
      </c>
      <c r="K1524">
        <v>12.41944</v>
      </c>
      <c r="L1524">
        <v>0.19298999999999999</v>
      </c>
      <c r="O1524" s="4"/>
    </row>
    <row r="1525" spans="1:15">
      <c r="A1525" s="11" t="s">
        <v>93</v>
      </c>
      <c r="B1525" s="4">
        <v>43021</v>
      </c>
      <c r="C1525">
        <v>0.24110999999999999</v>
      </c>
      <c r="D1525">
        <v>2.92E-2</v>
      </c>
      <c r="E1525">
        <v>0.29269000000000001</v>
      </c>
      <c r="F1525">
        <v>0.11777</v>
      </c>
      <c r="I1525">
        <v>11.519439999999999</v>
      </c>
      <c r="J1525">
        <v>0.30003999999999997</v>
      </c>
      <c r="K1525">
        <v>12.525</v>
      </c>
      <c r="L1525">
        <v>0.1424</v>
      </c>
      <c r="O1525" s="4"/>
    </row>
    <row r="1526" spans="1:15">
      <c r="A1526" s="11" t="s">
        <v>93</v>
      </c>
      <c r="B1526" s="4">
        <v>43022</v>
      </c>
      <c r="C1526">
        <v>0.23891999999999999</v>
      </c>
      <c r="D1526">
        <v>2.887E-2</v>
      </c>
      <c r="E1526">
        <v>0.29149999999999998</v>
      </c>
      <c r="F1526">
        <v>0.11756</v>
      </c>
      <c r="I1526">
        <v>11.255559999999999</v>
      </c>
      <c r="J1526">
        <v>0.29038999999999998</v>
      </c>
      <c r="K1526">
        <v>12.43056</v>
      </c>
      <c r="L1526">
        <v>0.16188</v>
      </c>
      <c r="O1526" s="4"/>
    </row>
    <row r="1527" spans="1:15">
      <c r="A1527" s="11" t="s">
        <v>93</v>
      </c>
      <c r="B1527" s="4">
        <v>43023</v>
      </c>
      <c r="C1527">
        <v>0.23774999999999999</v>
      </c>
      <c r="D1527">
        <v>2.9139999999999999E-2</v>
      </c>
      <c r="E1527">
        <v>0.28986000000000001</v>
      </c>
      <c r="F1527">
        <v>0.11698</v>
      </c>
      <c r="I1527">
        <v>10.82222</v>
      </c>
      <c r="J1527">
        <v>0.28090999999999999</v>
      </c>
      <c r="K1527">
        <v>12.30278</v>
      </c>
      <c r="L1527">
        <v>0.14369000000000001</v>
      </c>
      <c r="O1527" s="4"/>
    </row>
    <row r="1528" spans="1:15">
      <c r="A1528" s="11" t="s">
        <v>93</v>
      </c>
      <c r="B1528" s="4">
        <v>43024</v>
      </c>
      <c r="C1528">
        <v>0.23605999999999999</v>
      </c>
      <c r="D1528">
        <v>2.886E-2</v>
      </c>
      <c r="E1528">
        <v>0.28753000000000001</v>
      </c>
      <c r="F1528">
        <v>0.11579</v>
      </c>
      <c r="I1528">
        <v>9.7333300000000005</v>
      </c>
      <c r="J1528">
        <v>0.35365000000000002</v>
      </c>
      <c r="K1528">
        <v>11.875</v>
      </c>
      <c r="L1528">
        <v>0.19220999999999999</v>
      </c>
      <c r="O1528" s="4"/>
    </row>
    <row r="1529" spans="1:15">
      <c r="A1529" s="11" t="s">
        <v>93</v>
      </c>
      <c r="B1529" s="4">
        <v>43025</v>
      </c>
      <c r="C1529">
        <v>0.23702999999999999</v>
      </c>
      <c r="D1529">
        <v>2.937E-2</v>
      </c>
      <c r="E1529">
        <v>0.28610999999999998</v>
      </c>
      <c r="F1529">
        <v>0.11504</v>
      </c>
      <c r="I1529">
        <v>11.06944</v>
      </c>
      <c r="J1529">
        <v>5.672E-2</v>
      </c>
      <c r="K1529">
        <v>11.688890000000001</v>
      </c>
      <c r="L1529">
        <v>0.17957000000000001</v>
      </c>
      <c r="O1529" s="4"/>
    </row>
    <row r="1530" spans="1:15">
      <c r="A1530" s="11" t="s">
        <v>93</v>
      </c>
      <c r="B1530" s="4">
        <v>43026</v>
      </c>
      <c r="C1530">
        <v>0.23616999999999999</v>
      </c>
      <c r="D1530">
        <v>2.8819999999999998E-2</v>
      </c>
      <c r="E1530">
        <v>0.28581000000000001</v>
      </c>
      <c r="F1530">
        <v>0.11502</v>
      </c>
      <c r="I1530">
        <v>11.66389</v>
      </c>
      <c r="J1530">
        <v>0.14680000000000001</v>
      </c>
      <c r="K1530">
        <v>11.936109999999999</v>
      </c>
      <c r="L1530">
        <v>0.11097</v>
      </c>
      <c r="O1530" s="4"/>
    </row>
    <row r="1531" spans="1:15">
      <c r="A1531" s="11" t="s">
        <v>93</v>
      </c>
      <c r="B1531" s="4">
        <v>43027</v>
      </c>
      <c r="C1531">
        <v>0.23377999999999999</v>
      </c>
      <c r="D1531">
        <v>2.7570000000000001E-2</v>
      </c>
      <c r="E1531">
        <v>0.28531000000000001</v>
      </c>
      <c r="F1531">
        <v>0.11423999999999999</v>
      </c>
      <c r="I1531">
        <v>11.44167</v>
      </c>
      <c r="J1531">
        <v>0.17099</v>
      </c>
      <c r="K1531">
        <v>12.06944</v>
      </c>
      <c r="L1531">
        <v>0.10419</v>
      </c>
      <c r="O1531" s="4"/>
    </row>
    <row r="1532" spans="1:15">
      <c r="A1532" s="11" t="s">
        <v>93</v>
      </c>
      <c r="B1532" s="4">
        <v>43028</v>
      </c>
      <c r="C1532">
        <v>0.23508000000000001</v>
      </c>
      <c r="D1532">
        <v>2.9239999999999999E-2</v>
      </c>
      <c r="E1532">
        <v>0.28388999999999998</v>
      </c>
      <c r="F1532">
        <v>0.11233</v>
      </c>
      <c r="I1532">
        <v>12.775</v>
      </c>
      <c r="J1532">
        <v>0.31058000000000002</v>
      </c>
      <c r="K1532">
        <v>12.2</v>
      </c>
      <c r="L1532">
        <v>7.1199999999999999E-2</v>
      </c>
      <c r="O1532" s="4"/>
    </row>
    <row r="1533" spans="1:15">
      <c r="A1533" s="11" t="s">
        <v>93</v>
      </c>
      <c r="B1533" s="4">
        <v>43029</v>
      </c>
      <c r="C1533">
        <v>0.23749999999999999</v>
      </c>
      <c r="D1533">
        <v>3.0290000000000001E-2</v>
      </c>
      <c r="E1533">
        <v>0.28325</v>
      </c>
      <c r="F1533">
        <v>0.11099000000000001</v>
      </c>
      <c r="I1533">
        <v>14.655559999999999</v>
      </c>
      <c r="J1533">
        <v>0.38381999999999999</v>
      </c>
      <c r="K1533">
        <v>12.866669999999999</v>
      </c>
      <c r="L1533">
        <v>5.833E-2</v>
      </c>
      <c r="O1533" s="4"/>
    </row>
    <row r="1534" spans="1:15">
      <c r="A1534" s="11" t="s">
        <v>93</v>
      </c>
      <c r="B1534" s="4">
        <v>43030</v>
      </c>
      <c r="C1534">
        <v>0.23136000000000001</v>
      </c>
      <c r="D1534">
        <v>2.8039999999999999E-2</v>
      </c>
      <c r="E1534">
        <v>0.28305999999999998</v>
      </c>
      <c r="F1534">
        <v>0.11057</v>
      </c>
      <c r="I1534">
        <v>12.297219999999999</v>
      </c>
      <c r="J1534">
        <v>0.26929999999999998</v>
      </c>
      <c r="K1534">
        <v>13.119440000000001</v>
      </c>
      <c r="L1534">
        <v>3.7580000000000002E-2</v>
      </c>
      <c r="O1534" s="4"/>
    </row>
    <row r="1535" spans="1:15">
      <c r="A1535" s="11" t="s">
        <v>93</v>
      </c>
      <c r="B1535" s="4">
        <v>43031</v>
      </c>
      <c r="C1535">
        <v>0.22867000000000001</v>
      </c>
      <c r="D1535">
        <v>2.8049999999999999E-2</v>
      </c>
      <c r="E1535">
        <v>0.28197</v>
      </c>
      <c r="F1535">
        <v>0.11014</v>
      </c>
      <c r="I1535">
        <v>11.408329999999999</v>
      </c>
      <c r="J1535">
        <v>0.35832999999999998</v>
      </c>
      <c r="K1535">
        <v>12.725</v>
      </c>
      <c r="L1535">
        <v>0.10408000000000001</v>
      </c>
      <c r="O1535" s="4"/>
    </row>
    <row r="1536" spans="1:15">
      <c r="A1536" s="11" t="s">
        <v>93</v>
      </c>
      <c r="B1536" s="4">
        <v>43032</v>
      </c>
      <c r="C1536">
        <v>0.22311</v>
      </c>
      <c r="D1536">
        <v>2.64E-2</v>
      </c>
      <c r="E1536">
        <v>0.28188999999999997</v>
      </c>
      <c r="F1536">
        <v>0.11082</v>
      </c>
      <c r="I1536">
        <v>9.7138899999999992</v>
      </c>
      <c r="J1536">
        <v>0.42371999999999999</v>
      </c>
      <c r="K1536">
        <v>12.16667</v>
      </c>
      <c r="L1536">
        <v>0.15207000000000001</v>
      </c>
      <c r="O1536" s="4"/>
    </row>
    <row r="1537" spans="1:15">
      <c r="A1537" s="11" t="s">
        <v>93</v>
      </c>
      <c r="B1537" s="4">
        <v>43033</v>
      </c>
      <c r="C1537">
        <v>0.22144</v>
      </c>
      <c r="D1537">
        <v>2.579E-2</v>
      </c>
      <c r="E1537">
        <v>0.28149999999999997</v>
      </c>
      <c r="F1537">
        <v>0.11203</v>
      </c>
      <c r="I1537">
        <v>9.6277799999999996</v>
      </c>
      <c r="J1537">
        <v>0.24285999999999999</v>
      </c>
      <c r="K1537">
        <v>11.452780000000001</v>
      </c>
      <c r="L1537">
        <v>0.17207</v>
      </c>
      <c r="O1537" s="4"/>
    </row>
    <row r="1538" spans="1:15">
      <c r="A1538" s="11" t="s">
        <v>93</v>
      </c>
      <c r="B1538" s="4">
        <v>43034</v>
      </c>
      <c r="C1538">
        <v>0.21956000000000001</v>
      </c>
      <c r="D1538">
        <v>2.4479999999999998E-2</v>
      </c>
      <c r="E1538">
        <v>0.28264</v>
      </c>
      <c r="F1538">
        <v>0.11383</v>
      </c>
      <c r="I1538">
        <v>9.9277800000000003</v>
      </c>
      <c r="J1538">
        <v>0.41175</v>
      </c>
      <c r="K1538">
        <v>11.33611</v>
      </c>
      <c r="L1538">
        <v>8.6739999999999998E-2</v>
      </c>
      <c r="O1538" s="4"/>
    </row>
    <row r="1539" spans="1:15">
      <c r="A1539" s="11" t="s">
        <v>93</v>
      </c>
      <c r="B1539" s="4">
        <v>43035</v>
      </c>
      <c r="C1539">
        <v>0.21167</v>
      </c>
      <c r="D1539">
        <v>2.248E-2</v>
      </c>
      <c r="E1539">
        <v>0.28086</v>
      </c>
      <c r="F1539">
        <v>0.11275</v>
      </c>
      <c r="I1539">
        <v>6.9194399999999998</v>
      </c>
      <c r="J1539">
        <v>0.68079999999999996</v>
      </c>
      <c r="K1539">
        <v>10.82222</v>
      </c>
      <c r="L1539">
        <v>0.14560999999999999</v>
      </c>
      <c r="O1539" s="4"/>
    </row>
    <row r="1540" spans="1:15">
      <c r="A1540" s="11" t="s">
        <v>93</v>
      </c>
      <c r="B1540" s="4">
        <v>43036</v>
      </c>
      <c r="C1540">
        <v>0.20760999999999999</v>
      </c>
      <c r="D1540">
        <v>2.2159999999999999E-2</v>
      </c>
      <c r="E1540">
        <v>0.27883000000000002</v>
      </c>
      <c r="F1540">
        <v>0.1123</v>
      </c>
      <c r="I1540">
        <v>5.6722200000000003</v>
      </c>
      <c r="J1540">
        <v>0.42738999999999999</v>
      </c>
      <c r="K1540">
        <v>9.6083300000000005</v>
      </c>
      <c r="L1540">
        <v>0.28222999999999998</v>
      </c>
      <c r="O1540" s="4"/>
    </row>
    <row r="1541" spans="1:15">
      <c r="A1541" s="11" t="s">
        <v>93</v>
      </c>
      <c r="B1541" s="4">
        <v>43037</v>
      </c>
      <c r="C1541">
        <v>0.20646999999999999</v>
      </c>
      <c r="D1541">
        <v>2.0760000000000001E-2</v>
      </c>
      <c r="E1541">
        <v>0.27781</v>
      </c>
      <c r="F1541">
        <v>0.11219</v>
      </c>
      <c r="I1541">
        <v>6.1222200000000004</v>
      </c>
      <c r="J1541">
        <v>0.38525999999999999</v>
      </c>
      <c r="K1541">
        <v>8.9638899999999992</v>
      </c>
      <c r="L1541">
        <v>0.20655000000000001</v>
      </c>
      <c r="O1541" s="4"/>
    </row>
    <row r="1542" spans="1:15">
      <c r="A1542" s="11" t="s">
        <v>93</v>
      </c>
      <c r="B1542" s="4">
        <v>43038</v>
      </c>
      <c r="C1542">
        <v>0.20558000000000001</v>
      </c>
      <c r="D1542">
        <v>2.1659999999999999E-2</v>
      </c>
      <c r="E1542">
        <v>0.27639000000000002</v>
      </c>
      <c r="F1542">
        <v>0.11148</v>
      </c>
      <c r="I1542">
        <v>5.6861100000000002</v>
      </c>
      <c r="J1542">
        <v>0.43623000000000001</v>
      </c>
      <c r="K1542">
        <v>8.7027800000000006</v>
      </c>
      <c r="L1542">
        <v>0.16547999999999999</v>
      </c>
      <c r="O1542" s="4"/>
    </row>
    <row r="1543" spans="1:15">
      <c r="A1543" s="11" t="s">
        <v>93</v>
      </c>
      <c r="B1543" s="4">
        <v>43039</v>
      </c>
      <c r="C1543">
        <v>0.20053000000000001</v>
      </c>
      <c r="D1543">
        <v>2.205E-2</v>
      </c>
      <c r="E1543">
        <v>0.27553</v>
      </c>
      <c r="F1543">
        <v>0.11171</v>
      </c>
      <c r="I1543">
        <v>3.6749999999999998</v>
      </c>
      <c r="J1543">
        <v>0.50007000000000001</v>
      </c>
      <c r="K1543">
        <v>7.99444</v>
      </c>
      <c r="L1543">
        <v>0.25744</v>
      </c>
      <c r="O1543" s="4"/>
    </row>
    <row r="1544" spans="1:15">
      <c r="A1544" s="11" t="s">
        <v>93</v>
      </c>
      <c r="B1544" s="4">
        <v>43040</v>
      </c>
      <c r="C1544">
        <v>0.20197000000000001</v>
      </c>
      <c r="D1544">
        <v>2.3699999999999999E-2</v>
      </c>
      <c r="E1544">
        <v>0.27450000000000002</v>
      </c>
      <c r="F1544">
        <v>0.11176999999999999</v>
      </c>
      <c r="I1544">
        <v>4.1416700000000004</v>
      </c>
      <c r="J1544">
        <v>0.37203000000000003</v>
      </c>
      <c r="K1544">
        <v>7.2527799999999996</v>
      </c>
      <c r="L1544">
        <v>0.27211999999999997</v>
      </c>
      <c r="O1544" s="4"/>
    </row>
    <row r="1545" spans="1:15">
      <c r="A1545" s="11" t="s">
        <v>93</v>
      </c>
      <c r="B1545" s="4">
        <v>43041</v>
      </c>
      <c r="C1545">
        <v>0.20649999999999999</v>
      </c>
      <c r="D1545">
        <v>2.8740000000000002E-2</v>
      </c>
      <c r="E1545">
        <v>0.27461000000000002</v>
      </c>
      <c r="F1545">
        <v>0.11244999999999999</v>
      </c>
      <c r="I1545">
        <v>5.4611099999999997</v>
      </c>
      <c r="J1545">
        <v>0.29265999999999998</v>
      </c>
      <c r="K1545">
        <v>7.2055600000000002</v>
      </c>
      <c r="L1545">
        <v>0.19744</v>
      </c>
      <c r="O1545" s="4"/>
    </row>
    <row r="1546" spans="1:15">
      <c r="A1546" s="11" t="s">
        <v>93</v>
      </c>
      <c r="B1546" s="4">
        <v>43042</v>
      </c>
      <c r="C1546">
        <v>0.20522000000000001</v>
      </c>
      <c r="D1546">
        <v>2.877E-2</v>
      </c>
      <c r="E1546">
        <v>0.27442</v>
      </c>
      <c r="F1546">
        <v>0.1123</v>
      </c>
      <c r="I1546">
        <v>5.0488900000000001</v>
      </c>
      <c r="J1546">
        <v>0.33823999999999999</v>
      </c>
      <c r="K1546">
        <v>7.3159299999999998</v>
      </c>
      <c r="L1546">
        <v>0.19192000000000001</v>
      </c>
      <c r="O1546" s="4"/>
    </row>
    <row r="1547" spans="1:15">
      <c r="A1547" s="11" t="s">
        <v>94</v>
      </c>
      <c r="B1547" s="4">
        <v>42881</v>
      </c>
      <c r="C1547">
        <v>0.28000000000000003</v>
      </c>
      <c r="D1547">
        <v>3.2320000000000002E-2</v>
      </c>
      <c r="E1547">
        <v>0.27639000000000002</v>
      </c>
      <c r="F1547">
        <v>3.5340000000000003E-2</v>
      </c>
      <c r="I1547">
        <v>21.044440000000002</v>
      </c>
      <c r="J1547">
        <v>0.93115000000000003</v>
      </c>
      <c r="K1547">
        <v>16.077780000000001</v>
      </c>
      <c r="L1547">
        <v>1.07165</v>
      </c>
      <c r="O1547" s="4"/>
    </row>
    <row r="1548" spans="1:15">
      <c r="A1548" s="11" t="s">
        <v>94</v>
      </c>
      <c r="B1548" s="4">
        <v>42882</v>
      </c>
      <c r="C1548">
        <v>0.28464</v>
      </c>
      <c r="D1548">
        <v>2.9669999999999998E-2</v>
      </c>
      <c r="E1548">
        <v>0.28703000000000001</v>
      </c>
      <c r="F1548">
        <v>3.2129999999999999E-2</v>
      </c>
      <c r="I1548">
        <v>15.827780000000001</v>
      </c>
      <c r="J1548">
        <v>0.60192999999999997</v>
      </c>
      <c r="K1548">
        <v>13.26667</v>
      </c>
      <c r="L1548">
        <v>0.33291999999999999</v>
      </c>
      <c r="O1548" s="4"/>
    </row>
    <row r="1549" spans="1:15">
      <c r="A1549" s="11" t="s">
        <v>94</v>
      </c>
      <c r="B1549" s="4">
        <v>42883</v>
      </c>
      <c r="C1549">
        <v>0.28505999999999998</v>
      </c>
      <c r="D1549">
        <v>2.7539999999999999E-2</v>
      </c>
      <c r="E1549">
        <v>0.28736</v>
      </c>
      <c r="F1549">
        <v>3.2169999999999997E-2</v>
      </c>
      <c r="I1549">
        <v>15.97222</v>
      </c>
      <c r="J1549">
        <v>0.67444999999999999</v>
      </c>
      <c r="K1549">
        <v>13.37222</v>
      </c>
      <c r="L1549">
        <v>0.33378000000000002</v>
      </c>
      <c r="O1549" s="4"/>
    </row>
    <row r="1550" spans="1:15">
      <c r="A1550" s="11" t="s">
        <v>94</v>
      </c>
      <c r="B1550" s="4">
        <v>42884</v>
      </c>
      <c r="C1550">
        <v>0.28338999999999998</v>
      </c>
      <c r="D1550">
        <v>2.613E-2</v>
      </c>
      <c r="E1550">
        <v>0.28793999999999997</v>
      </c>
      <c r="F1550">
        <v>3.3050000000000003E-2</v>
      </c>
      <c r="I1550">
        <v>15.90278</v>
      </c>
      <c r="J1550">
        <v>0.62329000000000001</v>
      </c>
      <c r="K1550">
        <v>13.755559999999999</v>
      </c>
      <c r="L1550">
        <v>0.36403999999999997</v>
      </c>
      <c r="O1550" s="4"/>
    </row>
    <row r="1551" spans="1:15">
      <c r="A1551" s="11" t="s">
        <v>94</v>
      </c>
      <c r="B1551" s="4">
        <v>42885</v>
      </c>
      <c r="C1551">
        <v>0.28147</v>
      </c>
      <c r="D1551">
        <v>2.5700000000000001E-2</v>
      </c>
      <c r="E1551">
        <v>0.28847</v>
      </c>
      <c r="F1551">
        <v>3.3320000000000002E-2</v>
      </c>
      <c r="I1551">
        <v>15.422219999999999</v>
      </c>
      <c r="J1551">
        <v>0.55779000000000001</v>
      </c>
      <c r="K1551">
        <v>13.841670000000001</v>
      </c>
      <c r="L1551">
        <v>0.32479000000000002</v>
      </c>
      <c r="O1551" s="4"/>
    </row>
    <row r="1552" spans="1:15">
      <c r="A1552" s="11" t="s">
        <v>94</v>
      </c>
      <c r="B1552" s="4">
        <v>42886</v>
      </c>
      <c r="C1552">
        <v>0.28136</v>
      </c>
      <c r="D1552">
        <v>2.6270000000000002E-2</v>
      </c>
      <c r="E1552">
        <v>0.28849999999999998</v>
      </c>
      <c r="F1552">
        <v>3.3279999999999997E-2</v>
      </c>
      <c r="I1552">
        <v>16.29167</v>
      </c>
      <c r="J1552">
        <v>0.69477</v>
      </c>
      <c r="K1552">
        <v>13.93056</v>
      </c>
      <c r="L1552">
        <v>0.32854</v>
      </c>
      <c r="O1552" s="4"/>
    </row>
    <row r="1553" spans="1:15">
      <c r="A1553" s="11" t="s">
        <v>94</v>
      </c>
      <c r="B1553" s="4">
        <v>42887</v>
      </c>
      <c r="C1553">
        <v>0.28192</v>
      </c>
      <c r="D1553">
        <v>2.7220000000000001E-2</v>
      </c>
      <c r="E1553">
        <v>0.28927999999999998</v>
      </c>
      <c r="F1553">
        <v>3.3309999999999999E-2</v>
      </c>
      <c r="I1553">
        <v>18.077780000000001</v>
      </c>
      <c r="J1553">
        <v>0.80439000000000005</v>
      </c>
      <c r="K1553">
        <v>14.383330000000001</v>
      </c>
      <c r="L1553">
        <v>0.35472999999999999</v>
      </c>
      <c r="O1553" s="4"/>
    </row>
    <row r="1554" spans="1:15">
      <c r="A1554" s="11" t="s">
        <v>94</v>
      </c>
      <c r="B1554" s="4">
        <v>42888</v>
      </c>
      <c r="C1554">
        <v>0.28342000000000001</v>
      </c>
      <c r="D1554">
        <v>2.733E-2</v>
      </c>
      <c r="E1554">
        <v>0.29066999999999998</v>
      </c>
      <c r="F1554">
        <v>3.3189999999999997E-2</v>
      </c>
      <c r="I1554">
        <v>20.816669999999998</v>
      </c>
      <c r="J1554">
        <v>0.97140000000000004</v>
      </c>
      <c r="K1554">
        <v>15.3</v>
      </c>
      <c r="L1554">
        <v>0.42303000000000002</v>
      </c>
      <c r="O1554" s="4"/>
    </row>
    <row r="1555" spans="1:15">
      <c r="A1555" s="11" t="s">
        <v>94</v>
      </c>
      <c r="B1555" s="4">
        <v>42889</v>
      </c>
      <c r="C1555">
        <v>0.28094000000000002</v>
      </c>
      <c r="D1555">
        <v>2.9100000000000001E-2</v>
      </c>
      <c r="E1555">
        <v>0.29275000000000001</v>
      </c>
      <c r="F1555">
        <v>3.3029999999999997E-2</v>
      </c>
      <c r="I1555">
        <v>22.13889</v>
      </c>
      <c r="J1555">
        <v>0.68820999999999999</v>
      </c>
      <c r="K1555">
        <v>16.505559999999999</v>
      </c>
      <c r="L1555">
        <v>0.46475</v>
      </c>
      <c r="O1555" s="4"/>
    </row>
    <row r="1556" spans="1:15">
      <c r="A1556" s="11" t="s">
        <v>94</v>
      </c>
      <c r="B1556" s="4">
        <v>42890</v>
      </c>
      <c r="C1556">
        <v>0.27633000000000002</v>
      </c>
      <c r="D1556">
        <v>3.1449999999999999E-2</v>
      </c>
      <c r="E1556">
        <v>0.29381000000000002</v>
      </c>
      <c r="F1556">
        <v>3.3239999999999999E-2</v>
      </c>
      <c r="I1556">
        <v>22.216670000000001</v>
      </c>
      <c r="J1556">
        <v>0.75170999999999999</v>
      </c>
      <c r="K1556">
        <v>17.311109999999999</v>
      </c>
      <c r="L1556">
        <v>0.44295000000000001</v>
      </c>
      <c r="O1556" s="4"/>
    </row>
    <row r="1557" spans="1:15">
      <c r="A1557" s="11" t="s">
        <v>94</v>
      </c>
      <c r="B1557" s="4">
        <v>42891</v>
      </c>
      <c r="C1557">
        <v>0.27022000000000002</v>
      </c>
      <c r="D1557">
        <v>3.5630000000000002E-2</v>
      </c>
      <c r="E1557">
        <v>0.29469000000000001</v>
      </c>
      <c r="F1557">
        <v>3.347E-2</v>
      </c>
      <c r="I1557">
        <v>22.544440000000002</v>
      </c>
      <c r="J1557">
        <v>0.85636000000000001</v>
      </c>
      <c r="K1557">
        <v>17.922219999999999</v>
      </c>
      <c r="L1557">
        <v>0.46639000000000003</v>
      </c>
      <c r="O1557" s="4"/>
    </row>
    <row r="1558" spans="1:15">
      <c r="A1558" s="11" t="s">
        <v>94</v>
      </c>
      <c r="B1558" s="4">
        <v>42892</v>
      </c>
      <c r="C1558">
        <v>0.26530999999999999</v>
      </c>
      <c r="D1558">
        <v>3.6940000000000001E-2</v>
      </c>
      <c r="E1558">
        <v>0.29519000000000001</v>
      </c>
      <c r="F1558">
        <v>3.347E-2</v>
      </c>
      <c r="I1558">
        <v>22.908329999999999</v>
      </c>
      <c r="J1558">
        <v>0.83470999999999995</v>
      </c>
      <c r="K1558">
        <v>18.369440000000001</v>
      </c>
      <c r="L1558">
        <v>0.45494000000000001</v>
      </c>
      <c r="O1558" s="4"/>
    </row>
    <row r="1559" spans="1:15">
      <c r="A1559" s="11" t="s">
        <v>94</v>
      </c>
      <c r="B1559" s="4">
        <v>42893</v>
      </c>
      <c r="C1559">
        <v>0.26100000000000001</v>
      </c>
      <c r="D1559">
        <v>3.866E-2</v>
      </c>
      <c r="E1559">
        <v>0.29605999999999999</v>
      </c>
      <c r="F1559">
        <v>3.3570000000000003E-2</v>
      </c>
      <c r="I1559">
        <v>23.302779999999998</v>
      </c>
      <c r="J1559">
        <v>0.66156000000000004</v>
      </c>
      <c r="K1559">
        <v>18.841670000000001</v>
      </c>
      <c r="L1559">
        <v>0.45856000000000002</v>
      </c>
      <c r="O1559" s="4"/>
    </row>
    <row r="1560" spans="1:15">
      <c r="A1560" s="11" t="s">
        <v>94</v>
      </c>
      <c r="B1560" s="4">
        <v>42894</v>
      </c>
      <c r="C1560">
        <v>0.25674999999999998</v>
      </c>
      <c r="D1560">
        <v>3.8370000000000001E-2</v>
      </c>
      <c r="E1560">
        <v>0.29669000000000001</v>
      </c>
      <c r="F1560">
        <v>3.2489999999999998E-2</v>
      </c>
      <c r="I1560">
        <v>23.316669999999998</v>
      </c>
      <c r="J1560">
        <v>0.57325000000000004</v>
      </c>
      <c r="K1560">
        <v>19.247219999999999</v>
      </c>
      <c r="L1560">
        <v>0.49020000000000002</v>
      </c>
      <c r="O1560" s="4"/>
    </row>
    <row r="1561" spans="1:15">
      <c r="A1561" s="11" t="s">
        <v>94</v>
      </c>
      <c r="B1561" s="4">
        <v>42895</v>
      </c>
      <c r="C1561">
        <v>0.26311000000000001</v>
      </c>
      <c r="D1561">
        <v>1.9060000000000001E-2</v>
      </c>
      <c r="E1561">
        <v>0.29627999999999999</v>
      </c>
      <c r="F1561">
        <v>2.8459999999999999E-2</v>
      </c>
      <c r="I1561">
        <v>22.608329999999999</v>
      </c>
      <c r="J1561">
        <v>0.59284000000000003</v>
      </c>
      <c r="K1561">
        <v>19.352779999999999</v>
      </c>
      <c r="L1561">
        <v>0.47415000000000002</v>
      </c>
      <c r="O1561" s="4"/>
    </row>
    <row r="1562" spans="1:15">
      <c r="A1562" s="11" t="s">
        <v>94</v>
      </c>
      <c r="B1562" s="4">
        <v>42896</v>
      </c>
      <c r="C1562">
        <v>0.26411000000000001</v>
      </c>
      <c r="D1562">
        <v>2.53E-2</v>
      </c>
      <c r="E1562">
        <v>0.29638999999999999</v>
      </c>
      <c r="F1562">
        <v>3.2309999999999998E-2</v>
      </c>
      <c r="I1562">
        <v>23.324999999999999</v>
      </c>
      <c r="J1562">
        <v>0.81552000000000002</v>
      </c>
      <c r="K1562">
        <v>19.45833</v>
      </c>
      <c r="L1562">
        <v>0.54949000000000003</v>
      </c>
      <c r="O1562" s="4"/>
    </row>
    <row r="1563" spans="1:15">
      <c r="A1563" s="11" t="s">
        <v>94</v>
      </c>
      <c r="B1563" s="4">
        <v>42897</v>
      </c>
      <c r="C1563">
        <v>0.26213999999999998</v>
      </c>
      <c r="D1563">
        <v>2.8799999999999999E-2</v>
      </c>
      <c r="E1563">
        <v>0.29660999999999998</v>
      </c>
      <c r="F1563">
        <v>3.2530000000000003E-2</v>
      </c>
      <c r="I1563">
        <v>24.158329999999999</v>
      </c>
      <c r="J1563">
        <v>0.7792</v>
      </c>
      <c r="K1563">
        <v>19.850000000000001</v>
      </c>
      <c r="L1563">
        <v>0.67798000000000003</v>
      </c>
      <c r="O1563" s="4"/>
    </row>
    <row r="1564" spans="1:15">
      <c r="A1564" s="11" t="s">
        <v>94</v>
      </c>
      <c r="B1564" s="4">
        <v>42898</v>
      </c>
      <c r="C1564">
        <v>0.25824999999999998</v>
      </c>
      <c r="D1564">
        <v>2.945E-2</v>
      </c>
      <c r="E1564">
        <v>0.29705999999999999</v>
      </c>
      <c r="F1564">
        <v>3.2050000000000002E-2</v>
      </c>
      <c r="I1564">
        <v>23.786110000000001</v>
      </c>
      <c r="J1564">
        <v>0.59869000000000006</v>
      </c>
      <c r="K1564">
        <v>20.219439999999999</v>
      </c>
      <c r="L1564">
        <v>0.67320999999999998</v>
      </c>
      <c r="O1564" s="4"/>
    </row>
    <row r="1565" spans="1:15">
      <c r="A1565" s="11" t="s">
        <v>94</v>
      </c>
      <c r="B1565" s="4">
        <v>42899</v>
      </c>
      <c r="C1565">
        <v>0.26030999999999999</v>
      </c>
      <c r="D1565">
        <v>2.9270000000000001E-2</v>
      </c>
      <c r="E1565">
        <v>0.29708000000000001</v>
      </c>
      <c r="F1565">
        <v>3.347E-2</v>
      </c>
      <c r="I1565">
        <v>23.808330000000002</v>
      </c>
      <c r="J1565">
        <v>0.72375</v>
      </c>
      <c r="K1565">
        <v>20.122219999999999</v>
      </c>
      <c r="L1565">
        <v>0.62994000000000006</v>
      </c>
      <c r="O1565" s="4"/>
    </row>
    <row r="1566" spans="1:15">
      <c r="A1566" s="11" t="s">
        <v>94</v>
      </c>
      <c r="B1566" s="4">
        <v>42900</v>
      </c>
      <c r="C1566">
        <v>0.25850000000000001</v>
      </c>
      <c r="D1566">
        <v>2.6079999999999999E-2</v>
      </c>
      <c r="E1566">
        <v>0.29721999999999998</v>
      </c>
      <c r="F1566">
        <v>2.9819999999999999E-2</v>
      </c>
      <c r="I1566">
        <v>23.733329999999999</v>
      </c>
      <c r="J1566">
        <v>0.7</v>
      </c>
      <c r="K1566">
        <v>20.463889999999999</v>
      </c>
      <c r="L1566">
        <v>0.61465999999999998</v>
      </c>
      <c r="O1566" s="4"/>
    </row>
    <row r="1567" spans="1:15">
      <c r="A1567" s="11" t="s">
        <v>94</v>
      </c>
      <c r="B1567" s="4">
        <v>42901</v>
      </c>
      <c r="C1567">
        <v>0.26189000000000001</v>
      </c>
      <c r="D1567">
        <v>2.7609999999999999E-2</v>
      </c>
      <c r="E1567">
        <v>0.29671999999999998</v>
      </c>
      <c r="F1567">
        <v>3.3410000000000002E-2</v>
      </c>
      <c r="I1567">
        <v>23.69444</v>
      </c>
      <c r="J1567">
        <v>0.70001999999999998</v>
      </c>
      <c r="K1567">
        <v>20.352779999999999</v>
      </c>
      <c r="L1567">
        <v>0.63587000000000005</v>
      </c>
      <c r="O1567" s="4"/>
    </row>
    <row r="1568" spans="1:15">
      <c r="A1568" s="11" t="s">
        <v>94</v>
      </c>
      <c r="B1568" s="4">
        <v>42902</v>
      </c>
      <c r="C1568">
        <v>0.26063999999999998</v>
      </c>
      <c r="D1568">
        <v>2.971E-2</v>
      </c>
      <c r="E1568">
        <v>0.29697000000000001</v>
      </c>
      <c r="F1568">
        <v>3.3270000000000001E-2</v>
      </c>
      <c r="I1568">
        <v>24.341670000000001</v>
      </c>
      <c r="J1568">
        <v>0.61819000000000002</v>
      </c>
      <c r="K1568">
        <v>20.61111</v>
      </c>
      <c r="L1568">
        <v>0.61273</v>
      </c>
      <c r="O1568" s="4"/>
    </row>
    <row r="1569" spans="1:15">
      <c r="A1569" s="11" t="s">
        <v>94</v>
      </c>
      <c r="B1569" s="4">
        <v>42903</v>
      </c>
      <c r="C1569">
        <v>0.25172</v>
      </c>
      <c r="D1569">
        <v>3.023E-2</v>
      </c>
      <c r="E1569">
        <v>0.29686000000000001</v>
      </c>
      <c r="F1569">
        <v>3.1019999999999999E-2</v>
      </c>
      <c r="I1569">
        <v>22.45833</v>
      </c>
      <c r="J1569">
        <v>0.53463000000000005</v>
      </c>
      <c r="K1569">
        <v>20.68056</v>
      </c>
      <c r="L1569">
        <v>0.59216000000000002</v>
      </c>
      <c r="O1569" s="4"/>
    </row>
    <row r="1570" spans="1:15">
      <c r="A1570" s="11" t="s">
        <v>94</v>
      </c>
      <c r="B1570" s="4">
        <v>42904</v>
      </c>
      <c r="C1570">
        <v>0.24947</v>
      </c>
      <c r="D1570">
        <v>2.954E-2</v>
      </c>
      <c r="E1570">
        <v>0.29536000000000001</v>
      </c>
      <c r="F1570">
        <v>3.1730000000000001E-2</v>
      </c>
      <c r="I1570">
        <v>20.75</v>
      </c>
      <c r="J1570">
        <v>0.63580000000000003</v>
      </c>
      <c r="K1570">
        <v>19.975000000000001</v>
      </c>
      <c r="L1570">
        <v>0.57848999999999995</v>
      </c>
      <c r="O1570" s="4"/>
    </row>
    <row r="1571" spans="1:15">
      <c r="A1571" s="11" t="s">
        <v>94</v>
      </c>
      <c r="B1571" s="4">
        <v>42905</v>
      </c>
      <c r="C1571">
        <v>0.253</v>
      </c>
      <c r="D1571">
        <v>3.1040000000000002E-2</v>
      </c>
      <c r="E1571">
        <v>0.29455999999999999</v>
      </c>
      <c r="F1571">
        <v>3.4250000000000003E-2</v>
      </c>
      <c r="I1571">
        <v>21.5</v>
      </c>
      <c r="J1571">
        <v>0.87085999999999997</v>
      </c>
      <c r="K1571">
        <v>19.491669999999999</v>
      </c>
      <c r="L1571">
        <v>0.52644999999999997</v>
      </c>
      <c r="O1571" s="4"/>
    </row>
    <row r="1572" spans="1:15">
      <c r="A1572" s="11" t="s">
        <v>94</v>
      </c>
      <c r="B1572" s="4">
        <v>42906</v>
      </c>
      <c r="C1572">
        <v>0.25224999999999997</v>
      </c>
      <c r="D1572">
        <v>3.3860000000000001E-2</v>
      </c>
      <c r="E1572">
        <v>0.29419000000000001</v>
      </c>
      <c r="F1572">
        <v>3.4520000000000002E-2</v>
      </c>
      <c r="I1572">
        <v>22.408329999999999</v>
      </c>
      <c r="J1572">
        <v>0.96382000000000001</v>
      </c>
      <c r="K1572">
        <v>19.547219999999999</v>
      </c>
      <c r="L1572">
        <v>0.49563000000000001</v>
      </c>
      <c r="O1572" s="4"/>
    </row>
    <row r="1573" spans="1:15">
      <c r="A1573" s="11" t="s">
        <v>94</v>
      </c>
      <c r="B1573" s="4">
        <v>42907</v>
      </c>
      <c r="C1573">
        <v>0.26378000000000001</v>
      </c>
      <c r="D1573">
        <v>2.792E-2</v>
      </c>
      <c r="E1573">
        <v>0.29708000000000001</v>
      </c>
      <c r="F1573">
        <v>3.4639999999999997E-2</v>
      </c>
      <c r="I1573">
        <v>22.44444</v>
      </c>
      <c r="J1573">
        <v>0.64712999999999998</v>
      </c>
      <c r="K1573">
        <v>19.838889999999999</v>
      </c>
      <c r="L1573">
        <v>0.49765999999999999</v>
      </c>
      <c r="O1573" s="4"/>
    </row>
    <row r="1574" spans="1:15">
      <c r="A1574" s="11" t="s">
        <v>94</v>
      </c>
      <c r="B1574" s="4">
        <v>42908</v>
      </c>
      <c r="C1574">
        <v>0.26985999999999999</v>
      </c>
      <c r="D1574">
        <v>2.2859999999999998E-2</v>
      </c>
      <c r="E1574">
        <v>0.29831000000000002</v>
      </c>
      <c r="F1574">
        <v>3.4229999999999997E-2</v>
      </c>
      <c r="I1574">
        <v>23.341670000000001</v>
      </c>
      <c r="J1574">
        <v>0.54166999999999998</v>
      </c>
      <c r="K1574">
        <v>20.005559999999999</v>
      </c>
      <c r="L1574">
        <v>0.48176999999999998</v>
      </c>
      <c r="O1574" s="4"/>
    </row>
    <row r="1575" spans="1:15">
      <c r="A1575" s="11" t="s">
        <v>94</v>
      </c>
      <c r="B1575" s="4">
        <v>42909</v>
      </c>
      <c r="C1575">
        <v>0.27131</v>
      </c>
      <c r="D1575">
        <v>2.46E-2</v>
      </c>
      <c r="E1575">
        <v>0.29782999999999998</v>
      </c>
      <c r="F1575">
        <v>3.4079999999999999E-2</v>
      </c>
      <c r="I1575">
        <v>21.408329999999999</v>
      </c>
      <c r="J1575">
        <v>0.41188999999999998</v>
      </c>
      <c r="K1575">
        <v>20.102779999999999</v>
      </c>
      <c r="L1575">
        <v>0.46429999999999999</v>
      </c>
      <c r="O1575" s="4"/>
    </row>
    <row r="1576" spans="1:15">
      <c r="A1576" s="11" t="s">
        <v>94</v>
      </c>
      <c r="B1576" s="4">
        <v>42910</v>
      </c>
      <c r="C1576">
        <v>0.27107999999999999</v>
      </c>
      <c r="D1576">
        <v>2.6800000000000001E-2</v>
      </c>
      <c r="E1576">
        <v>0.29669000000000001</v>
      </c>
      <c r="F1576">
        <v>3.4119999999999998E-2</v>
      </c>
      <c r="I1576">
        <v>19.941669999999998</v>
      </c>
      <c r="J1576">
        <v>0.45091999999999999</v>
      </c>
      <c r="K1576">
        <v>19.408329999999999</v>
      </c>
      <c r="L1576">
        <v>0.42385</v>
      </c>
      <c r="O1576" s="4"/>
    </row>
    <row r="1577" spans="1:15">
      <c r="A1577" s="11" t="s">
        <v>94</v>
      </c>
      <c r="B1577" s="4">
        <v>42911</v>
      </c>
      <c r="C1577">
        <v>0.26822000000000001</v>
      </c>
      <c r="D1577">
        <v>2.7910000000000001E-2</v>
      </c>
      <c r="E1577">
        <v>0.29488999999999999</v>
      </c>
      <c r="F1577">
        <v>3.3919999999999999E-2</v>
      </c>
      <c r="I1577">
        <v>20.16667</v>
      </c>
      <c r="J1577">
        <v>0.61378999999999995</v>
      </c>
      <c r="K1577">
        <v>18.877780000000001</v>
      </c>
      <c r="L1577">
        <v>0.37880999999999998</v>
      </c>
      <c r="O1577" s="4"/>
    </row>
    <row r="1578" spans="1:15">
      <c r="A1578" s="11" t="s">
        <v>94</v>
      </c>
      <c r="B1578" s="4">
        <v>42912</v>
      </c>
      <c r="C1578">
        <v>0.26633000000000001</v>
      </c>
      <c r="D1578">
        <v>2.5919999999999999E-2</v>
      </c>
      <c r="E1578">
        <v>0.29536000000000001</v>
      </c>
      <c r="F1578">
        <v>3.3399999999999999E-2</v>
      </c>
      <c r="I1578">
        <v>21.302779999999998</v>
      </c>
      <c r="J1578">
        <v>0.77988000000000002</v>
      </c>
      <c r="K1578">
        <v>18.827780000000001</v>
      </c>
      <c r="L1578">
        <v>0.37953999999999999</v>
      </c>
      <c r="O1578" s="4"/>
    </row>
    <row r="1579" spans="1:15">
      <c r="A1579" s="11" t="s">
        <v>94</v>
      </c>
      <c r="B1579" s="4">
        <v>42913</v>
      </c>
      <c r="C1579">
        <v>0.26778000000000002</v>
      </c>
      <c r="D1579">
        <v>2.64E-2</v>
      </c>
      <c r="E1579">
        <v>0.29514000000000001</v>
      </c>
      <c r="F1579">
        <v>3.3529999999999997E-2</v>
      </c>
      <c r="I1579">
        <v>21.602779999999999</v>
      </c>
      <c r="J1579">
        <v>0.57928999999999997</v>
      </c>
      <c r="K1579">
        <v>19.030560000000001</v>
      </c>
      <c r="L1579">
        <v>0.39107999999999998</v>
      </c>
      <c r="O1579" s="4"/>
    </row>
    <row r="1580" spans="1:15">
      <c r="A1580" s="11" t="s">
        <v>94</v>
      </c>
      <c r="B1580" s="4">
        <v>42914</v>
      </c>
      <c r="C1580">
        <v>0.26878000000000002</v>
      </c>
      <c r="D1580">
        <v>2.2290000000000001E-2</v>
      </c>
      <c r="E1580">
        <v>0.29693999999999998</v>
      </c>
      <c r="F1580">
        <v>3.3349999999999998E-2</v>
      </c>
      <c r="I1580">
        <v>22.961110000000001</v>
      </c>
      <c r="J1580">
        <v>0.45256000000000002</v>
      </c>
      <c r="K1580">
        <v>19.466670000000001</v>
      </c>
      <c r="L1580">
        <v>0.46195999999999998</v>
      </c>
      <c r="O1580" s="4"/>
    </row>
    <row r="1581" spans="1:15">
      <c r="A1581" s="11" t="s">
        <v>94</v>
      </c>
      <c r="B1581" s="4">
        <v>42915</v>
      </c>
      <c r="C1581">
        <v>0.26891999999999999</v>
      </c>
      <c r="D1581">
        <v>2.2040000000000001E-2</v>
      </c>
      <c r="E1581">
        <v>0.29660999999999998</v>
      </c>
      <c r="F1581">
        <v>3.3660000000000002E-2</v>
      </c>
      <c r="I1581">
        <v>22.5</v>
      </c>
      <c r="J1581">
        <v>0.33427000000000001</v>
      </c>
      <c r="K1581">
        <v>19.850000000000001</v>
      </c>
      <c r="L1581">
        <v>0.49462</v>
      </c>
      <c r="O1581" s="4"/>
    </row>
    <row r="1582" spans="1:15">
      <c r="A1582" s="11" t="s">
        <v>94</v>
      </c>
      <c r="B1582" s="4">
        <v>42916</v>
      </c>
      <c r="C1582">
        <v>0.27283000000000002</v>
      </c>
      <c r="D1582">
        <v>2.145E-2</v>
      </c>
      <c r="E1582">
        <v>0.29697000000000001</v>
      </c>
      <c r="F1582">
        <v>3.44E-2</v>
      </c>
      <c r="I1582">
        <v>21.377780000000001</v>
      </c>
      <c r="J1582">
        <v>0.36097000000000001</v>
      </c>
      <c r="K1582">
        <v>19.716670000000001</v>
      </c>
      <c r="L1582">
        <v>0.48074</v>
      </c>
      <c r="O1582" s="4"/>
    </row>
    <row r="1583" spans="1:15">
      <c r="A1583" s="11" t="s">
        <v>94</v>
      </c>
      <c r="B1583" s="4">
        <v>42917</v>
      </c>
      <c r="C1583">
        <v>0.27274999999999999</v>
      </c>
      <c r="D1583">
        <v>2.1919999999999999E-2</v>
      </c>
      <c r="E1583">
        <v>0.29505999999999999</v>
      </c>
      <c r="F1583">
        <v>3.4790000000000001E-2</v>
      </c>
      <c r="I1583">
        <v>21.55</v>
      </c>
      <c r="J1583">
        <v>0.46015</v>
      </c>
      <c r="K1583">
        <v>19.455559999999998</v>
      </c>
      <c r="L1583">
        <v>0.43575999999999998</v>
      </c>
      <c r="O1583" s="4"/>
    </row>
    <row r="1584" spans="1:15">
      <c r="A1584" s="11" t="s">
        <v>94</v>
      </c>
      <c r="B1584" s="4">
        <v>42918</v>
      </c>
      <c r="C1584">
        <v>0.27450000000000002</v>
      </c>
      <c r="D1584">
        <v>2.324E-2</v>
      </c>
      <c r="E1584">
        <v>0.29499999999999998</v>
      </c>
      <c r="F1584">
        <v>3.5360000000000003E-2</v>
      </c>
      <c r="I1584">
        <v>23.72222</v>
      </c>
      <c r="J1584">
        <v>0.55817000000000005</v>
      </c>
      <c r="K1584">
        <v>19.741669999999999</v>
      </c>
      <c r="L1584">
        <v>0.41391</v>
      </c>
      <c r="O1584" s="4"/>
    </row>
    <row r="1585" spans="1:15">
      <c r="A1585" s="11" t="s">
        <v>94</v>
      </c>
      <c r="B1585" s="4">
        <v>42919</v>
      </c>
      <c r="C1585">
        <v>0.27353</v>
      </c>
      <c r="D1585">
        <v>2.4629999999999999E-2</v>
      </c>
      <c r="E1585">
        <v>0.29610999999999998</v>
      </c>
      <c r="F1585">
        <v>3.5779999999999999E-2</v>
      </c>
      <c r="I1585">
        <v>24.95833</v>
      </c>
      <c r="J1585">
        <v>0.58457999999999999</v>
      </c>
      <c r="K1585">
        <v>20.505559999999999</v>
      </c>
      <c r="L1585">
        <v>0.41619</v>
      </c>
      <c r="O1585" s="4"/>
    </row>
    <row r="1586" spans="1:15">
      <c r="A1586" s="11" t="s">
        <v>94</v>
      </c>
      <c r="B1586" s="4">
        <v>42920</v>
      </c>
      <c r="C1586">
        <v>0.27231</v>
      </c>
      <c r="D1586">
        <v>2.46E-2</v>
      </c>
      <c r="E1586">
        <v>0.29725000000000001</v>
      </c>
      <c r="F1586">
        <v>3.5830000000000001E-2</v>
      </c>
      <c r="I1586">
        <v>26.205559999999998</v>
      </c>
      <c r="J1586">
        <v>0.58904000000000001</v>
      </c>
      <c r="K1586">
        <v>21.191669999999998</v>
      </c>
      <c r="L1586">
        <v>0.42631000000000002</v>
      </c>
      <c r="O1586" s="4"/>
    </row>
    <row r="1587" spans="1:15">
      <c r="A1587" s="11" t="s">
        <v>94</v>
      </c>
      <c r="B1587" s="4">
        <v>42921</v>
      </c>
      <c r="C1587">
        <v>0.27339000000000002</v>
      </c>
      <c r="D1587">
        <v>2.162E-2</v>
      </c>
      <c r="E1587">
        <v>0.29897000000000001</v>
      </c>
      <c r="F1587">
        <v>3.5369999999999999E-2</v>
      </c>
      <c r="I1587">
        <v>26.036110000000001</v>
      </c>
      <c r="J1587">
        <v>0.38008999999999998</v>
      </c>
      <c r="K1587">
        <v>21.824999999999999</v>
      </c>
      <c r="L1587">
        <v>0.46217999999999998</v>
      </c>
      <c r="O1587" s="4"/>
    </row>
    <row r="1588" spans="1:15">
      <c r="A1588" s="11" t="s">
        <v>94</v>
      </c>
      <c r="B1588" s="4">
        <v>42922</v>
      </c>
      <c r="C1588">
        <v>0.27406000000000003</v>
      </c>
      <c r="D1588">
        <v>2.2720000000000001E-2</v>
      </c>
      <c r="E1588">
        <v>0.29788999999999999</v>
      </c>
      <c r="F1588">
        <v>3.6580000000000001E-2</v>
      </c>
      <c r="I1588">
        <v>26.93056</v>
      </c>
      <c r="J1588">
        <v>0.41267999999999999</v>
      </c>
      <c r="K1588">
        <v>22.161110000000001</v>
      </c>
      <c r="L1588">
        <v>0.55817000000000005</v>
      </c>
      <c r="O1588" s="4"/>
    </row>
    <row r="1589" spans="1:15">
      <c r="A1589" s="11" t="s">
        <v>94</v>
      </c>
      <c r="B1589" s="4">
        <v>42923</v>
      </c>
      <c r="C1589">
        <v>0.27100000000000002</v>
      </c>
      <c r="D1589">
        <v>2.2919999999999999E-2</v>
      </c>
      <c r="E1589">
        <v>0.29810999999999999</v>
      </c>
      <c r="F1589">
        <v>3.739E-2</v>
      </c>
      <c r="I1589">
        <v>27.461110000000001</v>
      </c>
      <c r="J1589">
        <v>0.51856999999999998</v>
      </c>
      <c r="K1589">
        <v>22.70833</v>
      </c>
      <c r="L1589">
        <v>0.57245999999999997</v>
      </c>
      <c r="O1589" s="4"/>
    </row>
    <row r="1590" spans="1:15">
      <c r="A1590" s="11" t="s">
        <v>94</v>
      </c>
      <c r="B1590" s="4">
        <v>42924</v>
      </c>
      <c r="C1590">
        <v>0.26452999999999999</v>
      </c>
      <c r="D1590">
        <v>2.402E-2</v>
      </c>
      <c r="E1590">
        <v>0.29766999999999999</v>
      </c>
      <c r="F1590">
        <v>3.7780000000000001E-2</v>
      </c>
      <c r="I1590">
        <v>27.2</v>
      </c>
      <c r="J1590">
        <v>0.49187999999999998</v>
      </c>
      <c r="K1590">
        <v>22.97222</v>
      </c>
      <c r="L1590">
        <v>0.55591999999999997</v>
      </c>
      <c r="O1590" s="4"/>
    </row>
    <row r="1591" spans="1:15">
      <c r="A1591" s="11" t="s">
        <v>94</v>
      </c>
      <c r="B1591" s="4">
        <v>42925</v>
      </c>
      <c r="C1591">
        <v>0.25868999999999998</v>
      </c>
      <c r="D1591">
        <v>2.4420000000000001E-2</v>
      </c>
      <c r="E1591">
        <v>0.29682999999999998</v>
      </c>
      <c r="F1591">
        <v>3.8710000000000001E-2</v>
      </c>
      <c r="I1591">
        <v>27.433330000000002</v>
      </c>
      <c r="J1591">
        <v>0.44441000000000003</v>
      </c>
      <c r="K1591">
        <v>23.18056</v>
      </c>
      <c r="L1591">
        <v>0.57113999999999998</v>
      </c>
      <c r="O1591" s="4"/>
    </row>
    <row r="1592" spans="1:15">
      <c r="A1592" s="11" t="s">
        <v>94</v>
      </c>
      <c r="B1592" s="4">
        <v>42926</v>
      </c>
      <c r="C1592">
        <v>0.253</v>
      </c>
      <c r="D1592">
        <v>2.426E-2</v>
      </c>
      <c r="E1592">
        <v>0.29616999999999999</v>
      </c>
      <c r="F1592">
        <v>3.9849999999999997E-2</v>
      </c>
      <c r="I1592">
        <v>27.355560000000001</v>
      </c>
      <c r="J1592">
        <v>0.42198999999999998</v>
      </c>
      <c r="K1592">
        <v>23.536110000000001</v>
      </c>
      <c r="L1592">
        <v>0.60680999999999996</v>
      </c>
      <c r="O1592" s="4"/>
    </row>
    <row r="1593" spans="1:15">
      <c r="A1593" s="11" t="s">
        <v>94</v>
      </c>
      <c r="B1593" s="4">
        <v>42927</v>
      </c>
      <c r="C1593">
        <v>0.24881</v>
      </c>
      <c r="D1593">
        <v>2.2890000000000001E-2</v>
      </c>
      <c r="E1593">
        <v>0.29425000000000001</v>
      </c>
      <c r="F1593">
        <v>4.1189999999999997E-2</v>
      </c>
      <c r="I1593">
        <v>26.35</v>
      </c>
      <c r="J1593">
        <v>0.41037000000000001</v>
      </c>
      <c r="K1593">
        <v>23.411110000000001</v>
      </c>
      <c r="L1593">
        <v>0.62144999999999995</v>
      </c>
      <c r="O1593" s="4"/>
    </row>
    <row r="1594" spans="1:15">
      <c r="A1594" s="11" t="s">
        <v>94</v>
      </c>
      <c r="B1594" s="4">
        <v>42928</v>
      </c>
      <c r="C1594">
        <v>0.24878</v>
      </c>
      <c r="D1594">
        <v>2.0660000000000001E-2</v>
      </c>
      <c r="E1594">
        <v>0.29238999999999998</v>
      </c>
      <c r="F1594">
        <v>4.2939999999999999E-2</v>
      </c>
      <c r="I1594">
        <v>27.330559999999998</v>
      </c>
      <c r="J1594">
        <v>0.41377000000000003</v>
      </c>
      <c r="K1594">
        <v>23.44444</v>
      </c>
      <c r="L1594">
        <v>0.62329000000000001</v>
      </c>
      <c r="O1594" s="4"/>
    </row>
    <row r="1595" spans="1:15">
      <c r="A1595" s="11" t="s">
        <v>94</v>
      </c>
      <c r="B1595" s="4">
        <v>42929</v>
      </c>
      <c r="C1595">
        <v>0.24417</v>
      </c>
      <c r="D1595">
        <v>1.9390000000000001E-2</v>
      </c>
      <c r="E1595">
        <v>0.28966999999999998</v>
      </c>
      <c r="F1595">
        <v>4.4850000000000001E-2</v>
      </c>
      <c r="I1595">
        <v>26.56944</v>
      </c>
      <c r="J1595">
        <v>0.52468999999999999</v>
      </c>
      <c r="K1595">
        <v>23.491669999999999</v>
      </c>
      <c r="L1595">
        <v>0.60987000000000002</v>
      </c>
      <c r="O1595" s="4"/>
    </row>
    <row r="1596" spans="1:15">
      <c r="A1596" s="11" t="s">
        <v>94</v>
      </c>
      <c r="B1596" s="4">
        <v>42930</v>
      </c>
      <c r="C1596">
        <v>0.24</v>
      </c>
      <c r="D1596">
        <v>1.8800000000000001E-2</v>
      </c>
      <c r="E1596">
        <v>0.28549999999999998</v>
      </c>
      <c r="F1596">
        <v>4.657E-2</v>
      </c>
      <c r="I1596">
        <v>26.566669999999998</v>
      </c>
      <c r="J1596">
        <v>0.57088000000000005</v>
      </c>
      <c r="K1596">
        <v>23.38889</v>
      </c>
      <c r="L1596">
        <v>0.56571000000000005</v>
      </c>
      <c r="O1596" s="4"/>
    </row>
    <row r="1597" spans="1:15">
      <c r="A1597" s="11" t="s">
        <v>94</v>
      </c>
      <c r="B1597" s="4">
        <v>42931</v>
      </c>
      <c r="C1597">
        <v>0.23844000000000001</v>
      </c>
      <c r="D1597">
        <v>1.8319999999999999E-2</v>
      </c>
      <c r="E1597">
        <v>0.28081</v>
      </c>
      <c r="F1597">
        <v>4.8070000000000002E-2</v>
      </c>
      <c r="I1597">
        <v>27.55556</v>
      </c>
      <c r="J1597">
        <v>0.59221000000000001</v>
      </c>
      <c r="K1597">
        <v>23.511109999999999</v>
      </c>
      <c r="L1597">
        <v>0.57011000000000001</v>
      </c>
      <c r="O1597" s="4"/>
    </row>
    <row r="1598" spans="1:15">
      <c r="A1598" s="11" t="s">
        <v>94</v>
      </c>
      <c r="B1598" s="4">
        <v>42932</v>
      </c>
      <c r="C1598">
        <v>0.23633000000000001</v>
      </c>
      <c r="D1598">
        <v>1.7579999999999998E-2</v>
      </c>
      <c r="E1598">
        <v>0.27564</v>
      </c>
      <c r="F1598">
        <v>4.965E-2</v>
      </c>
      <c r="I1598">
        <v>28.280560000000001</v>
      </c>
      <c r="J1598">
        <v>0.67466000000000004</v>
      </c>
      <c r="K1598">
        <v>23.897220000000001</v>
      </c>
      <c r="L1598">
        <v>0.57772999999999997</v>
      </c>
      <c r="O1598" s="4"/>
    </row>
    <row r="1599" spans="1:15">
      <c r="A1599" s="11" t="s">
        <v>94</v>
      </c>
      <c r="B1599" s="4">
        <v>42933</v>
      </c>
      <c r="C1599">
        <v>0.23280999999999999</v>
      </c>
      <c r="D1599">
        <v>1.8610000000000002E-2</v>
      </c>
      <c r="E1599">
        <v>0.27022000000000002</v>
      </c>
      <c r="F1599">
        <v>5.1409999999999997E-2</v>
      </c>
      <c r="I1599">
        <v>28.524999999999999</v>
      </c>
      <c r="J1599">
        <v>0.60224999999999995</v>
      </c>
      <c r="K1599">
        <v>24.247219999999999</v>
      </c>
      <c r="L1599">
        <v>0.55835000000000001</v>
      </c>
      <c r="O1599" s="4"/>
    </row>
    <row r="1600" spans="1:15">
      <c r="A1600" s="11" t="s">
        <v>94</v>
      </c>
      <c r="B1600" s="4">
        <v>42934</v>
      </c>
      <c r="C1600">
        <v>0.22894</v>
      </c>
      <c r="D1600">
        <v>1.9529999999999999E-2</v>
      </c>
      <c r="E1600">
        <v>0.26389000000000001</v>
      </c>
      <c r="F1600">
        <v>5.2339999999999998E-2</v>
      </c>
      <c r="I1600">
        <v>28.172219999999999</v>
      </c>
      <c r="J1600">
        <v>0.39018999999999998</v>
      </c>
      <c r="K1600">
        <v>24.51389</v>
      </c>
      <c r="L1600">
        <v>0.61329999999999996</v>
      </c>
      <c r="O1600" s="4"/>
    </row>
    <row r="1601" spans="1:15">
      <c r="A1601" s="11" t="s">
        <v>94</v>
      </c>
      <c r="B1601" s="4">
        <v>42935</v>
      </c>
      <c r="C1601">
        <v>0.22747000000000001</v>
      </c>
      <c r="D1601">
        <v>1.8509999999999999E-2</v>
      </c>
      <c r="E1601">
        <v>0.25730999999999998</v>
      </c>
      <c r="F1601">
        <v>5.2549999999999999E-2</v>
      </c>
      <c r="I1601">
        <v>27.691669999999998</v>
      </c>
      <c r="J1601">
        <v>0.44261</v>
      </c>
      <c r="K1601">
        <v>24.425000000000001</v>
      </c>
      <c r="L1601">
        <v>0.6462</v>
      </c>
      <c r="O1601" s="4"/>
    </row>
    <row r="1602" spans="1:15">
      <c r="A1602" s="11" t="s">
        <v>94</v>
      </c>
      <c r="B1602" s="4">
        <v>42936</v>
      </c>
      <c r="C1602">
        <v>0.22683</v>
      </c>
      <c r="D1602">
        <v>1.8859999999999998E-2</v>
      </c>
      <c r="E1602">
        <v>0.25069000000000002</v>
      </c>
      <c r="F1602">
        <v>5.2240000000000002E-2</v>
      </c>
      <c r="I1602">
        <v>27.869440000000001</v>
      </c>
      <c r="J1602">
        <v>0.35769000000000001</v>
      </c>
      <c r="K1602">
        <v>24.488890000000001</v>
      </c>
      <c r="L1602">
        <v>0.66752</v>
      </c>
      <c r="O1602" s="4"/>
    </row>
    <row r="1603" spans="1:15">
      <c r="A1603" s="11" t="s">
        <v>94</v>
      </c>
      <c r="B1603" s="4">
        <v>42937</v>
      </c>
      <c r="C1603">
        <v>0.22192000000000001</v>
      </c>
      <c r="D1603">
        <v>1.821E-2</v>
      </c>
      <c r="E1603">
        <v>0.2465</v>
      </c>
      <c r="F1603">
        <v>5.1900000000000002E-2</v>
      </c>
      <c r="I1603">
        <v>26.183330000000002</v>
      </c>
      <c r="J1603">
        <v>0.47528999999999999</v>
      </c>
      <c r="K1603">
        <v>24.369440000000001</v>
      </c>
      <c r="L1603">
        <v>0.67166999999999999</v>
      </c>
      <c r="O1603" s="4"/>
    </row>
    <row r="1604" spans="1:15">
      <c r="A1604" s="11" t="s">
        <v>94</v>
      </c>
      <c r="B1604" s="4">
        <v>42938</v>
      </c>
      <c r="C1604">
        <v>0.22414000000000001</v>
      </c>
      <c r="D1604">
        <v>1.5610000000000001E-2</v>
      </c>
      <c r="E1604">
        <v>0.24088999999999999</v>
      </c>
      <c r="F1604">
        <v>5.0630000000000001E-2</v>
      </c>
      <c r="I1604">
        <v>25.824999999999999</v>
      </c>
      <c r="J1604">
        <v>0.31324999999999997</v>
      </c>
      <c r="K1604">
        <v>23.786110000000001</v>
      </c>
      <c r="L1604">
        <v>0.67296</v>
      </c>
      <c r="O1604" s="4"/>
    </row>
    <row r="1605" spans="1:15">
      <c r="A1605" s="11" t="s">
        <v>94</v>
      </c>
      <c r="B1605" s="4">
        <v>42939</v>
      </c>
      <c r="C1605">
        <v>0.22458</v>
      </c>
      <c r="D1605">
        <v>1.389E-2</v>
      </c>
      <c r="E1605">
        <v>0.23585999999999999</v>
      </c>
      <c r="F1605">
        <v>4.9329999999999999E-2</v>
      </c>
      <c r="I1605">
        <v>25.322220000000002</v>
      </c>
      <c r="J1605">
        <v>0.45774999999999999</v>
      </c>
      <c r="K1605">
        <v>23.547219999999999</v>
      </c>
      <c r="L1605">
        <v>0.61216000000000004</v>
      </c>
      <c r="O1605" s="4"/>
    </row>
    <row r="1606" spans="1:15">
      <c r="A1606" s="11" t="s">
        <v>94</v>
      </c>
      <c r="B1606" s="4">
        <v>42940</v>
      </c>
      <c r="C1606">
        <v>0.22317000000000001</v>
      </c>
      <c r="D1606">
        <v>1.3350000000000001E-2</v>
      </c>
      <c r="E1606">
        <v>0.23122000000000001</v>
      </c>
      <c r="F1606">
        <v>4.8730000000000002E-2</v>
      </c>
      <c r="I1606">
        <v>24.438890000000001</v>
      </c>
      <c r="J1606">
        <v>0.53290000000000004</v>
      </c>
      <c r="K1606">
        <v>23.127780000000001</v>
      </c>
      <c r="L1606">
        <v>0.60475000000000001</v>
      </c>
      <c r="O1606" s="4"/>
    </row>
    <row r="1607" spans="1:15">
      <c r="A1607" s="11" t="s">
        <v>94</v>
      </c>
      <c r="B1607" s="4">
        <v>42941</v>
      </c>
      <c r="C1607">
        <v>0.22472</v>
      </c>
      <c r="D1607">
        <v>1.353E-2</v>
      </c>
      <c r="E1607">
        <v>0.22767000000000001</v>
      </c>
      <c r="F1607">
        <v>4.8219999999999999E-2</v>
      </c>
      <c r="I1607">
        <v>25.31944</v>
      </c>
      <c r="J1607">
        <v>0.54608999999999996</v>
      </c>
      <c r="K1607">
        <v>22.90278</v>
      </c>
      <c r="L1607">
        <v>0.64583999999999997</v>
      </c>
      <c r="O1607" s="4"/>
    </row>
    <row r="1608" spans="1:15">
      <c r="A1608" s="11" t="s">
        <v>94</v>
      </c>
      <c r="B1608" s="4">
        <v>42942</v>
      </c>
      <c r="C1608">
        <v>0.23350000000000001</v>
      </c>
      <c r="D1608">
        <v>1.8460000000000001E-2</v>
      </c>
      <c r="E1608">
        <v>0.24707999999999999</v>
      </c>
      <c r="F1608">
        <v>6.3229999999999995E-2</v>
      </c>
      <c r="I1608">
        <v>25.755559999999999</v>
      </c>
      <c r="J1608">
        <v>0.44389000000000001</v>
      </c>
      <c r="K1608">
        <v>23.2</v>
      </c>
      <c r="L1608">
        <v>0.71477000000000002</v>
      </c>
      <c r="O1608" s="4"/>
    </row>
    <row r="1609" spans="1:15">
      <c r="A1609" s="11" t="s">
        <v>94</v>
      </c>
      <c r="B1609" s="4">
        <v>42943</v>
      </c>
      <c r="C1609">
        <v>0.23946999999999999</v>
      </c>
      <c r="D1609">
        <v>2.0279999999999999E-2</v>
      </c>
      <c r="E1609">
        <v>0.26079999999999998</v>
      </c>
      <c r="F1609">
        <v>7.3330000000000006E-2</v>
      </c>
      <c r="I1609">
        <v>24.33333</v>
      </c>
      <c r="J1609">
        <v>0.35837999999999998</v>
      </c>
      <c r="K1609">
        <v>23.05667</v>
      </c>
      <c r="L1609">
        <v>0.68645999999999996</v>
      </c>
      <c r="O1609" s="4"/>
    </row>
    <row r="1610" spans="1:15">
      <c r="A1610" s="11" t="s">
        <v>94</v>
      </c>
      <c r="B1610" s="4">
        <v>42944</v>
      </c>
      <c r="C1610">
        <v>0.23719000000000001</v>
      </c>
      <c r="D1610">
        <v>1.619E-2</v>
      </c>
      <c r="E1610">
        <v>0.24743999999999999</v>
      </c>
      <c r="F1610">
        <v>6.3089999999999993E-2</v>
      </c>
      <c r="I1610">
        <v>23.925000000000001</v>
      </c>
      <c r="J1610">
        <v>0.22913</v>
      </c>
      <c r="K1610">
        <v>22.69444</v>
      </c>
      <c r="L1610">
        <v>0.62529999999999997</v>
      </c>
      <c r="O1610" s="4"/>
    </row>
    <row r="1611" spans="1:15">
      <c r="A1611" s="11" t="s">
        <v>94</v>
      </c>
      <c r="B1611" s="4">
        <v>42945</v>
      </c>
      <c r="C1611">
        <v>0.23469000000000001</v>
      </c>
      <c r="D1611">
        <v>1.4149999999999999E-2</v>
      </c>
      <c r="E1611">
        <v>0.23885999999999999</v>
      </c>
      <c r="F1611">
        <v>5.713E-2</v>
      </c>
      <c r="I1611">
        <v>23.70833</v>
      </c>
      <c r="J1611">
        <v>0.28867999999999999</v>
      </c>
      <c r="K1611">
        <v>22.397220000000001</v>
      </c>
      <c r="L1611">
        <v>0.63466999999999996</v>
      </c>
      <c r="O1611" s="4"/>
    </row>
    <row r="1612" spans="1:15">
      <c r="A1612" s="11" t="s">
        <v>94</v>
      </c>
      <c r="B1612" s="4">
        <v>42946</v>
      </c>
      <c r="C1612">
        <v>0.23261000000000001</v>
      </c>
      <c r="D1612">
        <v>1.2239999999999999E-2</v>
      </c>
      <c r="E1612">
        <v>0.23264000000000001</v>
      </c>
      <c r="F1612">
        <v>5.3339999999999999E-2</v>
      </c>
      <c r="I1612">
        <v>23.508330000000001</v>
      </c>
      <c r="J1612">
        <v>0.42743999999999999</v>
      </c>
      <c r="K1612">
        <v>22.20833</v>
      </c>
      <c r="L1612">
        <v>0.66932000000000003</v>
      </c>
      <c r="O1612" s="4"/>
    </row>
    <row r="1613" spans="1:15">
      <c r="A1613" s="11" t="s">
        <v>94</v>
      </c>
      <c r="B1613" s="4">
        <v>42947</v>
      </c>
      <c r="C1613">
        <v>0.23061000000000001</v>
      </c>
      <c r="D1613">
        <v>1.155E-2</v>
      </c>
      <c r="E1613">
        <v>0.22878000000000001</v>
      </c>
      <c r="F1613">
        <v>5.1159999999999997E-2</v>
      </c>
      <c r="I1613">
        <v>23.452780000000001</v>
      </c>
      <c r="J1613">
        <v>0.52798999999999996</v>
      </c>
      <c r="K1613">
        <v>22.077780000000001</v>
      </c>
      <c r="L1613">
        <v>0.72946</v>
      </c>
      <c r="O1613" s="4"/>
    </row>
    <row r="1614" spans="1:15">
      <c r="A1614" s="11" t="s">
        <v>94</v>
      </c>
      <c r="B1614" s="4">
        <v>42948</v>
      </c>
      <c r="C1614">
        <v>0.22933000000000001</v>
      </c>
      <c r="D1614">
        <v>1.129E-2</v>
      </c>
      <c r="E1614">
        <v>0.22614000000000001</v>
      </c>
      <c r="F1614">
        <v>4.9619999999999997E-2</v>
      </c>
      <c r="I1614">
        <v>23.566669999999998</v>
      </c>
      <c r="J1614">
        <v>0.52202000000000004</v>
      </c>
      <c r="K1614">
        <v>21.963889999999999</v>
      </c>
      <c r="L1614">
        <v>0.75619000000000003</v>
      </c>
      <c r="O1614" s="4"/>
    </row>
    <row r="1615" spans="1:15">
      <c r="A1615" s="11" t="s">
        <v>94</v>
      </c>
      <c r="B1615" s="4">
        <v>42949</v>
      </c>
      <c r="C1615">
        <v>0.22453000000000001</v>
      </c>
      <c r="D1615">
        <v>1.291E-2</v>
      </c>
      <c r="E1615">
        <v>0.22356000000000001</v>
      </c>
      <c r="F1615">
        <v>4.7820000000000001E-2</v>
      </c>
      <c r="I1615">
        <v>23.202780000000001</v>
      </c>
      <c r="J1615">
        <v>0.46460000000000001</v>
      </c>
      <c r="K1615">
        <v>21.947220000000002</v>
      </c>
      <c r="L1615">
        <v>0.74797999999999998</v>
      </c>
      <c r="O1615" s="4"/>
    </row>
    <row r="1616" spans="1:15">
      <c r="A1616" s="11" t="s">
        <v>94</v>
      </c>
      <c r="B1616" s="4">
        <v>42950</v>
      </c>
      <c r="C1616">
        <v>0.22206000000000001</v>
      </c>
      <c r="D1616">
        <v>1.38E-2</v>
      </c>
      <c r="E1616">
        <v>0.22158</v>
      </c>
      <c r="F1616">
        <v>4.6719999999999998E-2</v>
      </c>
      <c r="I1616">
        <v>22.380559999999999</v>
      </c>
      <c r="J1616">
        <v>0.39213999999999999</v>
      </c>
      <c r="K1616">
        <v>21.730560000000001</v>
      </c>
      <c r="L1616">
        <v>0.72448999999999997</v>
      </c>
      <c r="O1616" s="4"/>
    </row>
    <row r="1617" spans="1:15">
      <c r="A1617" s="11" t="s">
        <v>94</v>
      </c>
      <c r="B1617" s="4">
        <v>42951</v>
      </c>
      <c r="C1617">
        <v>0.21667</v>
      </c>
      <c r="D1617">
        <v>1.3480000000000001E-2</v>
      </c>
      <c r="E1617">
        <v>0.21939</v>
      </c>
      <c r="F1617">
        <v>4.5589999999999999E-2</v>
      </c>
      <c r="I1617">
        <v>19.855560000000001</v>
      </c>
      <c r="J1617">
        <v>0.48343000000000003</v>
      </c>
      <c r="K1617">
        <v>20.966670000000001</v>
      </c>
      <c r="L1617">
        <v>0.71545000000000003</v>
      </c>
      <c r="O1617" s="4"/>
    </row>
    <row r="1618" spans="1:15">
      <c r="A1618" s="11" t="s">
        <v>94</v>
      </c>
      <c r="B1618" s="4">
        <v>42952</v>
      </c>
      <c r="C1618">
        <v>0.21593999999999999</v>
      </c>
      <c r="D1618">
        <v>1.257E-2</v>
      </c>
      <c r="E1618">
        <v>0.21718999999999999</v>
      </c>
      <c r="F1618">
        <v>4.496E-2</v>
      </c>
      <c r="I1618">
        <v>19.686109999999999</v>
      </c>
      <c r="J1618">
        <v>0.58667999999999998</v>
      </c>
      <c r="K1618">
        <v>20.297219999999999</v>
      </c>
      <c r="L1618">
        <v>0.68537999999999999</v>
      </c>
      <c r="O1618" s="4"/>
    </row>
    <row r="1619" spans="1:15">
      <c r="A1619" s="11" t="s">
        <v>94</v>
      </c>
      <c r="B1619" s="4">
        <v>42953</v>
      </c>
      <c r="C1619">
        <v>0.21328</v>
      </c>
      <c r="D1619">
        <v>1.374E-2</v>
      </c>
      <c r="E1619">
        <v>0.216</v>
      </c>
      <c r="F1619">
        <v>4.4040000000000003E-2</v>
      </c>
      <c r="I1619">
        <v>19.247219999999999</v>
      </c>
      <c r="J1619">
        <v>0.64749999999999996</v>
      </c>
      <c r="K1619">
        <v>19.72222</v>
      </c>
      <c r="L1619">
        <v>0.73433999999999999</v>
      </c>
      <c r="O1619" s="4"/>
    </row>
    <row r="1620" spans="1:15">
      <c r="A1620" s="11" t="s">
        <v>94</v>
      </c>
      <c r="B1620" s="4">
        <v>42954</v>
      </c>
      <c r="C1620">
        <v>0.21367</v>
      </c>
      <c r="D1620">
        <v>1.383E-2</v>
      </c>
      <c r="E1620">
        <v>0.21482999999999999</v>
      </c>
      <c r="F1620">
        <v>4.367E-2</v>
      </c>
      <c r="I1620">
        <v>19.619440000000001</v>
      </c>
      <c r="J1620">
        <v>0.42510999999999999</v>
      </c>
      <c r="K1620">
        <v>19.40278</v>
      </c>
      <c r="L1620">
        <v>0.69886999999999999</v>
      </c>
      <c r="O1620" s="4"/>
    </row>
    <row r="1621" spans="1:15">
      <c r="A1621" s="11" t="s">
        <v>94</v>
      </c>
      <c r="B1621" s="4">
        <v>42955</v>
      </c>
      <c r="C1621">
        <v>0.21592</v>
      </c>
      <c r="D1621">
        <v>1.3610000000000001E-2</v>
      </c>
      <c r="E1621">
        <v>0.21382999999999999</v>
      </c>
      <c r="F1621">
        <v>4.292E-2</v>
      </c>
      <c r="I1621">
        <v>19.72222</v>
      </c>
      <c r="J1621">
        <v>0.46024999999999999</v>
      </c>
      <c r="K1621">
        <v>19.380559999999999</v>
      </c>
      <c r="L1621">
        <v>0.63914000000000004</v>
      </c>
      <c r="O1621" s="4"/>
    </row>
    <row r="1622" spans="1:15">
      <c r="A1622" s="11" t="s">
        <v>94</v>
      </c>
      <c r="B1622" s="4">
        <v>42956</v>
      </c>
      <c r="C1622">
        <v>0.21825</v>
      </c>
      <c r="D1622">
        <v>1.6070000000000001E-2</v>
      </c>
      <c r="E1622">
        <v>0.21396999999999999</v>
      </c>
      <c r="F1622">
        <v>4.2250000000000003E-2</v>
      </c>
      <c r="I1622">
        <v>19.8</v>
      </c>
      <c r="J1622">
        <v>0.60155999999999998</v>
      </c>
      <c r="K1622">
        <v>19.363890000000001</v>
      </c>
      <c r="L1622">
        <v>0.67978000000000005</v>
      </c>
      <c r="O1622" s="4"/>
    </row>
    <row r="1623" spans="1:15">
      <c r="A1623" s="11" t="s">
        <v>94</v>
      </c>
      <c r="B1623" s="4">
        <v>42957</v>
      </c>
      <c r="C1623">
        <v>0.21904000000000001</v>
      </c>
      <c r="D1623">
        <v>1.7909999999999999E-2</v>
      </c>
      <c r="E1623">
        <v>0.21401999999999999</v>
      </c>
      <c r="F1623">
        <v>4.1329999999999999E-2</v>
      </c>
      <c r="I1623">
        <v>19.815380000000001</v>
      </c>
      <c r="J1623">
        <v>0.47710999999999998</v>
      </c>
      <c r="K1623">
        <v>19.231680000000001</v>
      </c>
      <c r="L1623">
        <v>0.70892999999999995</v>
      </c>
      <c r="O1623" s="4"/>
    </row>
    <row r="1624" spans="1:15">
      <c r="A1624" s="11" t="s">
        <v>94</v>
      </c>
      <c r="B1624" s="4">
        <v>42958</v>
      </c>
      <c r="C1624">
        <v>0.2185</v>
      </c>
      <c r="D1624">
        <v>1.5879999999999998E-2</v>
      </c>
      <c r="E1624">
        <v>0.21331</v>
      </c>
      <c r="F1624">
        <v>4.113E-2</v>
      </c>
      <c r="I1624">
        <v>19.627780000000001</v>
      </c>
      <c r="J1624">
        <v>0.44295000000000001</v>
      </c>
      <c r="K1624">
        <v>19.175000000000001</v>
      </c>
      <c r="L1624">
        <v>0.64941000000000004</v>
      </c>
      <c r="O1624" s="4"/>
    </row>
    <row r="1625" spans="1:15">
      <c r="A1625" s="11" t="s">
        <v>94</v>
      </c>
      <c r="B1625" s="4">
        <v>42959</v>
      </c>
      <c r="C1625">
        <v>0.21817</v>
      </c>
      <c r="D1625">
        <v>1.409E-2</v>
      </c>
      <c r="E1625">
        <v>0.21292</v>
      </c>
      <c r="F1625">
        <v>4.113E-2</v>
      </c>
      <c r="I1625">
        <v>19.661110000000001</v>
      </c>
      <c r="J1625">
        <v>0.54034000000000004</v>
      </c>
      <c r="K1625">
        <v>19.122219999999999</v>
      </c>
      <c r="L1625">
        <v>0.63951999999999998</v>
      </c>
      <c r="O1625" s="4"/>
    </row>
    <row r="1626" spans="1:15">
      <c r="A1626" s="11" t="s">
        <v>94</v>
      </c>
      <c r="B1626" s="4">
        <v>42960</v>
      </c>
      <c r="C1626">
        <v>0.2175</v>
      </c>
      <c r="D1626">
        <v>1.32E-2</v>
      </c>
      <c r="E1626">
        <v>0.21267</v>
      </c>
      <c r="F1626">
        <v>4.1239999999999999E-2</v>
      </c>
      <c r="I1626">
        <v>19.719439999999999</v>
      </c>
      <c r="J1626">
        <v>0.61787000000000003</v>
      </c>
      <c r="K1626">
        <v>19.125</v>
      </c>
      <c r="L1626">
        <v>0.65849000000000002</v>
      </c>
      <c r="O1626" s="4"/>
    </row>
    <row r="1627" spans="1:15">
      <c r="A1627" s="11" t="s">
        <v>94</v>
      </c>
      <c r="B1627" s="4">
        <v>42961</v>
      </c>
      <c r="C1627">
        <v>0.21739</v>
      </c>
      <c r="D1627">
        <v>1.222E-2</v>
      </c>
      <c r="E1627">
        <v>0.21224999999999999</v>
      </c>
      <c r="F1627">
        <v>4.1140000000000003E-2</v>
      </c>
      <c r="I1627">
        <v>19.969439999999999</v>
      </c>
      <c r="J1627">
        <v>0.57501999999999998</v>
      </c>
      <c r="K1627">
        <v>19.06944</v>
      </c>
      <c r="L1627">
        <v>0.70599000000000001</v>
      </c>
      <c r="O1627" s="4"/>
    </row>
    <row r="1628" spans="1:15">
      <c r="A1628" s="11" t="s">
        <v>94</v>
      </c>
      <c r="B1628" s="4">
        <v>42962</v>
      </c>
      <c r="C1628">
        <v>0.21528</v>
      </c>
      <c r="D1628">
        <v>1.231E-2</v>
      </c>
      <c r="E1628">
        <v>0.21160999999999999</v>
      </c>
      <c r="F1628">
        <v>4.0370000000000003E-2</v>
      </c>
      <c r="I1628">
        <v>19.627780000000001</v>
      </c>
      <c r="J1628">
        <v>0.61545000000000005</v>
      </c>
      <c r="K1628">
        <v>19.169440000000002</v>
      </c>
      <c r="L1628">
        <v>0.68035000000000001</v>
      </c>
      <c r="O1628" s="4"/>
    </row>
    <row r="1629" spans="1:15">
      <c r="A1629" s="11" t="s">
        <v>94</v>
      </c>
      <c r="B1629" s="4">
        <v>42963</v>
      </c>
      <c r="C1629">
        <v>0.23907999999999999</v>
      </c>
      <c r="D1629">
        <v>1.7010000000000001E-2</v>
      </c>
      <c r="E1629">
        <v>0.26200000000000001</v>
      </c>
      <c r="F1629">
        <v>4.8739999999999999E-2</v>
      </c>
      <c r="I1629">
        <v>19.675000000000001</v>
      </c>
      <c r="J1629">
        <v>0.50422</v>
      </c>
      <c r="K1629">
        <v>19.05</v>
      </c>
      <c r="L1629">
        <v>0.65595999999999999</v>
      </c>
      <c r="O1629" s="4"/>
    </row>
    <row r="1630" spans="1:15">
      <c r="A1630" s="11" t="s">
        <v>94</v>
      </c>
      <c r="B1630" s="4">
        <v>42964</v>
      </c>
      <c r="C1630">
        <v>0.25189</v>
      </c>
      <c r="D1630">
        <v>2.1340000000000001E-2</v>
      </c>
      <c r="E1630">
        <v>0.30027999999999999</v>
      </c>
      <c r="F1630">
        <v>4.836E-2</v>
      </c>
      <c r="I1630">
        <v>19.863890000000001</v>
      </c>
      <c r="J1630">
        <v>0.41736000000000001</v>
      </c>
      <c r="K1630">
        <v>19.06944</v>
      </c>
      <c r="L1630">
        <v>0.59850999999999999</v>
      </c>
      <c r="O1630" s="4"/>
    </row>
    <row r="1631" spans="1:15">
      <c r="A1631" s="11" t="s">
        <v>94</v>
      </c>
      <c r="B1631" s="4">
        <v>42965</v>
      </c>
      <c r="C1631">
        <v>0.24507999999999999</v>
      </c>
      <c r="D1631">
        <v>1.9779999999999999E-2</v>
      </c>
      <c r="E1631">
        <v>0.28943999999999998</v>
      </c>
      <c r="F1631">
        <v>4.7780000000000003E-2</v>
      </c>
      <c r="I1631">
        <v>19.875</v>
      </c>
      <c r="J1631">
        <v>0.46933999999999998</v>
      </c>
      <c r="K1631">
        <v>19.06944</v>
      </c>
      <c r="L1631">
        <v>0.53113999999999995</v>
      </c>
      <c r="O1631" s="4"/>
    </row>
    <row r="1632" spans="1:15">
      <c r="A1632" s="11" t="s">
        <v>94</v>
      </c>
      <c r="B1632" s="4">
        <v>42966</v>
      </c>
      <c r="C1632">
        <v>0.23993999999999999</v>
      </c>
      <c r="D1632">
        <v>1.7469999999999999E-2</v>
      </c>
      <c r="E1632">
        <v>0.28281000000000001</v>
      </c>
      <c r="F1632">
        <v>4.7050000000000002E-2</v>
      </c>
      <c r="I1632">
        <v>19.936109999999999</v>
      </c>
      <c r="J1632">
        <v>0.44012000000000001</v>
      </c>
      <c r="K1632">
        <v>19.130559999999999</v>
      </c>
      <c r="L1632">
        <v>0.55008000000000001</v>
      </c>
      <c r="O1632" s="4"/>
    </row>
    <row r="1633" spans="1:15">
      <c r="A1633" s="11" t="s">
        <v>94</v>
      </c>
      <c r="B1633" s="4">
        <v>42967</v>
      </c>
      <c r="C1633">
        <v>0.23669000000000001</v>
      </c>
      <c r="D1633">
        <v>1.451E-2</v>
      </c>
      <c r="E1633">
        <v>0.27456000000000003</v>
      </c>
      <c r="F1633">
        <v>4.53E-2</v>
      </c>
      <c r="I1633">
        <v>20.85</v>
      </c>
      <c r="J1633">
        <v>0.41306999999999999</v>
      </c>
      <c r="K1633">
        <v>19.230560000000001</v>
      </c>
      <c r="L1633">
        <v>0.54200999999999999</v>
      </c>
      <c r="O1633" s="4"/>
    </row>
    <row r="1634" spans="1:15">
      <c r="A1634" s="11" t="s">
        <v>94</v>
      </c>
      <c r="B1634" s="4">
        <v>42968</v>
      </c>
      <c r="C1634">
        <v>0.24847</v>
      </c>
      <c r="D1634">
        <v>1.6459999999999999E-2</v>
      </c>
      <c r="E1634">
        <v>0.28727999999999998</v>
      </c>
      <c r="F1634">
        <v>4.274E-2</v>
      </c>
      <c r="I1634">
        <v>21.191669999999998</v>
      </c>
      <c r="J1634">
        <v>0.45007999999999998</v>
      </c>
      <c r="K1634">
        <v>19.711110000000001</v>
      </c>
      <c r="L1634">
        <v>0.54735999999999996</v>
      </c>
      <c r="O1634" s="4"/>
    </row>
    <row r="1635" spans="1:15">
      <c r="A1635" s="11" t="s">
        <v>94</v>
      </c>
      <c r="B1635" s="4">
        <v>42969</v>
      </c>
      <c r="C1635">
        <v>0.25807999999999998</v>
      </c>
      <c r="D1635">
        <v>1.9390000000000001E-2</v>
      </c>
      <c r="E1635">
        <v>0.31022</v>
      </c>
      <c r="F1635">
        <v>4.1020000000000001E-2</v>
      </c>
      <c r="I1635">
        <v>19.574999999999999</v>
      </c>
      <c r="J1635">
        <v>0.50463000000000002</v>
      </c>
      <c r="K1635">
        <v>19.591670000000001</v>
      </c>
      <c r="L1635">
        <v>0.54847999999999997</v>
      </c>
      <c r="O1635" s="4"/>
    </row>
    <row r="1636" spans="1:15">
      <c r="A1636" s="11" t="s">
        <v>94</v>
      </c>
      <c r="B1636" s="4">
        <v>42970</v>
      </c>
      <c r="C1636">
        <v>0.24936</v>
      </c>
      <c r="D1636">
        <v>1.873E-2</v>
      </c>
      <c r="E1636">
        <v>0.29927999999999999</v>
      </c>
      <c r="F1636">
        <v>4.1599999999999998E-2</v>
      </c>
      <c r="I1636">
        <v>18.572220000000002</v>
      </c>
      <c r="J1636">
        <v>0.57940999999999998</v>
      </c>
      <c r="K1636">
        <v>19.058330000000002</v>
      </c>
      <c r="L1636">
        <v>0.54829000000000006</v>
      </c>
      <c r="O1636" s="4"/>
    </row>
    <row r="1637" spans="1:15">
      <c r="A1637" s="11" t="s">
        <v>94</v>
      </c>
      <c r="B1637" s="4">
        <v>42971</v>
      </c>
      <c r="C1637">
        <v>0.26011000000000001</v>
      </c>
      <c r="D1637">
        <v>1.2579999999999999E-2</v>
      </c>
      <c r="E1637">
        <v>0.30399999999999999</v>
      </c>
      <c r="F1637">
        <v>4.6379999999999998E-2</v>
      </c>
      <c r="I1637">
        <v>19.244440000000001</v>
      </c>
      <c r="J1637">
        <v>0.50582000000000005</v>
      </c>
      <c r="K1637">
        <v>18.769439999999999</v>
      </c>
      <c r="L1637">
        <v>0.53549999999999998</v>
      </c>
      <c r="O1637" s="4"/>
    </row>
    <row r="1638" spans="1:15">
      <c r="A1638" s="11" t="s">
        <v>94</v>
      </c>
      <c r="B1638" s="4">
        <v>42972</v>
      </c>
      <c r="C1638">
        <v>0.26083000000000001</v>
      </c>
      <c r="D1638">
        <v>1.2319999999999999E-2</v>
      </c>
      <c r="E1638">
        <v>0.29793999999999998</v>
      </c>
      <c r="F1638">
        <v>4.4609999999999997E-2</v>
      </c>
      <c r="I1638">
        <v>19.149999999999999</v>
      </c>
      <c r="J1638">
        <v>0.45833000000000002</v>
      </c>
      <c r="K1638">
        <v>18.744440000000001</v>
      </c>
      <c r="L1638">
        <v>0.52759</v>
      </c>
      <c r="O1638" s="4"/>
    </row>
    <row r="1639" spans="1:15">
      <c r="A1639" s="11" t="s">
        <v>94</v>
      </c>
      <c r="B1639" s="4">
        <v>42973</v>
      </c>
      <c r="C1639">
        <v>0.27422000000000002</v>
      </c>
      <c r="D1639">
        <v>1.3050000000000001E-2</v>
      </c>
      <c r="E1639">
        <v>0.32200000000000001</v>
      </c>
      <c r="F1639">
        <v>3.9879999999999999E-2</v>
      </c>
      <c r="I1639">
        <v>19.375</v>
      </c>
      <c r="J1639">
        <v>0.42237999999999998</v>
      </c>
      <c r="K1639">
        <v>18.744440000000001</v>
      </c>
      <c r="L1639">
        <v>0.50397000000000003</v>
      </c>
      <c r="O1639" s="4"/>
    </row>
    <row r="1640" spans="1:15">
      <c r="A1640" s="11" t="s">
        <v>94</v>
      </c>
      <c r="B1640" s="4">
        <v>42974</v>
      </c>
      <c r="C1640">
        <v>0.26485999999999998</v>
      </c>
      <c r="D1640">
        <v>1.7899999999999999E-2</v>
      </c>
      <c r="E1640">
        <v>0.31241999999999998</v>
      </c>
      <c r="F1640">
        <v>3.8949999999999999E-2</v>
      </c>
      <c r="I1640">
        <v>19.405560000000001</v>
      </c>
      <c r="J1640">
        <v>0.46475</v>
      </c>
      <c r="K1640">
        <v>18.72222</v>
      </c>
      <c r="L1640">
        <v>0.48032999999999998</v>
      </c>
      <c r="O1640" s="4"/>
    </row>
    <row r="1641" spans="1:15">
      <c r="A1641" s="11" t="s">
        <v>94</v>
      </c>
      <c r="B1641" s="4">
        <v>42975</v>
      </c>
      <c r="C1641">
        <v>0.25794</v>
      </c>
      <c r="D1641">
        <v>1.7729999999999999E-2</v>
      </c>
      <c r="E1641">
        <v>0.30647000000000002</v>
      </c>
      <c r="F1641">
        <v>4.054E-2</v>
      </c>
      <c r="I1641">
        <v>18.877780000000001</v>
      </c>
      <c r="J1641">
        <v>0.5181</v>
      </c>
      <c r="K1641">
        <v>18.697220000000002</v>
      </c>
      <c r="L1641">
        <v>0.48821999999999999</v>
      </c>
      <c r="O1641" s="4"/>
    </row>
    <row r="1642" spans="1:15">
      <c r="A1642" s="11" t="s">
        <v>94</v>
      </c>
      <c r="B1642" s="4">
        <v>42976</v>
      </c>
      <c r="C1642">
        <v>0.25161</v>
      </c>
      <c r="D1642">
        <v>1.6799999999999999E-2</v>
      </c>
      <c r="E1642">
        <v>0.30160999999999999</v>
      </c>
      <c r="F1642">
        <v>4.1520000000000001E-2</v>
      </c>
      <c r="I1642">
        <v>18.463889999999999</v>
      </c>
      <c r="J1642">
        <v>0.60834999999999995</v>
      </c>
      <c r="K1642">
        <v>18.469439999999999</v>
      </c>
      <c r="L1642">
        <v>0.49612000000000001</v>
      </c>
      <c r="O1642" s="4"/>
    </row>
    <row r="1643" spans="1:15">
      <c r="A1643" s="11" t="s">
        <v>94</v>
      </c>
      <c r="B1643" s="4">
        <v>42977</v>
      </c>
      <c r="C1643">
        <v>0.24568999999999999</v>
      </c>
      <c r="D1643">
        <v>1.6240000000000001E-2</v>
      </c>
      <c r="E1643">
        <v>0.29614000000000001</v>
      </c>
      <c r="F1643">
        <v>4.1869999999999997E-2</v>
      </c>
      <c r="I1643">
        <v>18.630559999999999</v>
      </c>
      <c r="J1643">
        <v>0.55835000000000001</v>
      </c>
      <c r="K1643">
        <v>18.313890000000001</v>
      </c>
      <c r="L1643">
        <v>0.51817000000000002</v>
      </c>
      <c r="O1643" s="4"/>
    </row>
    <row r="1644" spans="1:15">
      <c r="A1644" s="11" t="s">
        <v>94</v>
      </c>
      <c r="B1644" s="4">
        <v>42978</v>
      </c>
      <c r="C1644">
        <v>0.23991999999999999</v>
      </c>
      <c r="D1644">
        <v>1.6029999999999999E-2</v>
      </c>
      <c r="E1644">
        <v>0.29142000000000001</v>
      </c>
      <c r="F1644">
        <v>4.1930000000000002E-2</v>
      </c>
      <c r="I1644">
        <v>19.016670000000001</v>
      </c>
      <c r="J1644">
        <v>0.56501000000000001</v>
      </c>
      <c r="K1644">
        <v>18.31944</v>
      </c>
      <c r="L1644">
        <v>0.51709000000000005</v>
      </c>
      <c r="O1644" s="4"/>
    </row>
    <row r="1645" spans="1:15">
      <c r="A1645" s="11" t="s">
        <v>94</v>
      </c>
      <c r="B1645" s="4">
        <v>42979</v>
      </c>
      <c r="C1645">
        <v>0.23419000000000001</v>
      </c>
      <c r="D1645">
        <v>1.519E-2</v>
      </c>
      <c r="E1645">
        <v>0.28725000000000001</v>
      </c>
      <c r="F1645">
        <v>4.2049999999999997E-2</v>
      </c>
      <c r="I1645">
        <v>19.072220000000002</v>
      </c>
      <c r="J1645">
        <v>0.50978999999999997</v>
      </c>
      <c r="K1645">
        <v>18.399999999999999</v>
      </c>
      <c r="L1645">
        <v>0.50641999999999998</v>
      </c>
      <c r="O1645" s="4"/>
    </row>
    <row r="1646" spans="1:15">
      <c r="A1646" s="11" t="s">
        <v>94</v>
      </c>
      <c r="B1646" s="4">
        <v>42980</v>
      </c>
      <c r="C1646">
        <v>0.22886000000000001</v>
      </c>
      <c r="D1646">
        <v>1.239E-2</v>
      </c>
      <c r="E1646">
        <v>0.28469</v>
      </c>
      <c r="F1646">
        <v>4.2750000000000003E-2</v>
      </c>
      <c r="I1646">
        <v>19.261109999999999</v>
      </c>
      <c r="J1646">
        <v>0.46772999999999998</v>
      </c>
      <c r="K1646">
        <v>18.391670000000001</v>
      </c>
      <c r="L1646">
        <v>0.51497999999999999</v>
      </c>
      <c r="O1646" s="4"/>
    </row>
    <row r="1647" spans="1:15">
      <c r="A1647" s="11" t="s">
        <v>94</v>
      </c>
      <c r="B1647" s="4">
        <v>42981</v>
      </c>
      <c r="C1647">
        <v>0.22317000000000001</v>
      </c>
      <c r="D1647">
        <v>1.125E-2</v>
      </c>
      <c r="E1647">
        <v>0.28033000000000002</v>
      </c>
      <c r="F1647">
        <v>4.265E-2</v>
      </c>
      <c r="I1647">
        <v>19.058330000000002</v>
      </c>
      <c r="J1647">
        <v>0.55301999999999996</v>
      </c>
      <c r="K1647">
        <v>18.44444</v>
      </c>
      <c r="L1647">
        <v>0.49709999999999999</v>
      </c>
      <c r="O1647" s="4"/>
    </row>
    <row r="1648" spans="1:15">
      <c r="A1648" s="11" t="s">
        <v>94</v>
      </c>
      <c r="B1648" s="4">
        <v>42982</v>
      </c>
      <c r="C1648">
        <v>0.21858</v>
      </c>
      <c r="D1648">
        <v>9.4699999999999993E-3</v>
      </c>
      <c r="E1648">
        <v>0.27592</v>
      </c>
      <c r="F1648">
        <v>4.2500000000000003E-2</v>
      </c>
      <c r="I1648">
        <v>19.580559999999998</v>
      </c>
      <c r="J1648">
        <v>0.44918000000000002</v>
      </c>
      <c r="K1648">
        <v>18.533329999999999</v>
      </c>
      <c r="L1648">
        <v>0.47849999999999998</v>
      </c>
      <c r="O1648" s="4"/>
    </row>
    <row r="1649" spans="1:15">
      <c r="A1649" s="11" t="s">
        <v>94</v>
      </c>
      <c r="B1649" s="4">
        <v>42983</v>
      </c>
      <c r="C1649">
        <v>0.21056</v>
      </c>
      <c r="D1649">
        <v>8.9700000000000005E-3</v>
      </c>
      <c r="E1649">
        <v>0.27100000000000002</v>
      </c>
      <c r="F1649">
        <v>4.2479999999999997E-2</v>
      </c>
      <c r="I1649">
        <v>17.38889</v>
      </c>
      <c r="J1649">
        <v>0.62861999999999996</v>
      </c>
      <c r="K1649">
        <v>18.350000000000001</v>
      </c>
      <c r="L1649">
        <v>0.47719</v>
      </c>
      <c r="O1649" s="4"/>
    </row>
    <row r="1650" spans="1:15">
      <c r="A1650" s="11" t="s">
        <v>94</v>
      </c>
      <c r="B1650" s="4">
        <v>42984</v>
      </c>
      <c r="C1650">
        <v>0.20460999999999999</v>
      </c>
      <c r="D1650">
        <v>5.62E-3</v>
      </c>
      <c r="E1650">
        <v>0.26368999999999998</v>
      </c>
      <c r="F1650">
        <v>4.1399999999999999E-2</v>
      </c>
      <c r="I1650">
        <v>15.908329999999999</v>
      </c>
      <c r="J1650">
        <v>0.79110000000000003</v>
      </c>
      <c r="K1650">
        <v>17.588889999999999</v>
      </c>
      <c r="L1650">
        <v>0.50965000000000005</v>
      </c>
      <c r="O1650" s="4"/>
    </row>
    <row r="1651" spans="1:15">
      <c r="A1651" s="11" t="s">
        <v>94</v>
      </c>
      <c r="B1651" s="4">
        <v>42985</v>
      </c>
      <c r="C1651">
        <v>0.20022000000000001</v>
      </c>
      <c r="D1651">
        <v>5.5199999999999997E-3</v>
      </c>
      <c r="E1651">
        <v>0.25761000000000001</v>
      </c>
      <c r="F1651">
        <v>4.0599999999999997E-2</v>
      </c>
      <c r="I1651">
        <v>15.52778</v>
      </c>
      <c r="J1651">
        <v>0.79810000000000003</v>
      </c>
      <c r="K1651">
        <v>16.911110000000001</v>
      </c>
      <c r="L1651">
        <v>0.55554999999999999</v>
      </c>
      <c r="O1651" s="4"/>
    </row>
    <row r="1652" spans="1:15">
      <c r="A1652" s="11" t="s">
        <v>94</v>
      </c>
      <c r="B1652" s="4">
        <v>42986</v>
      </c>
      <c r="C1652">
        <v>0.19925000000000001</v>
      </c>
      <c r="D1652">
        <v>4.0400000000000002E-3</v>
      </c>
      <c r="E1652">
        <v>0.25158000000000003</v>
      </c>
      <c r="F1652">
        <v>3.9030000000000002E-2</v>
      </c>
      <c r="I1652">
        <v>16.363890000000001</v>
      </c>
      <c r="J1652">
        <v>0.71638999999999997</v>
      </c>
      <c r="K1652">
        <v>16.636109999999999</v>
      </c>
      <c r="L1652">
        <v>0.57381000000000004</v>
      </c>
      <c r="O1652" s="4"/>
    </row>
    <row r="1653" spans="1:15">
      <c r="A1653" s="11" t="s">
        <v>94</v>
      </c>
      <c r="B1653" s="4">
        <v>42987</v>
      </c>
      <c r="C1653">
        <v>0.19847000000000001</v>
      </c>
      <c r="D1653">
        <v>4.1599999999999996E-3</v>
      </c>
      <c r="E1653">
        <v>0.24686</v>
      </c>
      <c r="F1653">
        <v>3.7330000000000002E-2</v>
      </c>
      <c r="I1653">
        <v>17.566669999999998</v>
      </c>
      <c r="J1653">
        <v>0.61480999999999997</v>
      </c>
      <c r="K1653">
        <v>16.808330000000002</v>
      </c>
      <c r="L1653">
        <v>0.56445999999999996</v>
      </c>
      <c r="O1653" s="4"/>
    </row>
    <row r="1654" spans="1:15">
      <c r="A1654" s="11" t="s">
        <v>94</v>
      </c>
      <c r="B1654" s="4">
        <v>42988</v>
      </c>
      <c r="C1654">
        <v>0.19778000000000001</v>
      </c>
      <c r="D1654">
        <v>3.3899999999999998E-3</v>
      </c>
      <c r="E1654">
        <v>0.24414</v>
      </c>
      <c r="F1654">
        <v>3.6740000000000002E-2</v>
      </c>
      <c r="I1654">
        <v>18.43056</v>
      </c>
      <c r="J1654">
        <v>0.50910999999999995</v>
      </c>
      <c r="K1654">
        <v>17.127780000000001</v>
      </c>
      <c r="L1654">
        <v>0.53969999999999996</v>
      </c>
      <c r="O1654" s="4"/>
    </row>
    <row r="1655" spans="1:15">
      <c r="A1655" s="11" t="s">
        <v>94</v>
      </c>
      <c r="B1655" s="4">
        <v>42989</v>
      </c>
      <c r="C1655">
        <v>0.19797000000000001</v>
      </c>
      <c r="D1655">
        <v>3.8700000000000002E-3</v>
      </c>
      <c r="E1655">
        <v>0.23981</v>
      </c>
      <c r="F1655">
        <v>3.5900000000000001E-2</v>
      </c>
      <c r="I1655">
        <v>18.811109999999999</v>
      </c>
      <c r="J1655">
        <v>0.50773999999999997</v>
      </c>
      <c r="K1655">
        <v>17.491669999999999</v>
      </c>
      <c r="L1655">
        <v>0.51566000000000001</v>
      </c>
      <c r="O1655" s="4"/>
    </row>
    <row r="1656" spans="1:15">
      <c r="A1656" s="11" t="s">
        <v>94</v>
      </c>
      <c r="B1656" s="4">
        <v>42990</v>
      </c>
      <c r="C1656">
        <v>0.19689000000000001</v>
      </c>
      <c r="D1656">
        <v>4.9199999999999999E-3</v>
      </c>
      <c r="E1656">
        <v>0.23605999999999999</v>
      </c>
      <c r="F1656">
        <v>3.5540000000000002E-2</v>
      </c>
      <c r="I1656">
        <v>18.80556</v>
      </c>
      <c r="J1656">
        <v>0.6079</v>
      </c>
      <c r="K1656">
        <v>17.705559999999998</v>
      </c>
      <c r="L1656">
        <v>0.52237</v>
      </c>
      <c r="O1656" s="4"/>
    </row>
    <row r="1657" spans="1:15">
      <c r="A1657" s="11" t="s">
        <v>94</v>
      </c>
      <c r="B1657" s="4">
        <v>42991</v>
      </c>
      <c r="C1657">
        <v>0.19594</v>
      </c>
      <c r="D1657">
        <v>5.11E-3</v>
      </c>
      <c r="E1657">
        <v>0.23316999999999999</v>
      </c>
      <c r="F1657">
        <v>3.5630000000000002E-2</v>
      </c>
      <c r="I1657">
        <v>19.066669999999998</v>
      </c>
      <c r="J1657">
        <v>0.63053000000000003</v>
      </c>
      <c r="K1657">
        <v>17.841670000000001</v>
      </c>
      <c r="L1657">
        <v>0.54281999999999997</v>
      </c>
      <c r="O1657" s="4"/>
    </row>
    <row r="1658" spans="1:15">
      <c r="A1658" s="11" t="s">
        <v>94</v>
      </c>
      <c r="B1658" s="4">
        <v>42992</v>
      </c>
      <c r="C1658">
        <v>0.19611000000000001</v>
      </c>
      <c r="D1658">
        <v>5.0099999999999997E-3</v>
      </c>
      <c r="E1658">
        <v>0.23033000000000001</v>
      </c>
      <c r="F1658">
        <v>3.6139999999999999E-2</v>
      </c>
      <c r="I1658">
        <v>19.54167</v>
      </c>
      <c r="J1658">
        <v>0.60799000000000003</v>
      </c>
      <c r="K1658">
        <v>18.061109999999999</v>
      </c>
      <c r="L1658">
        <v>0.54781000000000002</v>
      </c>
      <c r="O1658" s="4"/>
    </row>
    <row r="1659" spans="1:15">
      <c r="A1659" s="11" t="s">
        <v>94</v>
      </c>
      <c r="B1659" s="4">
        <v>42993</v>
      </c>
      <c r="C1659">
        <v>0.19556000000000001</v>
      </c>
      <c r="D1659">
        <v>6.2500000000000003E-3</v>
      </c>
      <c r="E1659">
        <v>0.22806000000000001</v>
      </c>
      <c r="F1659">
        <v>3.6630000000000003E-2</v>
      </c>
      <c r="I1659">
        <v>20.119440000000001</v>
      </c>
      <c r="J1659">
        <v>0.56655999999999995</v>
      </c>
      <c r="K1659">
        <v>18.33333</v>
      </c>
      <c r="L1659">
        <v>0.51497999999999999</v>
      </c>
      <c r="O1659" s="4"/>
    </row>
    <row r="1660" spans="1:15">
      <c r="A1660" s="11" t="s">
        <v>94</v>
      </c>
      <c r="B1660" s="4">
        <v>42994</v>
      </c>
      <c r="C1660">
        <v>0.19283</v>
      </c>
      <c r="D1660">
        <v>6.4099999999999999E-3</v>
      </c>
      <c r="E1660">
        <v>0.22725000000000001</v>
      </c>
      <c r="F1660">
        <v>3.6589999999999998E-2</v>
      </c>
      <c r="I1660">
        <v>19.872219999999999</v>
      </c>
      <c r="J1660">
        <v>0.54659999999999997</v>
      </c>
      <c r="K1660">
        <v>18.63889</v>
      </c>
      <c r="L1660">
        <v>0.50944999999999996</v>
      </c>
      <c r="O1660" s="4"/>
    </row>
    <row r="1661" spans="1:15">
      <c r="A1661" s="11" t="s">
        <v>94</v>
      </c>
      <c r="B1661" s="4">
        <v>42995</v>
      </c>
      <c r="C1661">
        <v>0.18744</v>
      </c>
      <c r="D1661">
        <v>7.3200000000000001E-3</v>
      </c>
      <c r="E1661">
        <v>0.22611000000000001</v>
      </c>
      <c r="F1661">
        <v>3.7150000000000002E-2</v>
      </c>
      <c r="I1661">
        <v>17.394439999999999</v>
      </c>
      <c r="J1661">
        <v>0.68872</v>
      </c>
      <c r="K1661">
        <v>18.255559999999999</v>
      </c>
      <c r="L1661">
        <v>0.50292999999999999</v>
      </c>
      <c r="O1661" s="4"/>
    </row>
    <row r="1662" spans="1:15">
      <c r="A1662" s="11" t="s">
        <v>94</v>
      </c>
      <c r="B1662" s="4">
        <v>42996</v>
      </c>
      <c r="C1662">
        <v>0.19442000000000001</v>
      </c>
      <c r="D1662">
        <v>3.5799999999999998E-3</v>
      </c>
      <c r="E1662">
        <v>0.22606000000000001</v>
      </c>
      <c r="F1662">
        <v>3.8039999999999997E-2</v>
      </c>
      <c r="I1662">
        <v>17.011109999999999</v>
      </c>
      <c r="J1662">
        <v>0.63478000000000001</v>
      </c>
      <c r="K1662">
        <v>17.622219999999999</v>
      </c>
      <c r="L1662">
        <v>0.51924000000000003</v>
      </c>
      <c r="O1662" s="4"/>
    </row>
    <row r="1663" spans="1:15">
      <c r="A1663" s="11" t="s">
        <v>94</v>
      </c>
      <c r="B1663" s="4">
        <v>42997</v>
      </c>
      <c r="C1663">
        <v>0.20580999999999999</v>
      </c>
      <c r="D1663">
        <v>5.2700000000000004E-3</v>
      </c>
      <c r="E1663">
        <v>0.22581000000000001</v>
      </c>
      <c r="F1663">
        <v>3.7089999999999998E-2</v>
      </c>
      <c r="I1663">
        <v>18.241669999999999</v>
      </c>
      <c r="J1663">
        <v>0.45513999999999999</v>
      </c>
      <c r="K1663">
        <v>17.40278</v>
      </c>
      <c r="L1663">
        <v>0.47670000000000001</v>
      </c>
      <c r="O1663" s="4"/>
    </row>
    <row r="1664" spans="1:15">
      <c r="A1664" s="11" t="s">
        <v>94</v>
      </c>
      <c r="B1664" s="4">
        <v>42998</v>
      </c>
      <c r="C1664">
        <v>0.20744000000000001</v>
      </c>
      <c r="D1664">
        <v>4.7800000000000004E-3</v>
      </c>
      <c r="E1664">
        <v>0.22550000000000001</v>
      </c>
      <c r="F1664">
        <v>3.6880000000000003E-2</v>
      </c>
      <c r="I1664">
        <v>18.905560000000001</v>
      </c>
      <c r="J1664">
        <v>0.44113999999999998</v>
      </c>
      <c r="K1664">
        <v>17.716670000000001</v>
      </c>
      <c r="L1664">
        <v>0.42065000000000002</v>
      </c>
      <c r="O1664" s="4"/>
    </row>
    <row r="1665" spans="1:15">
      <c r="A1665" s="11" t="s">
        <v>94</v>
      </c>
      <c r="B1665" s="4">
        <v>42999</v>
      </c>
      <c r="C1665">
        <v>0.20569000000000001</v>
      </c>
      <c r="D1665">
        <v>4.0899999999999999E-3</v>
      </c>
      <c r="E1665">
        <v>0.22431000000000001</v>
      </c>
      <c r="F1665">
        <v>3.6249999999999998E-2</v>
      </c>
      <c r="I1665">
        <v>17.975000000000001</v>
      </c>
      <c r="J1665">
        <v>0.54127999999999998</v>
      </c>
      <c r="K1665">
        <v>17.688890000000001</v>
      </c>
      <c r="L1665">
        <v>0.42543999999999998</v>
      </c>
      <c r="O1665" s="4"/>
    </row>
    <row r="1666" spans="1:15">
      <c r="A1666" s="11" t="s">
        <v>94</v>
      </c>
      <c r="B1666" s="4">
        <v>43000</v>
      </c>
      <c r="C1666">
        <v>0.21038999999999999</v>
      </c>
      <c r="D1666">
        <v>4.8599999999999997E-3</v>
      </c>
      <c r="E1666">
        <v>0.22422</v>
      </c>
      <c r="F1666">
        <v>3.6330000000000001E-2</v>
      </c>
      <c r="I1666">
        <v>20.588889999999999</v>
      </c>
      <c r="J1666">
        <v>0.56311999999999995</v>
      </c>
      <c r="K1666">
        <v>17.925000000000001</v>
      </c>
      <c r="L1666">
        <v>0.38088</v>
      </c>
      <c r="O1666" s="4"/>
    </row>
    <row r="1667" spans="1:15">
      <c r="A1667" s="11" t="s">
        <v>94</v>
      </c>
      <c r="B1667" s="4">
        <v>43001</v>
      </c>
      <c r="C1667">
        <v>0.21232999999999999</v>
      </c>
      <c r="D1667">
        <v>4.4400000000000004E-3</v>
      </c>
      <c r="E1667">
        <v>0.22567000000000001</v>
      </c>
      <c r="F1667">
        <v>3.6119999999999999E-2</v>
      </c>
      <c r="I1667">
        <v>21.522220000000001</v>
      </c>
      <c r="J1667">
        <v>0.61102999999999996</v>
      </c>
      <c r="K1667">
        <v>18.747219999999999</v>
      </c>
      <c r="L1667">
        <v>0.36298999999999998</v>
      </c>
      <c r="O1667" s="4"/>
    </row>
    <row r="1668" spans="1:15">
      <c r="A1668" s="11" t="s">
        <v>94</v>
      </c>
      <c r="B1668" s="4">
        <v>43002</v>
      </c>
      <c r="C1668">
        <v>0.21282999999999999</v>
      </c>
      <c r="D1668">
        <v>2.8E-3</v>
      </c>
      <c r="E1668">
        <v>0.22742000000000001</v>
      </c>
      <c r="F1668">
        <v>3.6839999999999998E-2</v>
      </c>
      <c r="I1668">
        <v>21.369440000000001</v>
      </c>
      <c r="J1668">
        <v>0.53113999999999995</v>
      </c>
      <c r="K1668">
        <v>19.272220000000001</v>
      </c>
      <c r="L1668">
        <v>0.36708000000000002</v>
      </c>
      <c r="O1668" s="4"/>
    </row>
    <row r="1669" spans="1:15">
      <c r="A1669" s="11" t="s">
        <v>94</v>
      </c>
      <c r="B1669" s="4">
        <v>43003</v>
      </c>
      <c r="C1669">
        <v>0.26844000000000001</v>
      </c>
      <c r="D1669">
        <v>1.333E-2</v>
      </c>
      <c r="E1669">
        <v>0.29455999999999999</v>
      </c>
      <c r="F1669">
        <v>5.6009999999999997E-2</v>
      </c>
      <c r="I1669">
        <v>19.483329999999999</v>
      </c>
      <c r="J1669">
        <v>0.42581999999999998</v>
      </c>
      <c r="K1669">
        <v>19.394439999999999</v>
      </c>
      <c r="L1669">
        <v>0.38008999999999998</v>
      </c>
      <c r="O1669" s="4"/>
    </row>
    <row r="1670" spans="1:15">
      <c r="A1670" s="11" t="s">
        <v>94</v>
      </c>
      <c r="B1670" s="4">
        <v>43004</v>
      </c>
      <c r="C1670">
        <v>0.26800000000000002</v>
      </c>
      <c r="D1670">
        <v>2.426E-2</v>
      </c>
      <c r="E1670">
        <v>0.31583</v>
      </c>
      <c r="F1670">
        <v>4.5449999999999997E-2</v>
      </c>
      <c r="I1670">
        <v>17.79167</v>
      </c>
      <c r="J1670">
        <v>0.41441</v>
      </c>
      <c r="K1670">
        <v>18.608329999999999</v>
      </c>
      <c r="L1670">
        <v>0.36314999999999997</v>
      </c>
      <c r="O1670" s="4"/>
    </row>
    <row r="1671" spans="1:15">
      <c r="A1671" s="11" t="s">
        <v>94</v>
      </c>
      <c r="B1671" s="4">
        <v>43005</v>
      </c>
      <c r="C1671">
        <v>0.25463999999999998</v>
      </c>
      <c r="D1671">
        <v>2.683E-2</v>
      </c>
      <c r="E1671">
        <v>0.30710999999999999</v>
      </c>
      <c r="F1671">
        <v>4.36E-2</v>
      </c>
      <c r="I1671">
        <v>16.441669999999998</v>
      </c>
      <c r="J1671">
        <v>0.36826999999999999</v>
      </c>
      <c r="K1671">
        <v>17.830559999999998</v>
      </c>
      <c r="L1671">
        <v>0.35022999999999999</v>
      </c>
      <c r="O1671" s="4"/>
    </row>
    <row r="1672" spans="1:15">
      <c r="A1672" s="11" t="s">
        <v>94</v>
      </c>
      <c r="B1672" s="4">
        <v>43006</v>
      </c>
      <c r="C1672">
        <v>0.25206000000000001</v>
      </c>
      <c r="D1672">
        <v>2.63E-2</v>
      </c>
      <c r="E1672">
        <v>0.30158000000000001</v>
      </c>
      <c r="F1672">
        <v>4.3720000000000002E-2</v>
      </c>
      <c r="I1672">
        <v>16.080559999999998</v>
      </c>
      <c r="J1672">
        <v>0.37084</v>
      </c>
      <c r="K1672">
        <v>17.172219999999999</v>
      </c>
      <c r="L1672">
        <v>0.31780000000000003</v>
      </c>
      <c r="O1672" s="4"/>
    </row>
    <row r="1673" spans="1:15">
      <c r="A1673" s="11" t="s">
        <v>94</v>
      </c>
      <c r="B1673" s="4">
        <v>43007</v>
      </c>
      <c r="C1673">
        <v>0.24992</v>
      </c>
      <c r="D1673">
        <v>2.7720000000000002E-2</v>
      </c>
      <c r="E1673">
        <v>0.29758000000000001</v>
      </c>
      <c r="F1673">
        <v>4.3720000000000002E-2</v>
      </c>
      <c r="I1673">
        <v>16.22222</v>
      </c>
      <c r="J1673">
        <v>0.49373</v>
      </c>
      <c r="K1673">
        <v>16.811109999999999</v>
      </c>
      <c r="L1673">
        <v>0.26929999999999998</v>
      </c>
      <c r="O1673" s="4"/>
    </row>
    <row r="1674" spans="1:15">
      <c r="A1674" s="11" t="s">
        <v>94</v>
      </c>
      <c r="B1674" s="4">
        <v>43008</v>
      </c>
      <c r="C1674">
        <v>0.24703</v>
      </c>
      <c r="D1674">
        <v>2.878E-2</v>
      </c>
      <c r="E1674">
        <v>0.29442000000000002</v>
      </c>
      <c r="F1674">
        <v>4.3799999999999999E-2</v>
      </c>
      <c r="I1674">
        <v>15.81667</v>
      </c>
      <c r="J1674">
        <v>0.34288000000000002</v>
      </c>
      <c r="K1674">
        <v>16.602779999999999</v>
      </c>
      <c r="L1674">
        <v>0.25004999999999999</v>
      </c>
      <c r="O1674" s="4"/>
    </row>
    <row r="1675" spans="1:15">
      <c r="A1675" s="11" t="s">
        <v>94</v>
      </c>
      <c r="B1675" s="4">
        <v>43009</v>
      </c>
      <c r="C1675">
        <v>0.24539</v>
      </c>
      <c r="D1675">
        <v>2.8330000000000001E-2</v>
      </c>
      <c r="E1675">
        <v>0.29319000000000001</v>
      </c>
      <c r="F1675">
        <v>4.4400000000000002E-2</v>
      </c>
      <c r="I1675">
        <v>15.719440000000001</v>
      </c>
      <c r="J1675">
        <v>0.32018999999999997</v>
      </c>
      <c r="K1675">
        <v>16.366669999999999</v>
      </c>
      <c r="L1675">
        <v>0.27041999999999999</v>
      </c>
      <c r="O1675" s="4"/>
    </row>
    <row r="1676" spans="1:15">
      <c r="A1676" s="11" t="s">
        <v>94</v>
      </c>
      <c r="B1676" s="4">
        <v>43010</v>
      </c>
      <c r="C1676">
        <v>0.26702999999999999</v>
      </c>
      <c r="D1676">
        <v>2.5860000000000001E-2</v>
      </c>
      <c r="E1676">
        <v>0.31272</v>
      </c>
      <c r="F1676">
        <v>4.657E-2</v>
      </c>
      <c r="I1676">
        <v>16.122219999999999</v>
      </c>
      <c r="J1676">
        <v>0.32374999999999998</v>
      </c>
      <c r="K1676">
        <v>16.233329999999999</v>
      </c>
      <c r="L1676">
        <v>0.32797999999999999</v>
      </c>
      <c r="O1676" s="4"/>
    </row>
    <row r="1677" spans="1:15">
      <c r="A1677" s="11" t="s">
        <v>94</v>
      </c>
      <c r="B1677" s="4">
        <v>43011</v>
      </c>
      <c r="C1677">
        <v>0.27428000000000002</v>
      </c>
      <c r="D1677">
        <v>2.486E-2</v>
      </c>
      <c r="E1677">
        <v>0.32557999999999998</v>
      </c>
      <c r="F1677">
        <v>4.052E-2</v>
      </c>
      <c r="I1677">
        <v>17.294440000000002</v>
      </c>
      <c r="J1677">
        <v>0.27643000000000001</v>
      </c>
      <c r="K1677">
        <v>16.425000000000001</v>
      </c>
      <c r="L1677">
        <v>0.29450999999999999</v>
      </c>
      <c r="O1677" s="4"/>
    </row>
    <row r="1678" spans="1:15">
      <c r="A1678" s="11" t="s">
        <v>94</v>
      </c>
      <c r="B1678" s="4">
        <v>43012</v>
      </c>
      <c r="C1678">
        <v>0.26100000000000001</v>
      </c>
      <c r="D1678">
        <v>2.5180000000000001E-2</v>
      </c>
      <c r="E1678">
        <v>0.3135</v>
      </c>
      <c r="F1678">
        <v>3.9719999999999998E-2</v>
      </c>
      <c r="I1678">
        <v>15.452780000000001</v>
      </c>
      <c r="J1678">
        <v>0.36480000000000001</v>
      </c>
      <c r="K1678">
        <v>16.40278</v>
      </c>
      <c r="L1678">
        <v>0.27289000000000002</v>
      </c>
      <c r="O1678" s="4"/>
    </row>
    <row r="1679" spans="1:15">
      <c r="A1679" s="11" t="s">
        <v>94</v>
      </c>
      <c r="B1679" s="4">
        <v>43013</v>
      </c>
      <c r="C1679">
        <v>0.25830999999999998</v>
      </c>
      <c r="D1679">
        <v>2.5170000000000001E-2</v>
      </c>
      <c r="E1679">
        <v>0.30792000000000003</v>
      </c>
      <c r="F1679">
        <v>4.045E-2</v>
      </c>
      <c r="I1679">
        <v>15.44444</v>
      </c>
      <c r="J1679">
        <v>0.28738999999999998</v>
      </c>
      <c r="K1679">
        <v>16.01389</v>
      </c>
      <c r="L1679">
        <v>0.24385999999999999</v>
      </c>
      <c r="O1679" s="4"/>
    </row>
    <row r="1680" spans="1:15">
      <c r="A1680" s="11" t="s">
        <v>94</v>
      </c>
      <c r="B1680" s="4">
        <v>43014</v>
      </c>
      <c r="C1680">
        <v>0.27692</v>
      </c>
      <c r="D1680">
        <v>2.5090000000000001E-2</v>
      </c>
      <c r="E1680">
        <v>0.31980999999999998</v>
      </c>
      <c r="F1680">
        <v>3.8179999999999999E-2</v>
      </c>
      <c r="I1680">
        <v>15.11389</v>
      </c>
      <c r="J1680">
        <v>0.33399000000000001</v>
      </c>
      <c r="K1680">
        <v>15.755559999999999</v>
      </c>
      <c r="L1680">
        <v>0.20821999999999999</v>
      </c>
      <c r="O1680" s="4"/>
    </row>
    <row r="1681" spans="1:15">
      <c r="A1681" s="11" t="s">
        <v>94</v>
      </c>
      <c r="B1681" s="4">
        <v>43015</v>
      </c>
      <c r="C1681">
        <v>0.28893999999999997</v>
      </c>
      <c r="D1681">
        <v>2.366E-2</v>
      </c>
      <c r="E1681">
        <v>0.33631</v>
      </c>
      <c r="F1681">
        <v>3.9960000000000002E-2</v>
      </c>
      <c r="I1681">
        <v>14.672219999999999</v>
      </c>
      <c r="J1681">
        <v>0.32727000000000001</v>
      </c>
      <c r="K1681">
        <v>15.36111</v>
      </c>
      <c r="L1681">
        <v>0.20921999999999999</v>
      </c>
      <c r="O1681" s="4"/>
    </row>
    <row r="1682" spans="1:15">
      <c r="A1682" s="11" t="s">
        <v>94</v>
      </c>
      <c r="B1682" s="4">
        <v>43016</v>
      </c>
      <c r="C1682">
        <v>0.26706000000000002</v>
      </c>
      <c r="D1682">
        <v>2.6550000000000001E-2</v>
      </c>
      <c r="E1682">
        <v>0.31494</v>
      </c>
      <c r="F1682">
        <v>3.7530000000000001E-2</v>
      </c>
      <c r="I1682">
        <v>14.480560000000001</v>
      </c>
      <c r="J1682">
        <v>0.40708</v>
      </c>
      <c r="K1682">
        <v>15.23889</v>
      </c>
      <c r="L1682">
        <v>0.21153</v>
      </c>
      <c r="O1682" s="4"/>
    </row>
    <row r="1683" spans="1:15">
      <c r="A1683" s="11" t="s">
        <v>94</v>
      </c>
      <c r="B1683" s="4">
        <v>43017</v>
      </c>
      <c r="C1683">
        <v>0.26107999999999998</v>
      </c>
      <c r="D1683">
        <v>2.6009999999999998E-2</v>
      </c>
      <c r="E1683">
        <v>0.30969000000000002</v>
      </c>
      <c r="F1683">
        <v>3.8769999999999999E-2</v>
      </c>
      <c r="I1683">
        <v>13.18056</v>
      </c>
      <c r="J1683">
        <v>0.29454999999999998</v>
      </c>
      <c r="K1683">
        <v>15.05</v>
      </c>
      <c r="L1683">
        <v>0.16646</v>
      </c>
      <c r="O1683" s="4"/>
    </row>
    <row r="1684" spans="1:15">
      <c r="A1684" s="11" t="s">
        <v>94</v>
      </c>
      <c r="B1684" s="4">
        <v>43018</v>
      </c>
      <c r="C1684">
        <v>0.27413999999999999</v>
      </c>
      <c r="D1684">
        <v>2.3099999999999999E-2</v>
      </c>
      <c r="E1684">
        <v>0.31394</v>
      </c>
      <c r="F1684">
        <v>4.5990000000000003E-2</v>
      </c>
      <c r="I1684">
        <v>10.94444</v>
      </c>
      <c r="J1684">
        <v>0.41677999999999998</v>
      </c>
      <c r="K1684">
        <v>14.22222</v>
      </c>
      <c r="L1684">
        <v>0.22366</v>
      </c>
      <c r="O1684" s="4"/>
    </row>
    <row r="1685" spans="1:15">
      <c r="A1685" s="11" t="s">
        <v>94</v>
      </c>
      <c r="B1685" s="4">
        <v>43019</v>
      </c>
      <c r="C1685">
        <v>0.26252999999999999</v>
      </c>
      <c r="D1685">
        <v>2.708E-2</v>
      </c>
      <c r="E1685">
        <v>0.30825000000000002</v>
      </c>
      <c r="F1685">
        <v>4.267E-2</v>
      </c>
      <c r="I1685">
        <v>9.9944400000000009</v>
      </c>
      <c r="J1685">
        <v>0.32885999999999999</v>
      </c>
      <c r="K1685">
        <v>13.158329999999999</v>
      </c>
      <c r="L1685">
        <v>0.25263000000000002</v>
      </c>
      <c r="O1685" s="4"/>
    </row>
    <row r="1686" spans="1:15">
      <c r="A1686" s="11" t="s">
        <v>94</v>
      </c>
      <c r="B1686" s="4">
        <v>43020</v>
      </c>
      <c r="C1686">
        <v>0.25944</v>
      </c>
      <c r="D1686">
        <v>2.6020000000000001E-2</v>
      </c>
      <c r="E1686">
        <v>0.30497000000000002</v>
      </c>
      <c r="F1686">
        <v>4.1399999999999999E-2</v>
      </c>
      <c r="I1686">
        <v>11.33333</v>
      </c>
      <c r="J1686">
        <v>0.27926000000000001</v>
      </c>
      <c r="K1686">
        <v>12.716670000000001</v>
      </c>
      <c r="L1686">
        <v>0.21032000000000001</v>
      </c>
      <c r="O1686" s="4"/>
    </row>
    <row r="1687" spans="1:15">
      <c r="A1687" s="11" t="s">
        <v>94</v>
      </c>
      <c r="B1687" s="4">
        <v>43021</v>
      </c>
      <c r="C1687">
        <v>0.25646999999999998</v>
      </c>
      <c r="D1687">
        <v>2.6040000000000001E-2</v>
      </c>
      <c r="E1687">
        <v>0.30310999999999999</v>
      </c>
      <c r="F1687">
        <v>4.1140000000000003E-2</v>
      </c>
      <c r="I1687">
        <v>11.658329999999999</v>
      </c>
      <c r="J1687">
        <v>0.27538000000000001</v>
      </c>
      <c r="K1687">
        <v>12.83333</v>
      </c>
      <c r="L1687">
        <v>0.19058</v>
      </c>
      <c r="O1687" s="4"/>
    </row>
    <row r="1688" spans="1:15">
      <c r="A1688" s="11" t="s">
        <v>94</v>
      </c>
      <c r="B1688" s="4">
        <v>43022</v>
      </c>
      <c r="C1688">
        <v>0.25472</v>
      </c>
      <c r="D1688">
        <v>2.6169999999999999E-2</v>
      </c>
      <c r="E1688">
        <v>0.30149999999999999</v>
      </c>
      <c r="F1688">
        <v>4.1189999999999997E-2</v>
      </c>
      <c r="I1688">
        <v>11.35833</v>
      </c>
      <c r="J1688">
        <v>0.26101000000000002</v>
      </c>
      <c r="K1688">
        <v>12.70833</v>
      </c>
      <c r="L1688">
        <v>0.17638000000000001</v>
      </c>
      <c r="O1688" s="4"/>
    </row>
    <row r="1689" spans="1:15">
      <c r="A1689" s="11" t="s">
        <v>94</v>
      </c>
      <c r="B1689" s="4">
        <v>43023</v>
      </c>
      <c r="C1689">
        <v>0.25407999999999997</v>
      </c>
      <c r="D1689">
        <v>2.596E-2</v>
      </c>
      <c r="E1689">
        <v>0.30032999999999999</v>
      </c>
      <c r="F1689">
        <v>4.1250000000000002E-2</v>
      </c>
      <c r="I1689">
        <v>11.05556</v>
      </c>
      <c r="J1689">
        <v>0.25019000000000002</v>
      </c>
      <c r="K1689">
        <v>12.58056</v>
      </c>
      <c r="L1689">
        <v>0.19045999999999999</v>
      </c>
      <c r="O1689" s="4"/>
    </row>
    <row r="1690" spans="1:15">
      <c r="A1690" s="11" t="s">
        <v>94</v>
      </c>
      <c r="B1690" s="4">
        <v>43024</v>
      </c>
      <c r="C1690">
        <v>0.25267000000000001</v>
      </c>
      <c r="D1690">
        <v>2.6630000000000001E-2</v>
      </c>
      <c r="E1690">
        <v>0.30049999999999999</v>
      </c>
      <c r="F1690">
        <v>3.7130000000000003E-2</v>
      </c>
      <c r="I1690">
        <v>10.033329999999999</v>
      </c>
      <c r="J1690">
        <v>0.35482999999999998</v>
      </c>
      <c r="K1690">
        <v>12.186109999999999</v>
      </c>
      <c r="L1690">
        <v>0.17802000000000001</v>
      </c>
      <c r="O1690" s="4"/>
    </row>
    <row r="1691" spans="1:15">
      <c r="A1691" s="11" t="s">
        <v>94</v>
      </c>
      <c r="B1691" s="4">
        <v>43025</v>
      </c>
      <c r="C1691">
        <v>0.25178</v>
      </c>
      <c r="D1691">
        <v>2.6450000000000001E-2</v>
      </c>
      <c r="E1691">
        <v>0.30027999999999999</v>
      </c>
      <c r="F1691">
        <v>3.4520000000000002E-2</v>
      </c>
      <c r="I1691">
        <v>11.216670000000001</v>
      </c>
      <c r="J1691">
        <v>0.44024999999999997</v>
      </c>
      <c r="K1691">
        <v>11.977779999999999</v>
      </c>
      <c r="L1691">
        <v>0.18898999999999999</v>
      </c>
      <c r="O1691" s="4"/>
    </row>
    <row r="1692" spans="1:15">
      <c r="A1692" s="11" t="s">
        <v>94</v>
      </c>
      <c r="B1692" s="4">
        <v>43026</v>
      </c>
      <c r="C1692">
        <v>0.25108000000000003</v>
      </c>
      <c r="D1692">
        <v>2.6890000000000001E-2</v>
      </c>
      <c r="E1692">
        <v>0.29969000000000001</v>
      </c>
      <c r="F1692">
        <v>3.4759999999999999E-2</v>
      </c>
      <c r="I1692">
        <v>11.80833</v>
      </c>
      <c r="J1692">
        <v>0.49137999999999998</v>
      </c>
      <c r="K1692">
        <v>12.188890000000001</v>
      </c>
      <c r="L1692">
        <v>0.15123</v>
      </c>
      <c r="O1692" s="4"/>
    </row>
    <row r="1693" spans="1:15">
      <c r="A1693" s="11" t="s">
        <v>94</v>
      </c>
      <c r="B1693" s="4">
        <v>43027</v>
      </c>
      <c r="C1693">
        <v>0.24918999999999999</v>
      </c>
      <c r="D1693">
        <v>2.7720000000000002E-2</v>
      </c>
      <c r="E1693">
        <v>0.29882999999999998</v>
      </c>
      <c r="F1693">
        <v>3.4709999999999998E-2</v>
      </c>
      <c r="I1693">
        <v>11.625</v>
      </c>
      <c r="J1693">
        <v>0.46911999999999998</v>
      </c>
      <c r="K1693">
        <v>12.31944</v>
      </c>
      <c r="L1693">
        <v>0.12919</v>
      </c>
      <c r="O1693" s="4"/>
    </row>
    <row r="1694" spans="1:15">
      <c r="A1694" s="11" t="s">
        <v>94</v>
      </c>
      <c r="B1694" s="4">
        <v>43028</v>
      </c>
      <c r="C1694">
        <v>0.24543999999999999</v>
      </c>
      <c r="D1694">
        <v>3.5830000000000001E-2</v>
      </c>
      <c r="E1694">
        <v>0.29814000000000002</v>
      </c>
      <c r="F1694">
        <v>3.4470000000000001E-2</v>
      </c>
      <c r="I1694">
        <v>12.866669999999999</v>
      </c>
      <c r="J1694">
        <v>0.49503999999999998</v>
      </c>
      <c r="K1694">
        <v>12.45833</v>
      </c>
      <c r="L1694">
        <v>0.12583</v>
      </c>
      <c r="O1694" s="4"/>
    </row>
    <row r="1695" spans="1:15">
      <c r="A1695" s="11" t="s">
        <v>94</v>
      </c>
      <c r="B1695" s="4">
        <v>43029</v>
      </c>
      <c r="C1695">
        <v>0.24167</v>
      </c>
      <c r="D1695">
        <v>4.4019999999999997E-2</v>
      </c>
      <c r="E1695">
        <v>0.29758000000000001</v>
      </c>
      <c r="F1695">
        <v>3.3680000000000002E-2</v>
      </c>
      <c r="I1695">
        <v>14.672219999999999</v>
      </c>
      <c r="J1695">
        <v>0.33873999999999999</v>
      </c>
      <c r="K1695">
        <v>13.091670000000001</v>
      </c>
      <c r="L1695">
        <v>0.13718</v>
      </c>
      <c r="O1695" s="4"/>
    </row>
    <row r="1696" spans="1:15">
      <c r="A1696" s="11" t="s">
        <v>94</v>
      </c>
      <c r="B1696" s="4">
        <v>43030</v>
      </c>
      <c r="C1696">
        <v>0.23685999999999999</v>
      </c>
      <c r="D1696">
        <v>4.4790000000000003E-2</v>
      </c>
      <c r="E1696">
        <v>0.29775000000000001</v>
      </c>
      <c r="F1696">
        <v>3.4200000000000001E-2</v>
      </c>
      <c r="I1696">
        <v>12.508330000000001</v>
      </c>
      <c r="J1696">
        <v>0.23466999999999999</v>
      </c>
      <c r="K1696">
        <v>13.383330000000001</v>
      </c>
      <c r="L1696">
        <v>0.13411000000000001</v>
      </c>
      <c r="O1696" s="4"/>
    </row>
    <row r="1697" spans="1:15">
      <c r="A1697" s="11" t="s">
        <v>94</v>
      </c>
      <c r="B1697" s="4">
        <v>43031</v>
      </c>
      <c r="C1697">
        <v>0.23386000000000001</v>
      </c>
      <c r="D1697">
        <v>4.5560000000000003E-2</v>
      </c>
      <c r="E1697">
        <v>0.29632999999999998</v>
      </c>
      <c r="F1697">
        <v>3.5009999999999999E-2</v>
      </c>
      <c r="I1697">
        <v>11.62222</v>
      </c>
      <c r="J1697">
        <v>0.19227</v>
      </c>
      <c r="K1697">
        <v>13</v>
      </c>
      <c r="L1697">
        <v>0.15434</v>
      </c>
      <c r="O1697" s="4"/>
    </row>
    <row r="1698" spans="1:15">
      <c r="A1698" s="11" t="s">
        <v>94</v>
      </c>
      <c r="B1698" s="4">
        <v>43032</v>
      </c>
      <c r="C1698">
        <v>0.23502999999999999</v>
      </c>
      <c r="D1698">
        <v>4.514E-2</v>
      </c>
      <c r="E1698">
        <v>0.29497000000000001</v>
      </c>
      <c r="F1698">
        <v>3.56E-2</v>
      </c>
      <c r="I1698">
        <v>10.43333</v>
      </c>
      <c r="J1698">
        <v>0.49645</v>
      </c>
      <c r="K1698">
        <v>12.477779999999999</v>
      </c>
      <c r="L1698">
        <v>0.17327000000000001</v>
      </c>
      <c r="O1698" s="4"/>
    </row>
    <row r="1699" spans="1:15">
      <c r="A1699" s="11" t="s">
        <v>94</v>
      </c>
      <c r="B1699" s="4">
        <v>43033</v>
      </c>
      <c r="C1699">
        <v>0.23502999999999999</v>
      </c>
      <c r="D1699">
        <v>4.394E-2</v>
      </c>
      <c r="E1699">
        <v>0.29303000000000001</v>
      </c>
      <c r="F1699">
        <v>3.5819999999999998E-2</v>
      </c>
      <c r="I1699">
        <v>9.9037000000000006</v>
      </c>
      <c r="J1699">
        <v>0.16278999999999999</v>
      </c>
      <c r="K1699">
        <v>11.76667</v>
      </c>
      <c r="L1699">
        <v>0.21667</v>
      </c>
      <c r="O1699" s="4"/>
    </row>
    <row r="1700" spans="1:15">
      <c r="A1700" s="11" t="s">
        <v>94</v>
      </c>
      <c r="B1700" s="4">
        <v>43034</v>
      </c>
      <c r="C1700">
        <v>0.23966999999999999</v>
      </c>
      <c r="D1700">
        <v>3.2719999999999999E-2</v>
      </c>
      <c r="E1700">
        <v>0.29242000000000001</v>
      </c>
      <c r="F1700">
        <v>3.601E-2</v>
      </c>
      <c r="I1700">
        <v>9.94815</v>
      </c>
      <c r="J1700">
        <v>0.54040999999999995</v>
      </c>
      <c r="K1700">
        <v>11.62778</v>
      </c>
      <c r="L1700">
        <v>0.17821000000000001</v>
      </c>
      <c r="O1700" s="4"/>
    </row>
    <row r="1701" spans="1:15">
      <c r="A1701" s="11" t="s">
        <v>94</v>
      </c>
      <c r="B1701" s="4">
        <v>43035</v>
      </c>
      <c r="C1701">
        <v>0.23400000000000001</v>
      </c>
      <c r="D1701">
        <v>3.3910000000000003E-2</v>
      </c>
      <c r="E1701">
        <v>0.29181000000000001</v>
      </c>
      <c r="F1701">
        <v>3.5680000000000003E-2</v>
      </c>
      <c r="I1701">
        <v>8.2509300000000003</v>
      </c>
      <c r="J1701">
        <v>1.2220899999999999</v>
      </c>
      <c r="K1701">
        <v>11.161110000000001</v>
      </c>
      <c r="L1701">
        <v>0.20005999999999999</v>
      </c>
      <c r="O1701" s="4"/>
    </row>
    <row r="1702" spans="1:15">
      <c r="A1702" s="11" t="s">
        <v>94</v>
      </c>
      <c r="B1702" s="4">
        <v>43036</v>
      </c>
      <c r="C1702">
        <v>0.23294999999999999</v>
      </c>
      <c r="D1702">
        <v>3.4549999999999997E-2</v>
      </c>
      <c r="E1702">
        <v>0.28982999999999998</v>
      </c>
      <c r="F1702">
        <v>3.5310000000000001E-2</v>
      </c>
      <c r="I1702">
        <v>6.4870400000000004</v>
      </c>
      <c r="J1702">
        <v>0.39862999999999998</v>
      </c>
      <c r="K1702">
        <v>9.9833300000000005</v>
      </c>
      <c r="L1702">
        <v>0.29942000000000002</v>
      </c>
      <c r="O1702" s="4"/>
    </row>
    <row r="1703" spans="1:15">
      <c r="A1703" s="11" t="s">
        <v>94</v>
      </c>
      <c r="B1703" s="4">
        <v>43037</v>
      </c>
      <c r="C1703">
        <v>0.23985000000000001</v>
      </c>
      <c r="D1703">
        <v>3.356E-2</v>
      </c>
      <c r="E1703">
        <v>0.28847</v>
      </c>
      <c r="F1703">
        <v>3.4939999999999999E-2</v>
      </c>
      <c r="I1703">
        <v>6.2273100000000001</v>
      </c>
      <c r="J1703">
        <v>0.52666000000000002</v>
      </c>
      <c r="K1703">
        <v>9.3055599999999998</v>
      </c>
      <c r="L1703">
        <v>0.25838</v>
      </c>
      <c r="O1703" s="4"/>
    </row>
    <row r="1704" spans="1:15">
      <c r="A1704" s="11" t="s">
        <v>94</v>
      </c>
      <c r="B1704" s="4">
        <v>43038</v>
      </c>
      <c r="C1704">
        <v>0.24127000000000001</v>
      </c>
      <c r="D1704">
        <v>2.7570000000000001E-2</v>
      </c>
      <c r="E1704">
        <v>0.28758</v>
      </c>
      <c r="F1704">
        <v>3.4819999999999997E-2</v>
      </c>
      <c r="I1704">
        <v>6.0717600000000003</v>
      </c>
      <c r="J1704">
        <v>0.29152</v>
      </c>
      <c r="K1704">
        <v>9.0388900000000003</v>
      </c>
      <c r="L1704">
        <v>0.24948999999999999</v>
      </c>
      <c r="O1704" s="4"/>
    </row>
    <row r="1705" spans="1:15">
      <c r="A1705" s="11" t="s">
        <v>94</v>
      </c>
      <c r="B1705" s="4">
        <v>43039</v>
      </c>
      <c r="C1705">
        <v>0.23930000000000001</v>
      </c>
      <c r="D1705">
        <v>2.7789999999999999E-2</v>
      </c>
      <c r="E1705">
        <v>0.28603000000000001</v>
      </c>
      <c r="F1705">
        <v>3.5470000000000002E-2</v>
      </c>
      <c r="I1705">
        <v>4.6731499999999997</v>
      </c>
      <c r="J1705">
        <v>0.81832000000000005</v>
      </c>
      <c r="K1705">
        <v>8.3666699999999992</v>
      </c>
      <c r="L1705">
        <v>0.29626999999999998</v>
      </c>
      <c r="O1705" s="4"/>
    </row>
    <row r="1706" spans="1:15">
      <c r="A1706" s="11" t="s">
        <v>94</v>
      </c>
      <c r="B1706" s="4">
        <v>43040</v>
      </c>
      <c r="C1706">
        <v>0.23734</v>
      </c>
      <c r="D1706">
        <v>2.8139999999999998E-2</v>
      </c>
      <c r="E1706">
        <v>0.28438999999999998</v>
      </c>
      <c r="F1706">
        <v>3.5029999999999999E-2</v>
      </c>
      <c r="I1706">
        <v>4.21204</v>
      </c>
      <c r="J1706">
        <v>0.57835000000000003</v>
      </c>
      <c r="K1706">
        <v>7.6</v>
      </c>
      <c r="L1706">
        <v>0.33427000000000001</v>
      </c>
      <c r="O1706" s="4"/>
    </row>
    <row r="1707" spans="1:15">
      <c r="A1707" s="11" t="s">
        <v>94</v>
      </c>
      <c r="B1707" s="4">
        <v>43041</v>
      </c>
      <c r="C1707">
        <v>0.23691000000000001</v>
      </c>
      <c r="D1707">
        <v>2.9389999999999999E-2</v>
      </c>
      <c r="E1707">
        <v>0.28386</v>
      </c>
      <c r="F1707">
        <v>3.483E-2</v>
      </c>
      <c r="I1707">
        <v>5.1259300000000003</v>
      </c>
      <c r="J1707">
        <v>1.0824800000000001</v>
      </c>
      <c r="K1707">
        <v>7.5194400000000003</v>
      </c>
      <c r="L1707">
        <v>0.30303000000000002</v>
      </c>
      <c r="O1707" s="4"/>
    </row>
    <row r="1708" spans="1:15">
      <c r="A1708" s="11" t="s">
        <v>94</v>
      </c>
      <c r="B1708" s="4">
        <v>43042</v>
      </c>
      <c r="C1708">
        <v>0.23738000000000001</v>
      </c>
      <c r="D1708">
        <v>2.8920000000000001E-2</v>
      </c>
      <c r="E1708">
        <v>0.28366999999999998</v>
      </c>
      <c r="F1708">
        <v>3.5159999999999997E-2</v>
      </c>
      <c r="I1708">
        <v>5.2782400000000003</v>
      </c>
      <c r="J1708">
        <v>0.23154</v>
      </c>
      <c r="K1708">
        <v>7.62704</v>
      </c>
      <c r="L1708">
        <v>0.30430000000000001</v>
      </c>
      <c r="O1708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5"/>
  <sheetViews>
    <sheetView tabSelected="1" workbookViewId="0">
      <selection activeCell="I29" sqref="I29"/>
    </sheetView>
  </sheetViews>
  <sheetFormatPr defaultRowHeight="15"/>
  <cols>
    <col min="1" max="1" width="30.85546875" customWidth="1"/>
    <col min="2" max="2" width="13.7109375" customWidth="1"/>
    <col min="12" max="12" width="10.7109375" bestFit="1" customWidth="1"/>
  </cols>
  <sheetData>
    <row r="1" spans="1:11">
      <c r="A1" s="42" t="s">
        <v>0</v>
      </c>
      <c r="B1" t="s">
        <v>1</v>
      </c>
      <c r="C1" s="35" t="s">
        <v>436</v>
      </c>
      <c r="D1" s="35" t="s">
        <v>438</v>
      </c>
      <c r="E1" s="35" t="s">
        <v>437</v>
      </c>
      <c r="F1" s="35" t="s">
        <v>439</v>
      </c>
      <c r="G1" s="35" t="s">
        <v>440</v>
      </c>
      <c r="H1" s="35" t="s">
        <v>441</v>
      </c>
      <c r="I1" s="35" t="s">
        <v>442</v>
      </c>
      <c r="J1" s="35" t="s">
        <v>443</v>
      </c>
    </row>
    <row r="2" spans="1:11">
      <c r="A2" s="36" t="s">
        <v>227</v>
      </c>
      <c r="B2" s="33">
        <v>42121</v>
      </c>
      <c r="C2" s="34">
        <v>104.03018621658448</v>
      </c>
      <c r="D2" s="34">
        <v>17.412304262095599</v>
      </c>
      <c r="E2" s="34">
        <v>25.91879928454988</v>
      </c>
      <c r="F2" s="34">
        <v>3.8589454882368925</v>
      </c>
    </row>
    <row r="3" spans="1:11">
      <c r="A3" s="36" t="s">
        <v>227</v>
      </c>
      <c r="B3" s="33">
        <v>42137</v>
      </c>
      <c r="C3" s="34">
        <v>88.62855997883905</v>
      </c>
      <c r="D3" s="34">
        <v>28.301398740810601</v>
      </c>
      <c r="E3" s="34">
        <v>29.684621427197538</v>
      </c>
      <c r="F3" s="34">
        <v>4.9367214840025708</v>
      </c>
    </row>
    <row r="4" spans="1:11">
      <c r="A4" s="36" t="s">
        <v>227</v>
      </c>
      <c r="B4" s="33">
        <v>42143</v>
      </c>
      <c r="C4" s="34">
        <v>125.309663883455</v>
      </c>
      <c r="D4" s="34">
        <v>12.178934180655585</v>
      </c>
      <c r="E4" s="34">
        <v>28.655659404743627</v>
      </c>
      <c r="F4" s="34">
        <v>4.4318338920169884</v>
      </c>
    </row>
    <row r="5" spans="1:11">
      <c r="A5" s="36" t="s">
        <v>227</v>
      </c>
      <c r="B5" s="33">
        <v>42151</v>
      </c>
      <c r="C5" s="34">
        <v>143.43327576730789</v>
      </c>
      <c r="D5" s="34">
        <v>26.519286742662022</v>
      </c>
      <c r="E5" s="34">
        <v>44.629742831647</v>
      </c>
      <c r="F5" s="34">
        <v>5.7189772203836364</v>
      </c>
    </row>
    <row r="6" spans="1:11">
      <c r="A6" s="36" t="s">
        <v>227</v>
      </c>
      <c r="B6" s="33">
        <v>42156</v>
      </c>
      <c r="C6" s="34">
        <v>143.48462878825683</v>
      </c>
      <c r="D6" s="34">
        <v>35.021885620952887</v>
      </c>
      <c r="E6" s="34">
        <v>38.449570011682425</v>
      </c>
      <c r="F6" s="34">
        <v>7.1241172128974313</v>
      </c>
    </row>
    <row r="7" spans="1:11">
      <c r="A7" s="36" t="s">
        <v>227</v>
      </c>
      <c r="B7" s="33">
        <v>42163</v>
      </c>
      <c r="C7" s="34">
        <v>81.262761350998645</v>
      </c>
      <c r="D7" s="34">
        <v>7.3794561263226139</v>
      </c>
      <c r="E7" s="34">
        <v>17.871959132461683</v>
      </c>
      <c r="F7" s="34">
        <v>1.9249967856713284</v>
      </c>
    </row>
    <row r="8" spans="1:11">
      <c r="A8" s="36" t="s">
        <v>227</v>
      </c>
      <c r="B8" s="33">
        <v>42172</v>
      </c>
      <c r="C8" s="34">
        <v>112.56325407041679</v>
      </c>
      <c r="D8" s="34">
        <v>32.119484668540203</v>
      </c>
      <c r="E8" s="34">
        <v>36.995552798177272</v>
      </c>
      <c r="F8" s="34">
        <v>6.0707635276444645</v>
      </c>
    </row>
    <row r="9" spans="1:11">
      <c r="A9" s="36" t="s">
        <v>227</v>
      </c>
      <c r="B9" s="33">
        <v>42178</v>
      </c>
      <c r="C9" s="34">
        <v>66.505382502542247</v>
      </c>
      <c r="D9" s="34">
        <v>13.017069914470673</v>
      </c>
      <c r="E9" s="34">
        <v>16.1720613169221</v>
      </c>
      <c r="F9" s="34">
        <v>1.8260956848568519</v>
      </c>
    </row>
    <row r="10" spans="1:11">
      <c r="A10" s="36" t="s">
        <v>227</v>
      </c>
      <c r="B10" s="33">
        <v>42185</v>
      </c>
      <c r="C10" s="34">
        <v>49.204467904310469</v>
      </c>
      <c r="D10" s="34">
        <v>13.491973865228157</v>
      </c>
      <c r="E10" s="34">
        <v>15.89455701256747</v>
      </c>
      <c r="F10" s="34">
        <v>5.3770982046569458</v>
      </c>
    </row>
    <row r="11" spans="1:11">
      <c r="A11" s="36" t="s">
        <v>227</v>
      </c>
      <c r="B11" s="33">
        <v>42193</v>
      </c>
      <c r="C11" s="34">
        <v>58.521731167416618</v>
      </c>
      <c r="D11" s="34">
        <v>23.106029962066152</v>
      </c>
      <c r="E11" s="34">
        <v>39.05606818906606</v>
      </c>
      <c r="F11" s="34">
        <v>8.6102065135594152</v>
      </c>
    </row>
    <row r="12" spans="1:11">
      <c r="A12" s="36" t="s">
        <v>227</v>
      </c>
      <c r="B12" s="33">
        <v>42199</v>
      </c>
      <c r="C12" s="34">
        <v>43.952327243885854</v>
      </c>
      <c r="D12" s="34">
        <v>15.527164706413224</v>
      </c>
      <c r="E12" s="34">
        <v>33.60546325816059</v>
      </c>
      <c r="F12" s="34">
        <v>5.1590282913324046</v>
      </c>
      <c r="K12" s="54"/>
    </row>
    <row r="13" spans="1:11">
      <c r="A13" s="36" t="s">
        <v>227</v>
      </c>
      <c r="B13" s="33">
        <v>42207</v>
      </c>
      <c r="C13" s="34">
        <v>20.815019402357262</v>
      </c>
      <c r="D13" s="34">
        <v>2.4167313434084114</v>
      </c>
      <c r="E13" s="34">
        <v>33.039381682710193</v>
      </c>
      <c r="F13" s="34">
        <v>1.5786838406657702</v>
      </c>
      <c r="K13" s="54"/>
    </row>
    <row r="14" spans="1:11">
      <c r="A14" s="36" t="s">
        <v>227</v>
      </c>
      <c r="B14" s="33">
        <v>42215</v>
      </c>
      <c r="C14" s="34">
        <v>3.3221708605734945</v>
      </c>
      <c r="D14" s="34">
        <v>1.9184580294341256</v>
      </c>
      <c r="E14" s="34">
        <v>28.17356787505619</v>
      </c>
      <c r="F14" s="34">
        <v>3.2027431042152439</v>
      </c>
    </row>
    <row r="15" spans="1:11">
      <c r="A15" s="36" t="s">
        <v>227</v>
      </c>
      <c r="B15" s="33">
        <v>42221</v>
      </c>
      <c r="C15" s="34">
        <v>9.3610381134252236</v>
      </c>
      <c r="D15" s="34">
        <v>3.2379135845440863</v>
      </c>
      <c r="E15" s="34">
        <v>27.558404360409089</v>
      </c>
      <c r="F15" s="34">
        <v>3.0334469223283862</v>
      </c>
    </row>
    <row r="16" spans="1:11">
      <c r="A16" s="36" t="s">
        <v>227</v>
      </c>
      <c r="B16" s="33">
        <v>42229</v>
      </c>
      <c r="C16" s="34">
        <v>9.5889381613968805</v>
      </c>
      <c r="D16" s="34">
        <v>4.530601019807297</v>
      </c>
      <c r="E16" s="34">
        <v>17.676797514442345</v>
      </c>
      <c r="F16" s="34">
        <v>1.8263462833022475</v>
      </c>
    </row>
    <row r="17" spans="1:6">
      <c r="A17" s="36" t="s">
        <v>227</v>
      </c>
      <c r="B17" s="33">
        <v>42237</v>
      </c>
      <c r="C17" s="34">
        <v>0.5098506503768292</v>
      </c>
      <c r="D17" s="34">
        <v>0.45999731170792846</v>
      </c>
      <c r="E17" s="34">
        <v>16.429056764251673</v>
      </c>
      <c r="F17" s="34">
        <v>1.9081158772375919</v>
      </c>
    </row>
    <row r="18" spans="1:6">
      <c r="A18" s="36" t="s">
        <v>227</v>
      </c>
      <c r="B18" s="33">
        <v>42251</v>
      </c>
      <c r="C18" s="34">
        <v>2.2134436869276355</v>
      </c>
      <c r="D18" s="34">
        <v>3.8337969254512441</v>
      </c>
      <c r="E18" s="34">
        <v>23.626813279541327</v>
      </c>
      <c r="F18" s="34">
        <v>4.42433894574806</v>
      </c>
    </row>
    <row r="19" spans="1:6">
      <c r="A19" s="36" t="s">
        <v>227</v>
      </c>
      <c r="B19" s="33">
        <v>42264</v>
      </c>
      <c r="C19" s="34">
        <v>8.4298458392263242</v>
      </c>
      <c r="D19" s="34">
        <v>3.1232755646665864</v>
      </c>
      <c r="E19" s="34">
        <v>19.19952388181861</v>
      </c>
      <c r="F19" s="34">
        <v>1.3181818328738979</v>
      </c>
    </row>
    <row r="20" spans="1:6">
      <c r="A20" s="36" t="s">
        <v>227</v>
      </c>
      <c r="B20" s="33">
        <v>42285</v>
      </c>
      <c r="C20" s="34">
        <v>16.843142651368748</v>
      </c>
      <c r="D20" s="34">
        <v>1.1373727760552275</v>
      </c>
      <c r="E20" s="34">
        <v>18.542071792798154</v>
      </c>
      <c r="F20" s="34">
        <v>2.4645452806990273</v>
      </c>
    </row>
    <row r="21" spans="1:6">
      <c r="A21" s="36" t="s">
        <v>227</v>
      </c>
      <c r="B21" s="33">
        <v>42299</v>
      </c>
      <c r="C21" s="34">
        <v>24.836085601540404</v>
      </c>
      <c r="D21" s="34">
        <v>1.6104500578631942</v>
      </c>
      <c r="E21" s="34">
        <v>15.135999583699347</v>
      </c>
      <c r="F21" s="34">
        <v>6.421747490972296E-2</v>
      </c>
    </row>
    <row r="22" spans="1:6">
      <c r="A22" s="36" t="s">
        <v>227</v>
      </c>
      <c r="B22" s="33">
        <v>42318</v>
      </c>
      <c r="C22" s="34">
        <v>7.6536091619758162</v>
      </c>
      <c r="D22" s="34">
        <v>0.96480724140404661</v>
      </c>
      <c r="E22" s="34">
        <v>16.085373728461093</v>
      </c>
      <c r="F22" s="34">
        <v>6.8368049562537161</v>
      </c>
    </row>
    <row r="23" spans="1:6">
      <c r="A23" s="36" t="s">
        <v>228</v>
      </c>
      <c r="B23" s="33">
        <v>42121</v>
      </c>
      <c r="C23" s="34">
        <v>105.70252553315595</v>
      </c>
      <c r="D23" s="34">
        <v>16.1396160476808</v>
      </c>
      <c r="E23" s="34">
        <v>31.728157317697143</v>
      </c>
      <c r="F23" s="34">
        <v>3.2483545044551572</v>
      </c>
    </row>
    <row r="24" spans="1:6">
      <c r="A24" s="36" t="s">
        <v>228</v>
      </c>
      <c r="B24" s="33">
        <v>42137</v>
      </c>
      <c r="C24" s="34">
        <v>84.041628175707288</v>
      </c>
      <c r="D24" s="34">
        <v>39.023393116373427</v>
      </c>
      <c r="E24" s="34">
        <v>22.311067277095777</v>
      </c>
      <c r="F24" s="34">
        <v>2.6272216784060785</v>
      </c>
    </row>
    <row r="25" spans="1:6">
      <c r="A25" s="36" t="s">
        <v>228</v>
      </c>
      <c r="B25" s="33">
        <v>42143</v>
      </c>
      <c r="C25" s="34">
        <v>96.649780751143908</v>
      </c>
      <c r="D25" s="34">
        <v>11.23007177160105</v>
      </c>
      <c r="E25" s="34">
        <v>24.311442502068861</v>
      </c>
      <c r="F25" s="34">
        <v>2.0236562519260257</v>
      </c>
    </row>
    <row r="26" spans="1:6">
      <c r="A26" s="36" t="s">
        <v>228</v>
      </c>
      <c r="B26" s="33">
        <v>42151</v>
      </c>
      <c r="C26" s="34">
        <v>101.34221750986636</v>
      </c>
      <c r="D26" s="34">
        <v>4.1736775065773299</v>
      </c>
      <c r="E26" s="34">
        <v>38.572867540503808</v>
      </c>
      <c r="F26" s="34">
        <v>5.7386894702371176</v>
      </c>
    </row>
    <row r="27" spans="1:6">
      <c r="A27" s="36" t="s">
        <v>228</v>
      </c>
      <c r="B27" s="33">
        <v>42156</v>
      </c>
      <c r="C27" s="34">
        <v>93.424576945666374</v>
      </c>
      <c r="D27" s="34">
        <v>18.28205369018529</v>
      </c>
      <c r="E27" s="34">
        <v>33.699057997952202</v>
      </c>
      <c r="F27" s="34">
        <v>3.4901751489348496</v>
      </c>
    </row>
    <row r="28" spans="1:6">
      <c r="A28" s="36" t="s">
        <v>228</v>
      </c>
      <c r="B28" s="33">
        <v>42163</v>
      </c>
      <c r="C28" s="34">
        <v>80.031081402484077</v>
      </c>
      <c r="D28" s="34">
        <v>5.3865540247603185</v>
      </c>
      <c r="E28" s="34">
        <v>18.158194215664249</v>
      </c>
      <c r="F28" s="34">
        <v>2.9498398192562014</v>
      </c>
    </row>
    <row r="29" spans="1:6">
      <c r="A29" s="36" t="s">
        <v>228</v>
      </c>
      <c r="B29" s="33">
        <v>42172</v>
      </c>
      <c r="C29" s="34">
        <v>118.89205364875507</v>
      </c>
      <c r="D29" s="34">
        <v>14.735490167745837</v>
      </c>
      <c r="E29" s="34">
        <v>40.817501411454437</v>
      </c>
      <c r="F29" s="34">
        <v>15.814741246459549</v>
      </c>
    </row>
    <row r="30" spans="1:6">
      <c r="A30" s="36" t="s">
        <v>228</v>
      </c>
      <c r="B30" s="33">
        <v>42178</v>
      </c>
      <c r="C30" s="34">
        <v>84.164403814274621</v>
      </c>
      <c r="D30" s="34">
        <v>14.597215719281323</v>
      </c>
      <c r="E30" s="34">
        <v>18.214731737745854</v>
      </c>
      <c r="F30" s="34">
        <v>0.37330330245440574</v>
      </c>
    </row>
    <row r="31" spans="1:6">
      <c r="A31" s="36" t="s">
        <v>228</v>
      </c>
      <c r="B31" s="33">
        <v>42185</v>
      </c>
      <c r="C31" s="34">
        <v>82.309874694224902</v>
      </c>
      <c r="D31" s="34">
        <v>13.156340723236502</v>
      </c>
      <c r="E31" s="34">
        <v>21.273094739387243</v>
      </c>
      <c r="F31" s="34">
        <v>5.1112811336219304</v>
      </c>
    </row>
    <row r="32" spans="1:6">
      <c r="A32" s="36" t="s">
        <v>228</v>
      </c>
      <c r="B32" s="33">
        <v>42193</v>
      </c>
      <c r="C32" s="34">
        <v>96.782187814388166</v>
      </c>
      <c r="D32" s="34">
        <v>24.259405601127753</v>
      </c>
      <c r="E32" s="34">
        <v>39.982443333969485</v>
      </c>
      <c r="F32" s="34">
        <v>8.1065568147105633</v>
      </c>
    </row>
    <row r="33" spans="1:6">
      <c r="A33" s="36" t="s">
        <v>228</v>
      </c>
      <c r="B33" s="33">
        <v>42199</v>
      </c>
      <c r="C33" s="34">
        <v>66.466144869497242</v>
      </c>
      <c r="D33" s="34">
        <v>10.291708671173124</v>
      </c>
      <c r="E33" s="34">
        <v>36.700318976660114</v>
      </c>
      <c r="F33" s="34">
        <v>6.9158363887927328</v>
      </c>
    </row>
    <row r="34" spans="1:6">
      <c r="A34" s="36" t="s">
        <v>228</v>
      </c>
      <c r="B34" s="33">
        <v>42207</v>
      </c>
      <c r="C34" s="34">
        <v>53.018549132562008</v>
      </c>
      <c r="D34" s="34">
        <v>16.229062980154392</v>
      </c>
      <c r="E34" s="34">
        <v>34.835757916722748</v>
      </c>
      <c r="F34" s="34">
        <v>4.9759001847207385</v>
      </c>
    </row>
    <row r="35" spans="1:6">
      <c r="A35" s="36" t="s">
        <v>228</v>
      </c>
      <c r="B35" s="33">
        <v>42215</v>
      </c>
      <c r="C35" s="34">
        <v>9.3946186073383906</v>
      </c>
      <c r="D35" s="34">
        <v>4.2564275345623583</v>
      </c>
      <c r="E35" s="34">
        <v>25.435632707214626</v>
      </c>
      <c r="F35" s="34">
        <v>2.2530773453806856</v>
      </c>
    </row>
    <row r="36" spans="1:6">
      <c r="A36" s="36" t="s">
        <v>228</v>
      </c>
      <c r="B36" s="33">
        <v>42221</v>
      </c>
      <c r="C36" s="34">
        <v>21.324301155497967</v>
      </c>
      <c r="D36" s="34">
        <v>7.503568348424337</v>
      </c>
      <c r="E36" s="34">
        <v>30.283103590640312</v>
      </c>
      <c r="F36" s="34">
        <v>1.7267834711804104</v>
      </c>
    </row>
    <row r="37" spans="1:6">
      <c r="A37" s="36" t="s">
        <v>228</v>
      </c>
      <c r="B37" s="33">
        <v>42229</v>
      </c>
      <c r="C37" s="34">
        <v>9.9948576661669613</v>
      </c>
      <c r="D37" s="34">
        <v>2.1841691458009791</v>
      </c>
      <c r="E37" s="34">
        <v>15.64954895841373</v>
      </c>
      <c r="F37" s="34">
        <v>1.5549444418394631</v>
      </c>
    </row>
    <row r="38" spans="1:6">
      <c r="A38" s="36" t="s">
        <v>228</v>
      </c>
      <c r="B38" s="33">
        <v>42237</v>
      </c>
      <c r="C38" s="34">
        <v>1.2347059597460244</v>
      </c>
      <c r="D38" s="34">
        <v>2.1385734546882071</v>
      </c>
      <c r="E38" s="34">
        <v>20.038792091082385</v>
      </c>
      <c r="F38" s="34">
        <v>6.1849754455502968</v>
      </c>
    </row>
    <row r="39" spans="1:6">
      <c r="A39" s="36" t="s">
        <v>228</v>
      </c>
      <c r="B39" s="33">
        <v>42251</v>
      </c>
      <c r="C39" s="34">
        <v>0</v>
      </c>
      <c r="D39" s="34">
        <v>0</v>
      </c>
      <c r="E39" s="34">
        <v>20.058111800194368</v>
      </c>
      <c r="F39" s="34">
        <v>2.4962841597242384</v>
      </c>
    </row>
    <row r="40" spans="1:6">
      <c r="A40" s="36" t="s">
        <v>228</v>
      </c>
      <c r="B40" s="33">
        <v>42264</v>
      </c>
      <c r="C40" s="34">
        <v>2.4731494298474694</v>
      </c>
      <c r="D40" s="34">
        <v>0.71750090879647688</v>
      </c>
      <c r="E40" s="34">
        <v>20.765439799204589</v>
      </c>
      <c r="F40" s="34">
        <v>4.5406022676000521</v>
      </c>
    </row>
    <row r="41" spans="1:6">
      <c r="A41" s="36" t="s">
        <v>228</v>
      </c>
      <c r="B41" s="33">
        <v>42285</v>
      </c>
      <c r="C41" s="34">
        <v>9.2557431321343149</v>
      </c>
      <c r="D41" s="34">
        <v>1.7672635729946269</v>
      </c>
      <c r="E41" s="34">
        <v>16.259337853157486</v>
      </c>
      <c r="F41" s="34">
        <v>0.67977729792541841</v>
      </c>
    </row>
    <row r="42" spans="1:6">
      <c r="A42" s="36" t="s">
        <v>228</v>
      </c>
      <c r="B42" s="33">
        <v>42299</v>
      </c>
      <c r="C42" s="34">
        <v>15.817546403579316</v>
      </c>
      <c r="D42" s="34">
        <v>1.2162503778502018</v>
      </c>
      <c r="E42" s="34">
        <v>15.918545487434313</v>
      </c>
      <c r="F42" s="34">
        <v>1.2456587176815301</v>
      </c>
    </row>
    <row r="43" spans="1:6">
      <c r="A43" s="36" t="s">
        <v>228</v>
      </c>
      <c r="B43" s="33">
        <v>42318</v>
      </c>
      <c r="C43" s="34">
        <v>7.6689040271638378</v>
      </c>
      <c r="D43" s="34">
        <v>1.0267162366007037</v>
      </c>
      <c r="E43" s="34">
        <v>20.880689595287354</v>
      </c>
      <c r="F43" s="34">
        <v>6.3155913034333739</v>
      </c>
    </row>
    <row r="44" spans="1:6">
      <c r="A44" s="9" t="s">
        <v>225</v>
      </c>
      <c r="B44" s="33">
        <v>42121</v>
      </c>
      <c r="C44" s="34">
        <v>26.819686401687289</v>
      </c>
      <c r="D44" s="34">
        <v>12.11025099439718</v>
      </c>
      <c r="E44" s="34">
        <v>18.681707126831629</v>
      </c>
      <c r="F44" s="34">
        <v>2.1573782109236181</v>
      </c>
    </row>
    <row r="45" spans="1:6">
      <c r="A45" s="9" t="s">
        <v>225</v>
      </c>
      <c r="B45" s="33">
        <v>42143</v>
      </c>
      <c r="C45" s="34">
        <v>15.888353905421525</v>
      </c>
      <c r="D45" s="34">
        <v>1.2051944225549354</v>
      </c>
      <c r="E45" s="34">
        <v>11.686168802684465</v>
      </c>
      <c r="F45" s="34">
        <v>2.842711781424148</v>
      </c>
    </row>
    <row r="46" spans="1:6">
      <c r="A46" s="9" t="s">
        <v>225</v>
      </c>
      <c r="B46" s="33">
        <v>42151</v>
      </c>
      <c r="C46" s="34">
        <v>14.918783166540301</v>
      </c>
      <c r="D46" s="34">
        <v>8.2005944056203788</v>
      </c>
      <c r="E46" s="34">
        <v>12.757037687915107</v>
      </c>
      <c r="F46" s="34">
        <v>2.0448183873321057</v>
      </c>
    </row>
    <row r="47" spans="1:6">
      <c r="A47" s="9" t="s">
        <v>225</v>
      </c>
      <c r="B47" s="33">
        <v>42156</v>
      </c>
      <c r="C47" s="34">
        <v>27.693966674255989</v>
      </c>
      <c r="D47" s="34">
        <v>7.5046092203015</v>
      </c>
      <c r="E47" s="34">
        <v>33.679589091844512</v>
      </c>
      <c r="F47" s="34">
        <v>3.6353621947513957</v>
      </c>
    </row>
    <row r="48" spans="1:6">
      <c r="A48" s="9" t="s">
        <v>225</v>
      </c>
      <c r="B48" s="33">
        <v>42163</v>
      </c>
      <c r="C48" s="34">
        <v>18.88537921266801</v>
      </c>
      <c r="D48" s="34">
        <v>2.0576604711330808</v>
      </c>
      <c r="E48" s="34">
        <v>21.522230086791978</v>
      </c>
      <c r="F48" s="34">
        <v>2.005335982444624</v>
      </c>
    </row>
    <row r="49" spans="1:6">
      <c r="A49" s="9" t="s">
        <v>225</v>
      </c>
      <c r="B49" s="33">
        <v>42172</v>
      </c>
      <c r="C49" s="34">
        <v>23.104463149752792</v>
      </c>
      <c r="D49" s="34">
        <v>5.0937385226150873</v>
      </c>
      <c r="E49" s="34">
        <v>25.032062622687977</v>
      </c>
      <c r="F49" s="34">
        <v>3.2868351317321118</v>
      </c>
    </row>
    <row r="50" spans="1:6">
      <c r="A50" s="9" t="s">
        <v>225</v>
      </c>
      <c r="B50" s="33">
        <v>42178</v>
      </c>
      <c r="C50" s="34">
        <v>12.060321198194018</v>
      </c>
      <c r="D50" s="34">
        <v>5.2260127186904235</v>
      </c>
      <c r="E50" s="34">
        <v>13.686435683449737</v>
      </c>
      <c r="F50" s="34">
        <v>0.93389762943097188</v>
      </c>
    </row>
    <row r="51" spans="1:6">
      <c r="A51" s="9" t="s">
        <v>225</v>
      </c>
      <c r="B51" s="33">
        <v>42185</v>
      </c>
      <c r="C51" s="34">
        <v>11.297905303529587</v>
      </c>
      <c r="D51" s="34">
        <v>1.1606422968065431</v>
      </c>
      <c r="E51" s="34">
        <v>23.474704028857246</v>
      </c>
      <c r="F51" s="34">
        <v>1.3033510253800371</v>
      </c>
    </row>
    <row r="52" spans="1:6">
      <c r="A52" s="9" t="s">
        <v>225</v>
      </c>
      <c r="B52" s="33">
        <v>42193</v>
      </c>
      <c r="C52" s="34">
        <v>5.9954722776346463</v>
      </c>
      <c r="D52" s="34">
        <v>2.1690580559671853</v>
      </c>
      <c r="E52" s="34">
        <v>33.501605570759978</v>
      </c>
      <c r="F52" s="34">
        <v>4.1594654524839285</v>
      </c>
    </row>
    <row r="53" spans="1:6">
      <c r="A53" s="9" t="s">
        <v>225</v>
      </c>
      <c r="B53" s="33">
        <v>42199</v>
      </c>
      <c r="C53" s="34">
        <v>4.5587384083201075</v>
      </c>
      <c r="D53" s="34">
        <v>2.2903015755228089</v>
      </c>
      <c r="E53" s="34">
        <v>28.137582830697358</v>
      </c>
      <c r="F53" s="34">
        <v>6.4367772608390625</v>
      </c>
    </row>
    <row r="54" spans="1:6">
      <c r="A54" s="9" t="s">
        <v>225</v>
      </c>
      <c r="B54" s="33">
        <v>42207</v>
      </c>
      <c r="C54" s="34">
        <v>2.7391973670089249</v>
      </c>
      <c r="D54" s="34">
        <v>0.42246060954133058</v>
      </c>
      <c r="E54" s="34">
        <v>31.558601213120479</v>
      </c>
      <c r="F54" s="34">
        <v>3.0817887417644685</v>
      </c>
    </row>
    <row r="55" spans="1:6">
      <c r="A55" s="9" t="s">
        <v>225</v>
      </c>
      <c r="B55" s="33">
        <v>42215</v>
      </c>
      <c r="C55" s="34">
        <v>0.1859538654920021</v>
      </c>
      <c r="D55" s="34">
        <v>1.6023734038109538E-2</v>
      </c>
      <c r="E55" s="34">
        <v>30.711777034522829</v>
      </c>
      <c r="F55" s="34">
        <v>4.0177508004322044</v>
      </c>
    </row>
    <row r="56" spans="1:6">
      <c r="A56" s="9" t="s">
        <v>225</v>
      </c>
      <c r="B56" s="33">
        <v>42221</v>
      </c>
      <c r="C56" s="34">
        <v>3.0421112184260601</v>
      </c>
      <c r="D56" s="34">
        <v>0.78002976394467149</v>
      </c>
      <c r="E56" s="34">
        <v>32.512228845119417</v>
      </c>
      <c r="F56" s="34">
        <v>0.65793119222114627</v>
      </c>
    </row>
    <row r="57" spans="1:6">
      <c r="A57" s="9" t="s">
        <v>225</v>
      </c>
      <c r="B57" s="33">
        <v>42229</v>
      </c>
      <c r="C57" s="34">
        <v>0.77806873301579227</v>
      </c>
      <c r="D57" s="34">
        <v>1.1296751746919407</v>
      </c>
      <c r="E57" s="34">
        <v>16.062004076739907</v>
      </c>
      <c r="F57" s="34">
        <v>1.6281974351842905</v>
      </c>
    </row>
    <row r="58" spans="1:6">
      <c r="A58" s="9" t="s">
        <v>225</v>
      </c>
      <c r="B58" s="33">
        <v>42237</v>
      </c>
      <c r="C58" s="43">
        <v>0</v>
      </c>
      <c r="D58" s="43">
        <v>0</v>
      </c>
      <c r="E58" s="34">
        <v>15.904994825649331</v>
      </c>
      <c r="F58" s="34">
        <v>2.4644954204086726</v>
      </c>
    </row>
    <row r="59" spans="1:6">
      <c r="A59" s="9" t="s">
        <v>225</v>
      </c>
      <c r="B59" s="33">
        <v>42257</v>
      </c>
      <c r="C59" s="34">
        <v>3.3031448970918369</v>
      </c>
      <c r="D59" s="34">
        <v>2.3848578712349813</v>
      </c>
      <c r="E59" s="34">
        <v>16.660326102096302</v>
      </c>
      <c r="F59" s="34">
        <v>2.916789319560205</v>
      </c>
    </row>
    <row r="60" spans="1:6">
      <c r="A60" s="9" t="s">
        <v>225</v>
      </c>
      <c r="B60" s="33">
        <v>42264</v>
      </c>
      <c r="C60" s="34">
        <v>7.3990658316171798</v>
      </c>
      <c r="D60" s="34">
        <v>1.1133423042277231</v>
      </c>
      <c r="E60" s="34">
        <v>21.495577018777393</v>
      </c>
      <c r="F60" s="34">
        <v>2.0203573372745423</v>
      </c>
    </row>
    <row r="61" spans="1:6">
      <c r="A61" s="9" t="s">
        <v>225</v>
      </c>
      <c r="B61" s="33">
        <v>42285</v>
      </c>
      <c r="C61" s="34">
        <v>14.132412431431257</v>
      </c>
      <c r="D61" s="34">
        <v>2.3556150695141715</v>
      </c>
      <c r="E61" s="34">
        <v>14.862940008966417</v>
      </c>
      <c r="F61" s="34">
        <v>0.40641885876385503</v>
      </c>
    </row>
    <row r="62" spans="1:6">
      <c r="A62" s="9" t="s">
        <v>225</v>
      </c>
      <c r="B62" s="33">
        <v>42299</v>
      </c>
      <c r="C62" s="34">
        <v>21.114742551074983</v>
      </c>
      <c r="D62" s="34">
        <v>6.1930776122687075</v>
      </c>
      <c r="E62" s="34">
        <v>17.585193934143248</v>
      </c>
      <c r="F62" s="34">
        <v>1.1934754135027299</v>
      </c>
    </row>
    <row r="63" spans="1:6">
      <c r="A63" s="9" t="s">
        <v>225</v>
      </c>
      <c r="B63" s="33">
        <v>42327</v>
      </c>
      <c r="C63" s="34">
        <v>4.4573200332426959</v>
      </c>
      <c r="D63" s="34">
        <v>1.0700824419741974</v>
      </c>
      <c r="E63" s="34">
        <v>14.518439944471931</v>
      </c>
      <c r="F63" s="34">
        <v>2.318249674515299</v>
      </c>
    </row>
    <row r="64" spans="1:6">
      <c r="A64" s="9" t="s">
        <v>225</v>
      </c>
      <c r="B64" s="33">
        <v>42346</v>
      </c>
      <c r="C64" s="34">
        <v>4.4482183294403725</v>
      </c>
      <c r="D64" s="34">
        <v>1.5798553152130066</v>
      </c>
      <c r="E64" s="34">
        <v>9.3926962985590929</v>
      </c>
      <c r="F64" s="34">
        <v>1.1892960772284622</v>
      </c>
    </row>
    <row r="65" spans="1:6">
      <c r="A65" s="9" t="s">
        <v>226</v>
      </c>
      <c r="B65" s="44">
        <v>42121</v>
      </c>
      <c r="C65" s="43">
        <v>22.608208537705092</v>
      </c>
      <c r="D65" s="43">
        <v>1.1876357496562076</v>
      </c>
      <c r="E65" s="43">
        <v>16.726251252238722</v>
      </c>
      <c r="F65" s="43">
        <v>1.32125505329342</v>
      </c>
    </row>
    <row r="66" spans="1:6">
      <c r="A66" s="9" t="s">
        <v>226</v>
      </c>
      <c r="B66" s="44">
        <v>42143</v>
      </c>
      <c r="C66" s="43">
        <v>19.605020514492185</v>
      </c>
      <c r="D66" s="43">
        <v>3.3796210226201953</v>
      </c>
      <c r="E66" s="43">
        <v>14.349100449096001</v>
      </c>
      <c r="F66" s="43">
        <v>1.4640364738091007</v>
      </c>
    </row>
    <row r="67" spans="1:6">
      <c r="A67" s="9" t="s">
        <v>226</v>
      </c>
      <c r="B67" s="44">
        <v>42151</v>
      </c>
      <c r="C67" s="43">
        <v>11.501836699165795</v>
      </c>
      <c r="D67" s="43">
        <v>2.5962687712766721</v>
      </c>
      <c r="E67" s="43">
        <v>16.257429213654117</v>
      </c>
      <c r="F67" s="43">
        <v>1.0296837276101558</v>
      </c>
    </row>
    <row r="68" spans="1:6">
      <c r="A68" s="9" t="s">
        <v>226</v>
      </c>
      <c r="B68" s="44">
        <v>42156</v>
      </c>
      <c r="C68" s="43">
        <v>22.392534936547673</v>
      </c>
      <c r="D68" s="43">
        <v>2.1476737454951538</v>
      </c>
      <c r="E68" s="43">
        <v>31.333459559908118</v>
      </c>
      <c r="F68" s="43">
        <v>0.96878838541432388</v>
      </c>
    </row>
    <row r="69" spans="1:6">
      <c r="A69" s="9" t="s">
        <v>226</v>
      </c>
      <c r="B69" s="44">
        <v>42163</v>
      </c>
      <c r="C69" s="43">
        <v>13.637821997061076</v>
      </c>
      <c r="D69" s="43">
        <v>1.8856206040336903</v>
      </c>
      <c r="E69" s="43">
        <v>20.240770949784004</v>
      </c>
      <c r="F69" s="43">
        <v>1.0408546307642168</v>
      </c>
    </row>
    <row r="70" spans="1:6">
      <c r="A70" s="9" t="s">
        <v>226</v>
      </c>
      <c r="B70" s="44">
        <v>42172</v>
      </c>
      <c r="C70" s="43">
        <v>17.812972136114848</v>
      </c>
      <c r="D70" s="43">
        <v>6.3413533959842354</v>
      </c>
      <c r="E70" s="43">
        <v>26.417351636677356</v>
      </c>
      <c r="F70" s="43">
        <v>6.8950881589258266</v>
      </c>
    </row>
    <row r="71" spans="1:6">
      <c r="A71" s="9" t="s">
        <v>226</v>
      </c>
      <c r="B71" s="44">
        <v>42178</v>
      </c>
      <c r="C71" s="43">
        <v>16.134344161496525</v>
      </c>
      <c r="D71" s="43">
        <v>2.3360641385957739</v>
      </c>
      <c r="E71" s="43">
        <v>16.076127213564803</v>
      </c>
      <c r="F71" s="43">
        <v>0.97500026436943654</v>
      </c>
    </row>
    <row r="72" spans="1:6">
      <c r="A72" s="9" t="s">
        <v>226</v>
      </c>
      <c r="B72" s="44">
        <v>42185</v>
      </c>
      <c r="C72" s="43">
        <v>14.528966419294102</v>
      </c>
      <c r="D72" s="43">
        <v>2.2270943622275188</v>
      </c>
      <c r="E72" s="43">
        <v>20.995572895785145</v>
      </c>
      <c r="F72" s="43">
        <v>2.5353935872302098</v>
      </c>
    </row>
    <row r="73" spans="1:6">
      <c r="A73" s="9" t="s">
        <v>226</v>
      </c>
      <c r="B73" s="44">
        <v>42193</v>
      </c>
      <c r="C73" s="43">
        <v>16.524121841797896</v>
      </c>
      <c r="D73" s="43">
        <v>3.2380083222404177</v>
      </c>
      <c r="E73" s="43">
        <v>27.596115061527993</v>
      </c>
      <c r="F73" s="43">
        <v>0.87649969990414323</v>
      </c>
    </row>
    <row r="74" spans="1:6">
      <c r="A74" s="9" t="s">
        <v>226</v>
      </c>
      <c r="B74" s="44">
        <v>42199</v>
      </c>
      <c r="C74" s="43">
        <v>17.470219233547102</v>
      </c>
      <c r="D74" s="43">
        <v>4.5473623389019417</v>
      </c>
      <c r="E74" s="43">
        <v>31.657811281832863</v>
      </c>
      <c r="F74" s="43">
        <v>8.8350677305139467</v>
      </c>
    </row>
    <row r="75" spans="1:6">
      <c r="A75" s="9" t="s">
        <v>226</v>
      </c>
      <c r="B75" s="44">
        <v>42207</v>
      </c>
      <c r="C75" s="43">
        <v>7.1641314592683072</v>
      </c>
      <c r="D75" s="43">
        <v>2.9592338789551231</v>
      </c>
      <c r="E75" s="43">
        <v>30.625289283853448</v>
      </c>
      <c r="F75" s="43">
        <v>5.3799900777082499</v>
      </c>
    </row>
    <row r="76" spans="1:6">
      <c r="A76" s="9" t="s">
        <v>226</v>
      </c>
      <c r="B76" s="44">
        <v>42215</v>
      </c>
      <c r="C76" s="43">
        <v>7.8170912662377958</v>
      </c>
      <c r="D76" s="43">
        <v>3.1335712868360295</v>
      </c>
      <c r="E76" s="43">
        <v>31.742829988249934</v>
      </c>
      <c r="F76" s="43">
        <v>4.1589965200373751</v>
      </c>
    </row>
    <row r="77" spans="1:6">
      <c r="A77" s="9" t="s">
        <v>226</v>
      </c>
      <c r="B77" s="44">
        <v>42221</v>
      </c>
      <c r="C77" s="43">
        <v>5.5276088206661145</v>
      </c>
      <c r="D77" s="43">
        <v>3.2516424717187316</v>
      </c>
      <c r="E77" s="43">
        <v>38.131186851296569</v>
      </c>
      <c r="F77" s="43">
        <v>3.4332283807397843</v>
      </c>
    </row>
    <row r="78" spans="1:6">
      <c r="A78" s="9" t="s">
        <v>226</v>
      </c>
      <c r="B78" s="44">
        <v>42229</v>
      </c>
      <c r="C78" s="43">
        <v>1.5226386107142578</v>
      </c>
      <c r="D78" s="43">
        <v>1.2057305219442995</v>
      </c>
      <c r="E78" s="43">
        <v>16.831280779280281</v>
      </c>
      <c r="F78" s="43">
        <v>2.345989151043534</v>
      </c>
    </row>
    <row r="79" spans="1:6">
      <c r="A79" s="9" t="s">
        <v>226</v>
      </c>
      <c r="B79" s="44">
        <v>42237</v>
      </c>
      <c r="C79" s="43">
        <v>0</v>
      </c>
      <c r="D79" s="43">
        <v>0</v>
      </c>
      <c r="E79" s="43">
        <v>17.698880877695565</v>
      </c>
      <c r="F79" s="43">
        <v>6.4002996880618683</v>
      </c>
    </row>
    <row r="80" spans="1:6">
      <c r="A80" s="9" t="s">
        <v>226</v>
      </c>
      <c r="B80" s="44">
        <v>42257</v>
      </c>
      <c r="C80" s="43">
        <v>2.8379400192993196</v>
      </c>
      <c r="D80" s="43">
        <v>2.7283164944174079</v>
      </c>
      <c r="E80" s="43">
        <v>19.752889570908355</v>
      </c>
      <c r="F80" s="43">
        <v>4.9686096643629138</v>
      </c>
    </row>
    <row r="81" spans="1:12">
      <c r="A81" s="9" t="s">
        <v>226</v>
      </c>
      <c r="B81" s="44">
        <v>42264</v>
      </c>
      <c r="C81" s="43">
        <v>4.2882685796657496</v>
      </c>
      <c r="D81" s="43">
        <v>0.94837539036805052</v>
      </c>
      <c r="E81" s="43">
        <v>21.122667742098507</v>
      </c>
      <c r="F81" s="43">
        <v>2.2899378069247378</v>
      </c>
    </row>
    <row r="82" spans="1:12">
      <c r="A82" s="9" t="s">
        <v>226</v>
      </c>
      <c r="B82" s="44">
        <v>42285</v>
      </c>
      <c r="C82" s="43">
        <v>10.024974333808103</v>
      </c>
      <c r="D82" s="43">
        <v>0.90724059430832604</v>
      </c>
      <c r="E82" s="43">
        <v>14.702209351693009</v>
      </c>
      <c r="F82" s="43">
        <v>1.4227102833394853</v>
      </c>
    </row>
    <row r="83" spans="1:12">
      <c r="A83" s="9" t="s">
        <v>226</v>
      </c>
      <c r="B83" s="44">
        <v>42299</v>
      </c>
      <c r="C83" s="43">
        <v>15.099153459137881</v>
      </c>
      <c r="D83" s="43">
        <v>4.4480615178607712</v>
      </c>
      <c r="E83" s="43">
        <v>16.52830970108214</v>
      </c>
      <c r="F83" s="43">
        <v>3.3144850177537264</v>
      </c>
    </row>
    <row r="84" spans="1:12">
      <c r="A84" s="9" t="s">
        <v>226</v>
      </c>
      <c r="B84" s="44">
        <v>42327</v>
      </c>
      <c r="C84" s="43">
        <v>4.0196683525660708</v>
      </c>
      <c r="D84" s="43">
        <v>0.36783342927946999</v>
      </c>
      <c r="E84" s="43">
        <v>13.101929283872897</v>
      </c>
      <c r="F84" s="43">
        <v>2.038796877241591</v>
      </c>
    </row>
    <row r="85" spans="1:12">
      <c r="A85" s="9" t="s">
        <v>226</v>
      </c>
      <c r="B85" s="44">
        <v>42346</v>
      </c>
      <c r="C85" s="43">
        <v>3.6835319112891773</v>
      </c>
      <c r="D85" s="43">
        <v>0.58772509480240931</v>
      </c>
      <c r="E85" s="43">
        <v>9.7450671488203593</v>
      </c>
      <c r="F85" s="43">
        <v>0.86010744889630519</v>
      </c>
    </row>
    <row r="86" spans="1:12">
      <c r="A86" s="9" t="s">
        <v>3</v>
      </c>
      <c r="B86" s="33">
        <v>42793</v>
      </c>
      <c r="C86" s="45">
        <v>8.42</v>
      </c>
      <c r="D86" s="45">
        <v>1.1000000000000001</v>
      </c>
      <c r="E86" s="47">
        <v>13.12</v>
      </c>
      <c r="F86" s="47">
        <v>0.75</v>
      </c>
      <c r="G86" s="49">
        <v>6.17</v>
      </c>
      <c r="H86" s="49">
        <v>0.61</v>
      </c>
      <c r="I86" s="49">
        <v>13.18</v>
      </c>
      <c r="J86" s="49">
        <v>0.35</v>
      </c>
      <c r="L86" s="4"/>
    </row>
    <row r="87" spans="1:12">
      <c r="A87" s="9" t="s">
        <v>3</v>
      </c>
      <c r="B87" s="33">
        <v>42814</v>
      </c>
      <c r="C87" s="45">
        <v>9.7799999999999994</v>
      </c>
      <c r="D87" s="45">
        <v>1.97</v>
      </c>
      <c r="E87" s="47">
        <v>18.440000000000001</v>
      </c>
      <c r="F87" s="47">
        <v>0.51</v>
      </c>
      <c r="G87" s="49">
        <v>5.03</v>
      </c>
      <c r="H87" s="49">
        <v>1.32</v>
      </c>
      <c r="I87" s="49">
        <v>16.649999999999999</v>
      </c>
      <c r="J87" s="49">
        <v>0.89</v>
      </c>
      <c r="L87" s="4"/>
    </row>
    <row r="88" spans="1:12">
      <c r="A88" s="9" t="s">
        <v>3</v>
      </c>
      <c r="B88" s="33">
        <v>42838</v>
      </c>
      <c r="C88" s="45">
        <v>4.4800000000000004</v>
      </c>
      <c r="D88" s="45">
        <v>0.28000000000000003</v>
      </c>
      <c r="E88" s="47">
        <v>23.44</v>
      </c>
      <c r="F88" s="47">
        <v>0.19</v>
      </c>
      <c r="G88" s="49"/>
      <c r="H88" s="49"/>
      <c r="I88" s="49"/>
      <c r="J88" s="49"/>
      <c r="L88" s="4"/>
    </row>
    <row r="89" spans="1:12">
      <c r="A89" s="9" t="s">
        <v>3</v>
      </c>
      <c r="B89" s="33">
        <v>42858</v>
      </c>
      <c r="C89" s="45">
        <v>3.88</v>
      </c>
      <c r="D89" s="45">
        <v>1.1200000000000001</v>
      </c>
      <c r="E89" s="47">
        <v>2.77</v>
      </c>
      <c r="F89" s="47">
        <v>0.17</v>
      </c>
      <c r="G89" s="49">
        <v>5.53</v>
      </c>
      <c r="H89" s="49">
        <v>1.28</v>
      </c>
      <c r="I89" s="49">
        <v>2.14</v>
      </c>
      <c r="J89" s="49">
        <v>0.22</v>
      </c>
      <c r="L89" s="4"/>
    </row>
    <row r="90" spans="1:12">
      <c r="A90" s="9" t="s">
        <v>3</v>
      </c>
      <c r="B90" s="33">
        <v>42871</v>
      </c>
      <c r="C90" s="45">
        <v>7.9</v>
      </c>
      <c r="D90" s="45">
        <v>0.31</v>
      </c>
      <c r="E90" s="47">
        <v>7.34</v>
      </c>
      <c r="F90" s="47">
        <v>0.79</v>
      </c>
      <c r="G90" s="49"/>
      <c r="H90" s="49"/>
      <c r="I90" s="49"/>
      <c r="J90" s="49"/>
      <c r="L90" s="4"/>
    </row>
    <row r="91" spans="1:12">
      <c r="A91" s="9" t="s">
        <v>3</v>
      </c>
      <c r="B91" s="33">
        <v>42887</v>
      </c>
      <c r="C91" s="45">
        <v>8.18</v>
      </c>
      <c r="D91" s="45">
        <v>0.83</v>
      </c>
      <c r="E91" s="47">
        <v>5.44</v>
      </c>
      <c r="F91" s="47">
        <v>0.13</v>
      </c>
      <c r="G91" s="49">
        <v>6.85</v>
      </c>
      <c r="H91" s="49">
        <v>0.22</v>
      </c>
      <c r="I91" s="49">
        <v>5.59</v>
      </c>
      <c r="J91" s="49">
        <v>0.53</v>
      </c>
      <c r="L91" s="4"/>
    </row>
    <row r="92" spans="1:12">
      <c r="A92" s="9" t="s">
        <v>3</v>
      </c>
      <c r="B92" s="33">
        <v>42898</v>
      </c>
      <c r="C92" s="45">
        <v>10.8</v>
      </c>
      <c r="D92" s="45">
        <v>1.59</v>
      </c>
      <c r="E92" s="47">
        <v>7.33</v>
      </c>
      <c r="F92" s="47">
        <v>0.55000000000000004</v>
      </c>
      <c r="G92" s="49"/>
      <c r="H92" s="49"/>
      <c r="I92" s="49"/>
      <c r="J92" s="49"/>
      <c r="L92" s="4"/>
    </row>
    <row r="93" spans="1:12">
      <c r="A93" s="9" t="s">
        <v>3</v>
      </c>
      <c r="B93" s="33">
        <v>42916</v>
      </c>
      <c r="C93" s="45">
        <v>15.01</v>
      </c>
      <c r="D93" s="45">
        <v>1.1000000000000001</v>
      </c>
      <c r="E93" s="47">
        <v>5.22</v>
      </c>
      <c r="F93" s="47">
        <v>0.63</v>
      </c>
      <c r="G93" s="49"/>
      <c r="H93" s="49"/>
      <c r="I93" s="49"/>
      <c r="J93" s="49"/>
      <c r="L93" s="4"/>
    </row>
    <row r="94" spans="1:12">
      <c r="A94" s="9" t="s">
        <v>3</v>
      </c>
      <c r="B94" s="33">
        <v>42934</v>
      </c>
      <c r="C94" s="45">
        <v>8.17</v>
      </c>
      <c r="D94" s="45">
        <v>0.7</v>
      </c>
      <c r="E94" s="47">
        <v>2.66</v>
      </c>
      <c r="F94" s="47">
        <v>0.22</v>
      </c>
      <c r="G94" s="49">
        <v>9.65</v>
      </c>
      <c r="H94" s="49">
        <v>1.91</v>
      </c>
      <c r="I94" s="49">
        <v>2.2599999999999998</v>
      </c>
      <c r="J94" s="49">
        <v>0.19</v>
      </c>
      <c r="L94" s="4"/>
    </row>
    <row r="95" spans="1:12">
      <c r="A95" s="9" t="s">
        <v>3</v>
      </c>
      <c r="B95" s="33">
        <v>42948</v>
      </c>
      <c r="C95" s="45">
        <v>16.739999999999998</v>
      </c>
      <c r="D95" s="45">
        <v>4.3899999999999997</v>
      </c>
      <c r="E95" s="47">
        <v>3.98</v>
      </c>
      <c r="F95" s="47">
        <v>0.32</v>
      </c>
      <c r="G95" s="49"/>
      <c r="H95" s="49"/>
      <c r="I95" s="49"/>
      <c r="J95" s="49"/>
      <c r="L95" s="4"/>
    </row>
    <row r="96" spans="1:12">
      <c r="A96" s="9" t="s">
        <v>3</v>
      </c>
      <c r="B96" s="33">
        <v>42964</v>
      </c>
      <c r="C96" s="45">
        <v>11.13</v>
      </c>
      <c r="D96" s="45">
        <v>1.52</v>
      </c>
      <c r="E96" s="47">
        <v>6.41</v>
      </c>
      <c r="F96" s="47">
        <v>0.48</v>
      </c>
      <c r="G96" s="49">
        <v>2.74</v>
      </c>
      <c r="H96" s="49">
        <v>0.55000000000000004</v>
      </c>
      <c r="I96" s="49">
        <v>5.86</v>
      </c>
      <c r="J96" s="49">
        <v>0.28999999999999998</v>
      </c>
      <c r="L96" s="4"/>
    </row>
    <row r="97" spans="1:12">
      <c r="A97" s="9" t="s">
        <v>3</v>
      </c>
      <c r="B97" s="33">
        <v>42978</v>
      </c>
      <c r="C97" s="45">
        <v>10.31</v>
      </c>
      <c r="D97" s="45">
        <v>1.46</v>
      </c>
      <c r="E97" s="47">
        <v>2.93</v>
      </c>
      <c r="F97" s="47">
        <v>0.09</v>
      </c>
      <c r="G97" s="49"/>
      <c r="H97" s="49"/>
      <c r="I97" s="49"/>
      <c r="J97" s="49"/>
      <c r="L97" s="4"/>
    </row>
    <row r="98" spans="1:12">
      <c r="A98" s="9" t="s">
        <v>3</v>
      </c>
      <c r="B98" s="33">
        <v>43020</v>
      </c>
      <c r="C98" s="46">
        <v>7.16</v>
      </c>
      <c r="D98" s="46">
        <v>0.52</v>
      </c>
      <c r="E98" s="48">
        <v>2.8</v>
      </c>
      <c r="F98" s="48">
        <v>0.31</v>
      </c>
      <c r="G98" s="50"/>
      <c r="H98" s="50"/>
      <c r="I98" s="50"/>
      <c r="J98" s="50"/>
      <c r="L98" s="4"/>
    </row>
    <row r="99" spans="1:12">
      <c r="A99" s="9" t="s">
        <v>4</v>
      </c>
      <c r="B99" s="33">
        <v>42793</v>
      </c>
      <c r="C99" s="45">
        <v>6.84</v>
      </c>
      <c r="D99" s="45">
        <v>0.62</v>
      </c>
      <c r="E99" s="47">
        <v>13.57</v>
      </c>
      <c r="F99" s="47">
        <v>1.53</v>
      </c>
      <c r="G99" s="49">
        <v>7.09</v>
      </c>
      <c r="H99" s="49">
        <v>1.28</v>
      </c>
      <c r="I99" s="49">
        <v>12.47</v>
      </c>
      <c r="J99" s="49">
        <v>0.19</v>
      </c>
      <c r="L99" s="4"/>
    </row>
    <row r="100" spans="1:12">
      <c r="A100" s="9" t="s">
        <v>4</v>
      </c>
      <c r="B100" s="33">
        <v>42814</v>
      </c>
      <c r="C100" s="45">
        <v>7.91</v>
      </c>
      <c r="D100" s="45">
        <v>1.04</v>
      </c>
      <c r="E100" s="47">
        <v>17.649999999999999</v>
      </c>
      <c r="F100" s="47">
        <v>1.24</v>
      </c>
      <c r="G100" s="49">
        <v>3.53</v>
      </c>
      <c r="H100" s="49">
        <v>0.52</v>
      </c>
      <c r="I100" s="49">
        <v>16.489999999999998</v>
      </c>
      <c r="J100" s="49">
        <v>0.28000000000000003</v>
      </c>
      <c r="L100" s="4"/>
    </row>
    <row r="101" spans="1:12">
      <c r="A101" s="9" t="s">
        <v>4</v>
      </c>
      <c r="B101" s="33">
        <v>42838</v>
      </c>
      <c r="C101" s="45">
        <v>4.1100000000000003</v>
      </c>
      <c r="D101" s="45">
        <v>0.42</v>
      </c>
      <c r="E101" s="47">
        <v>24.67</v>
      </c>
      <c r="F101" s="47">
        <v>3.08</v>
      </c>
      <c r="G101" s="49"/>
      <c r="H101" s="49"/>
      <c r="I101" s="49"/>
      <c r="J101" s="49"/>
      <c r="L101" s="4"/>
    </row>
    <row r="102" spans="1:12">
      <c r="A102" s="9" t="s">
        <v>4</v>
      </c>
      <c r="B102" s="33">
        <v>42858</v>
      </c>
      <c r="C102" s="45">
        <v>3.67</v>
      </c>
      <c r="D102" s="45">
        <v>0.48</v>
      </c>
      <c r="E102" s="47">
        <v>3.01</v>
      </c>
      <c r="F102" s="47">
        <v>0.2</v>
      </c>
      <c r="G102" s="49">
        <v>6</v>
      </c>
      <c r="H102" s="49">
        <v>0.79</v>
      </c>
      <c r="I102" s="49">
        <v>2.23</v>
      </c>
      <c r="J102" s="49">
        <v>0.23</v>
      </c>
      <c r="L102" s="4"/>
    </row>
    <row r="103" spans="1:12">
      <c r="A103" s="9" t="s">
        <v>4</v>
      </c>
      <c r="B103" s="33">
        <v>42871</v>
      </c>
      <c r="C103" s="45">
        <v>8.26</v>
      </c>
      <c r="D103" s="45">
        <v>0.68</v>
      </c>
      <c r="E103" s="47">
        <v>6.73</v>
      </c>
      <c r="F103" s="47">
        <v>0.1</v>
      </c>
      <c r="G103" s="49"/>
      <c r="H103" s="49"/>
      <c r="I103" s="49"/>
      <c r="J103" s="49"/>
      <c r="L103" s="4"/>
    </row>
    <row r="104" spans="1:12">
      <c r="A104" s="9" t="s">
        <v>4</v>
      </c>
      <c r="B104" s="33">
        <v>42887</v>
      </c>
      <c r="C104" s="45">
        <v>11.24</v>
      </c>
      <c r="D104" s="45">
        <v>0.46</v>
      </c>
      <c r="E104" s="47">
        <v>6</v>
      </c>
      <c r="F104" s="47">
        <v>1.39</v>
      </c>
      <c r="G104" s="49">
        <v>7.82</v>
      </c>
      <c r="H104" s="49">
        <v>0.6</v>
      </c>
      <c r="I104" s="49">
        <v>4.66</v>
      </c>
      <c r="J104" s="49">
        <v>0.06</v>
      </c>
      <c r="L104" s="4"/>
    </row>
    <row r="105" spans="1:12">
      <c r="A105" s="9" t="s">
        <v>4</v>
      </c>
      <c r="B105" s="33">
        <v>42898</v>
      </c>
      <c r="C105" s="45">
        <v>17.73</v>
      </c>
      <c r="D105" s="45">
        <v>0.6</v>
      </c>
      <c r="E105" s="47">
        <v>7.06</v>
      </c>
      <c r="F105" s="47">
        <v>0.11</v>
      </c>
      <c r="G105" s="49"/>
      <c r="H105" s="49"/>
      <c r="I105" s="49"/>
      <c r="J105" s="49"/>
      <c r="L105" s="4"/>
    </row>
    <row r="106" spans="1:12">
      <c r="A106" s="9" t="s">
        <v>4</v>
      </c>
      <c r="B106" s="33">
        <v>42916</v>
      </c>
      <c r="C106" s="45">
        <v>20.28</v>
      </c>
      <c r="D106" s="45">
        <v>1.23</v>
      </c>
      <c r="E106" s="47">
        <v>6.65</v>
      </c>
      <c r="F106" s="47">
        <v>1.87</v>
      </c>
      <c r="G106" s="49"/>
      <c r="H106" s="49"/>
      <c r="I106" s="49"/>
      <c r="J106" s="49"/>
      <c r="L106" s="4"/>
    </row>
    <row r="107" spans="1:12">
      <c r="A107" s="9" t="s">
        <v>4</v>
      </c>
      <c r="B107" s="33">
        <v>42934</v>
      </c>
      <c r="C107" s="45">
        <v>9.08</v>
      </c>
      <c r="D107" s="45">
        <v>2.98</v>
      </c>
      <c r="E107" s="47">
        <v>2.56</v>
      </c>
      <c r="F107" s="47">
        <v>0.27</v>
      </c>
      <c r="G107" s="49">
        <v>10.73</v>
      </c>
      <c r="H107" s="49">
        <v>2.12</v>
      </c>
      <c r="I107" s="49">
        <v>2.2799999999999998</v>
      </c>
      <c r="J107" s="49">
        <v>0.12</v>
      </c>
      <c r="L107" s="4"/>
    </row>
    <row r="108" spans="1:12">
      <c r="A108" s="9" t="s">
        <v>4</v>
      </c>
      <c r="B108" s="33">
        <v>42948</v>
      </c>
      <c r="C108" s="45">
        <v>14.42</v>
      </c>
      <c r="D108" s="45">
        <v>0.7</v>
      </c>
      <c r="E108" s="47">
        <v>3.91</v>
      </c>
      <c r="F108" s="47">
        <v>0.82</v>
      </c>
      <c r="G108" s="49"/>
      <c r="H108" s="49"/>
      <c r="I108" s="49"/>
      <c r="J108" s="49"/>
      <c r="L108" s="4"/>
    </row>
    <row r="109" spans="1:12">
      <c r="A109" s="9" t="s">
        <v>4</v>
      </c>
      <c r="B109" s="33">
        <v>42964</v>
      </c>
      <c r="C109" s="45">
        <v>9.7899999999999991</v>
      </c>
      <c r="D109" s="45">
        <v>0.18</v>
      </c>
      <c r="E109" s="47">
        <v>6.81</v>
      </c>
      <c r="F109" s="47">
        <v>0.54</v>
      </c>
      <c r="G109" s="49">
        <v>3.01</v>
      </c>
      <c r="H109" s="49">
        <v>0.65</v>
      </c>
      <c r="I109" s="49">
        <v>5.69</v>
      </c>
      <c r="J109" s="49">
        <v>0.27</v>
      </c>
      <c r="L109" s="4"/>
    </row>
    <row r="110" spans="1:12">
      <c r="A110" s="9" t="s">
        <v>4</v>
      </c>
      <c r="B110" s="33">
        <v>42978</v>
      </c>
      <c r="C110" s="45">
        <v>9.16</v>
      </c>
      <c r="D110" s="45">
        <v>1.1599999999999999</v>
      </c>
      <c r="E110" s="47">
        <v>7.29</v>
      </c>
      <c r="F110" s="47">
        <v>3.79</v>
      </c>
      <c r="G110" s="49"/>
      <c r="H110" s="49"/>
      <c r="I110" s="49"/>
      <c r="J110" s="49"/>
      <c r="L110" s="4"/>
    </row>
    <row r="111" spans="1:12">
      <c r="A111" s="9" t="s">
        <v>4</v>
      </c>
      <c r="B111" s="33">
        <v>43020</v>
      </c>
      <c r="C111" s="46">
        <v>6.45</v>
      </c>
      <c r="D111" s="46">
        <v>0.43</v>
      </c>
      <c r="E111" s="48">
        <v>2.5499999999999998</v>
      </c>
      <c r="F111" s="48">
        <v>0.12</v>
      </c>
      <c r="G111" s="50"/>
      <c r="H111" s="50"/>
      <c r="I111" s="50"/>
      <c r="J111" s="50"/>
      <c r="L111" s="4"/>
    </row>
    <row r="112" spans="1:12">
      <c r="A112" s="36" t="s">
        <v>93</v>
      </c>
      <c r="B112" s="4">
        <v>42804</v>
      </c>
      <c r="C112" s="45">
        <v>6.4</v>
      </c>
      <c r="D112" s="45">
        <v>0.48</v>
      </c>
      <c r="E112" s="47">
        <v>17.5</v>
      </c>
      <c r="F112" s="47">
        <v>1.36</v>
      </c>
      <c r="G112" s="49">
        <v>10.16</v>
      </c>
      <c r="H112" s="49">
        <v>1.61</v>
      </c>
      <c r="I112" s="49">
        <v>18.329999999999998</v>
      </c>
      <c r="J112" s="49">
        <v>1.42</v>
      </c>
      <c r="L112" s="4"/>
    </row>
    <row r="113" spans="1:12">
      <c r="A113" s="36" t="s">
        <v>93</v>
      </c>
      <c r="B113" s="4">
        <v>42821</v>
      </c>
      <c r="C113" s="45">
        <v>8.09</v>
      </c>
      <c r="D113" s="45">
        <v>2.06</v>
      </c>
      <c r="E113" s="47">
        <v>16.059999999999999</v>
      </c>
      <c r="F113" s="47">
        <v>0.51</v>
      </c>
      <c r="G113" s="49">
        <v>9.82</v>
      </c>
      <c r="H113" s="49">
        <v>0.7</v>
      </c>
      <c r="I113" s="49">
        <v>16.350000000000001</v>
      </c>
      <c r="J113" s="49">
        <v>0.1</v>
      </c>
      <c r="L113" s="4"/>
    </row>
    <row r="114" spans="1:12">
      <c r="A114" s="36" t="s">
        <v>93</v>
      </c>
      <c r="B114" s="4">
        <v>42837</v>
      </c>
      <c r="C114" s="45">
        <v>18.52</v>
      </c>
      <c r="D114" s="45">
        <v>1.5</v>
      </c>
      <c r="E114" s="47">
        <v>20.04</v>
      </c>
      <c r="F114" s="47">
        <v>0.81</v>
      </c>
      <c r="G114" s="49">
        <v>12.98</v>
      </c>
      <c r="H114" s="49">
        <v>2.66</v>
      </c>
      <c r="I114" s="49">
        <v>20.89</v>
      </c>
      <c r="J114" s="49">
        <v>1.1399999999999999</v>
      </c>
      <c r="L114" s="4"/>
    </row>
    <row r="115" spans="1:12">
      <c r="A115" s="36" t="s">
        <v>93</v>
      </c>
      <c r="B115" s="4">
        <v>42882</v>
      </c>
      <c r="C115" s="45">
        <v>16.2</v>
      </c>
      <c r="D115" s="45">
        <v>1.83</v>
      </c>
      <c r="E115" s="47">
        <v>4.8499999999999996</v>
      </c>
      <c r="F115" s="47">
        <v>0.14000000000000001</v>
      </c>
      <c r="G115" s="49">
        <v>11.17</v>
      </c>
      <c r="H115" s="49">
        <v>2.36</v>
      </c>
      <c r="I115" s="49">
        <v>3.39</v>
      </c>
      <c r="J115" s="49">
        <v>0.21</v>
      </c>
      <c r="L115" s="4"/>
    </row>
    <row r="116" spans="1:12">
      <c r="A116" s="36" t="s">
        <v>93</v>
      </c>
      <c r="B116" s="4">
        <v>42878</v>
      </c>
      <c r="C116" s="45">
        <v>16.36</v>
      </c>
      <c r="D116" s="45">
        <v>2.66</v>
      </c>
      <c r="E116" s="47">
        <v>4.26</v>
      </c>
      <c r="F116" s="47">
        <v>0.2</v>
      </c>
      <c r="G116" s="49">
        <v>14.37</v>
      </c>
      <c r="H116" s="49">
        <v>1.42</v>
      </c>
      <c r="I116" s="49">
        <v>3.08</v>
      </c>
      <c r="J116" s="49">
        <v>0.05</v>
      </c>
      <c r="L116" s="4"/>
    </row>
    <row r="117" spans="1:12">
      <c r="A117" s="36" t="s">
        <v>93</v>
      </c>
      <c r="B117" s="4">
        <v>42895</v>
      </c>
      <c r="C117" s="45">
        <v>28.81</v>
      </c>
      <c r="D117" s="45">
        <v>0.56999999999999995</v>
      </c>
      <c r="E117" s="47">
        <v>7.62</v>
      </c>
      <c r="F117" s="47">
        <v>0.78</v>
      </c>
      <c r="G117" s="49"/>
      <c r="H117" s="49"/>
      <c r="I117" s="49"/>
      <c r="J117" s="49"/>
      <c r="L117" s="4"/>
    </row>
    <row r="118" spans="1:12">
      <c r="A118" s="36" t="s">
        <v>93</v>
      </c>
      <c r="B118" s="4">
        <v>42912</v>
      </c>
      <c r="C118" s="45">
        <v>21.79</v>
      </c>
      <c r="D118" s="45">
        <v>2.3199999999999998</v>
      </c>
      <c r="E118" s="47">
        <v>8.2200000000000006</v>
      </c>
      <c r="F118" s="47">
        <v>0.5</v>
      </c>
      <c r="G118" s="49">
        <v>16.079999999999998</v>
      </c>
      <c r="H118" s="49">
        <v>1.85</v>
      </c>
      <c r="I118" s="49">
        <v>7.48</v>
      </c>
      <c r="J118" s="49">
        <v>0.28999999999999998</v>
      </c>
      <c r="L118" s="4"/>
    </row>
    <row r="119" spans="1:12">
      <c r="A119" s="36" t="s">
        <v>93</v>
      </c>
      <c r="B119" s="4">
        <v>42927</v>
      </c>
      <c r="C119" s="51">
        <v>15.77</v>
      </c>
      <c r="D119" s="51">
        <v>0.7</v>
      </c>
      <c r="E119" s="53">
        <v>3.98</v>
      </c>
      <c r="F119" s="53">
        <v>0.16</v>
      </c>
      <c r="G119" s="52"/>
      <c r="H119" s="52"/>
      <c r="I119" s="52"/>
      <c r="J119" s="52"/>
      <c r="L119" s="4"/>
    </row>
    <row r="120" spans="1:12">
      <c r="A120" s="36" t="s">
        <v>93</v>
      </c>
      <c r="B120" s="4">
        <v>42942</v>
      </c>
      <c r="C120" s="51">
        <v>27.35</v>
      </c>
      <c r="D120" s="51">
        <v>1.99</v>
      </c>
      <c r="E120" s="53">
        <v>5.16</v>
      </c>
      <c r="F120" s="53">
        <v>0.09</v>
      </c>
      <c r="G120" s="52">
        <v>6.68</v>
      </c>
      <c r="H120" s="52">
        <v>1.18</v>
      </c>
      <c r="I120" s="52">
        <v>3.92</v>
      </c>
      <c r="J120" s="52">
        <v>0.42</v>
      </c>
      <c r="L120" s="4"/>
    </row>
    <row r="121" spans="1:12">
      <c r="A121" s="36" t="s">
        <v>93</v>
      </c>
      <c r="B121" s="4">
        <v>42956</v>
      </c>
      <c r="C121" s="51">
        <v>36.07</v>
      </c>
      <c r="D121" s="51">
        <v>10.81</v>
      </c>
      <c r="E121" s="53">
        <v>3.77</v>
      </c>
      <c r="F121" s="53">
        <v>0.03</v>
      </c>
      <c r="G121" s="52"/>
      <c r="H121" s="52"/>
      <c r="I121" s="52"/>
      <c r="J121" s="52"/>
      <c r="L121" s="4"/>
    </row>
    <row r="122" spans="1:12">
      <c r="A122" s="36" t="s">
        <v>93</v>
      </c>
      <c r="B122" s="4">
        <v>42975</v>
      </c>
      <c r="C122" s="51">
        <v>13.9</v>
      </c>
      <c r="D122" s="51">
        <v>2.19</v>
      </c>
      <c r="E122" s="53">
        <v>3.07</v>
      </c>
      <c r="F122" s="53">
        <v>0.55000000000000004</v>
      </c>
      <c r="G122" s="52">
        <v>4.5</v>
      </c>
      <c r="H122" s="52">
        <v>0.81</v>
      </c>
      <c r="I122" s="52">
        <v>2.2000000000000002</v>
      </c>
      <c r="J122" s="52">
        <v>0.23</v>
      </c>
      <c r="L122" s="4"/>
    </row>
    <row r="123" spans="1:12">
      <c r="A123" s="36" t="s">
        <v>93</v>
      </c>
      <c r="B123" s="4">
        <v>42991</v>
      </c>
      <c r="C123" s="46">
        <v>10.58</v>
      </c>
      <c r="D123" s="46">
        <v>4.12</v>
      </c>
      <c r="E123" s="48">
        <v>2.4900000000000002</v>
      </c>
      <c r="F123" s="48">
        <v>0.14000000000000001</v>
      </c>
      <c r="G123" s="50"/>
      <c r="H123" s="50"/>
      <c r="I123" s="50"/>
      <c r="J123" s="50"/>
      <c r="L123" s="4"/>
    </row>
    <row r="124" spans="1:12">
      <c r="A124" s="36" t="s">
        <v>94</v>
      </c>
      <c r="B124" s="4">
        <v>42804</v>
      </c>
      <c r="C124" s="45">
        <v>8.67</v>
      </c>
      <c r="D124" s="45">
        <v>2.57</v>
      </c>
      <c r="E124" s="47">
        <v>17.63</v>
      </c>
      <c r="F124" s="47">
        <v>0.38</v>
      </c>
      <c r="G124" s="49">
        <v>7.35</v>
      </c>
      <c r="H124" s="49">
        <v>2.33</v>
      </c>
      <c r="I124" s="49">
        <v>16.239999999999998</v>
      </c>
      <c r="J124" s="49">
        <v>0.2</v>
      </c>
      <c r="L124" s="4"/>
    </row>
    <row r="125" spans="1:12">
      <c r="A125" s="36" t="s">
        <v>94</v>
      </c>
      <c r="B125" s="4">
        <v>42821</v>
      </c>
      <c r="C125" s="45">
        <v>5.88</v>
      </c>
      <c r="D125" s="45">
        <v>2.95</v>
      </c>
      <c r="E125" s="47">
        <v>14.36</v>
      </c>
      <c r="F125" s="47">
        <v>0.25</v>
      </c>
      <c r="G125" s="49">
        <v>6.56</v>
      </c>
      <c r="H125" s="49">
        <v>1.48</v>
      </c>
      <c r="I125" s="49">
        <v>15.1</v>
      </c>
      <c r="J125" s="49">
        <v>0.44</v>
      </c>
      <c r="L125" s="4"/>
    </row>
    <row r="126" spans="1:12">
      <c r="A126" s="36" t="s">
        <v>94</v>
      </c>
      <c r="B126" s="4">
        <v>42837</v>
      </c>
      <c r="C126" s="45">
        <v>21.39</v>
      </c>
      <c r="D126" s="45">
        <v>1.67</v>
      </c>
      <c r="E126" s="47">
        <v>19.809999999999999</v>
      </c>
      <c r="F126" s="47">
        <v>0.56999999999999995</v>
      </c>
      <c r="G126" s="49">
        <v>13.56</v>
      </c>
      <c r="H126" s="49">
        <v>1.58</v>
      </c>
      <c r="I126" s="49">
        <v>19.62</v>
      </c>
      <c r="J126" s="49">
        <v>1.01</v>
      </c>
      <c r="L126" s="4"/>
    </row>
    <row r="127" spans="1:12">
      <c r="A127" s="36" t="s">
        <v>94</v>
      </c>
      <c r="B127" s="4">
        <v>42882</v>
      </c>
      <c r="C127" s="45">
        <v>18</v>
      </c>
      <c r="D127" s="45">
        <v>0.47</v>
      </c>
      <c r="E127" s="47">
        <v>4.12</v>
      </c>
      <c r="F127" s="47">
        <v>0.39</v>
      </c>
      <c r="G127" s="49">
        <v>11.96</v>
      </c>
      <c r="H127" s="49">
        <v>2.0499999999999998</v>
      </c>
      <c r="I127" s="49">
        <v>3.1</v>
      </c>
      <c r="J127" s="49">
        <v>0.16</v>
      </c>
      <c r="L127" s="4"/>
    </row>
    <row r="128" spans="1:12">
      <c r="A128" s="36" t="s">
        <v>94</v>
      </c>
      <c r="B128" s="4">
        <v>42878</v>
      </c>
      <c r="C128" s="45">
        <v>15.09</v>
      </c>
      <c r="D128" s="45">
        <v>0.64</v>
      </c>
      <c r="E128" s="47">
        <v>4.0999999999999996</v>
      </c>
      <c r="F128" s="47">
        <v>0.41</v>
      </c>
      <c r="G128" s="49">
        <v>13.27</v>
      </c>
      <c r="H128" s="49">
        <v>1.04</v>
      </c>
      <c r="I128" s="49">
        <v>3.56</v>
      </c>
      <c r="J128" s="49">
        <v>0.22</v>
      </c>
      <c r="L128" s="4"/>
    </row>
    <row r="129" spans="1:12">
      <c r="A129" s="36" t="s">
        <v>94</v>
      </c>
      <c r="B129" s="4">
        <v>42895</v>
      </c>
      <c r="C129" s="45">
        <v>22.2</v>
      </c>
      <c r="D129" s="45">
        <v>0.81</v>
      </c>
      <c r="E129" s="47">
        <v>7.92</v>
      </c>
      <c r="F129" s="47">
        <v>0.87</v>
      </c>
      <c r="G129" s="49"/>
      <c r="H129" s="49"/>
      <c r="I129" s="49"/>
      <c r="J129" s="49"/>
      <c r="L129" s="4"/>
    </row>
    <row r="130" spans="1:12">
      <c r="A130" s="36" t="s">
        <v>94</v>
      </c>
      <c r="B130" s="4">
        <v>42912</v>
      </c>
      <c r="C130" s="45">
        <v>25.82</v>
      </c>
      <c r="D130" s="45">
        <v>3.19</v>
      </c>
      <c r="E130" s="47">
        <v>7.66</v>
      </c>
      <c r="F130" s="47">
        <v>0.24</v>
      </c>
      <c r="G130" s="49">
        <v>21.54</v>
      </c>
      <c r="H130" s="49">
        <v>0.86</v>
      </c>
      <c r="I130" s="49">
        <v>7.82</v>
      </c>
      <c r="J130" s="49">
        <v>0.17</v>
      </c>
      <c r="L130" s="4"/>
    </row>
    <row r="131" spans="1:12">
      <c r="A131" s="36" t="s">
        <v>94</v>
      </c>
      <c r="B131" s="4">
        <v>42927</v>
      </c>
      <c r="C131" s="51">
        <v>27.94</v>
      </c>
      <c r="D131" s="51">
        <v>1.6</v>
      </c>
      <c r="E131" s="53">
        <v>4.0199999999999996</v>
      </c>
      <c r="F131" s="53">
        <v>0.14000000000000001</v>
      </c>
      <c r="G131" s="52"/>
      <c r="H131" s="52"/>
      <c r="I131" s="52"/>
      <c r="J131" s="52"/>
      <c r="L131" s="4"/>
    </row>
    <row r="132" spans="1:12">
      <c r="A132" s="36" t="s">
        <v>94</v>
      </c>
      <c r="B132" s="4">
        <v>42942</v>
      </c>
      <c r="C132" s="51">
        <v>24.77</v>
      </c>
      <c r="D132" s="51">
        <v>6.7</v>
      </c>
      <c r="E132" s="53">
        <v>4.37</v>
      </c>
      <c r="F132" s="53">
        <v>0.61</v>
      </c>
      <c r="G132" s="52">
        <v>7.36</v>
      </c>
      <c r="H132" s="52">
        <v>1.74</v>
      </c>
      <c r="I132" s="52">
        <v>3.41</v>
      </c>
      <c r="J132" s="52">
        <v>0.09</v>
      </c>
      <c r="L132" s="4"/>
    </row>
    <row r="133" spans="1:12">
      <c r="A133" s="36" t="s">
        <v>94</v>
      </c>
      <c r="B133" s="4">
        <v>42956</v>
      </c>
      <c r="C133" s="51">
        <v>48</v>
      </c>
      <c r="D133" s="51">
        <v>10.26</v>
      </c>
      <c r="E133" s="53">
        <v>3.96</v>
      </c>
      <c r="F133" s="53">
        <v>0.17</v>
      </c>
      <c r="G133" s="52"/>
      <c r="H133" s="52"/>
      <c r="I133" s="52"/>
      <c r="J133" s="52"/>
      <c r="L133" s="4"/>
    </row>
    <row r="134" spans="1:12">
      <c r="A134" s="36" t="s">
        <v>94</v>
      </c>
      <c r="B134" s="4">
        <v>42975</v>
      </c>
      <c r="C134" s="51">
        <v>12.2</v>
      </c>
      <c r="D134" s="51">
        <v>1.1399999999999999</v>
      </c>
      <c r="E134" s="53">
        <v>3.54</v>
      </c>
      <c r="F134" s="53">
        <v>0.16</v>
      </c>
      <c r="G134" s="52">
        <v>4.41</v>
      </c>
      <c r="H134" s="52">
        <v>0.65</v>
      </c>
      <c r="I134" s="52">
        <v>3.28</v>
      </c>
      <c r="J134" s="52">
        <v>0.33</v>
      </c>
      <c r="L134" s="4"/>
    </row>
    <row r="135" spans="1:12">
      <c r="A135" s="36" t="s">
        <v>94</v>
      </c>
      <c r="B135" s="4">
        <v>42991</v>
      </c>
      <c r="C135" s="46">
        <v>8.64</v>
      </c>
      <c r="D135" s="46">
        <v>1.93</v>
      </c>
      <c r="E135" s="48">
        <v>2.82</v>
      </c>
      <c r="F135" s="48">
        <v>0.26</v>
      </c>
      <c r="G135" s="50"/>
      <c r="H135" s="50"/>
      <c r="I135" s="50"/>
      <c r="J135" s="50"/>
      <c r="L135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5"/>
  <sheetViews>
    <sheetView workbookViewId="0">
      <selection activeCell="K33" sqref="K33"/>
    </sheetView>
  </sheetViews>
  <sheetFormatPr defaultRowHeight="15"/>
  <cols>
    <col min="1" max="1" width="12" bestFit="1" customWidth="1"/>
  </cols>
  <sheetData>
    <row r="1" spans="1:32">
      <c r="A1" t="s">
        <v>104</v>
      </c>
      <c r="B1" t="s">
        <v>199</v>
      </c>
      <c r="C1" t="s">
        <v>259</v>
      </c>
      <c r="D1" t="s">
        <v>260</v>
      </c>
      <c r="E1" t="s">
        <v>261</v>
      </c>
      <c r="F1" t="s">
        <v>262</v>
      </c>
      <c r="G1" t="s">
        <v>263</v>
      </c>
      <c r="H1" t="s">
        <v>264</v>
      </c>
      <c r="I1" t="s">
        <v>265</v>
      </c>
      <c r="J1" t="s">
        <v>266</v>
      </c>
      <c r="K1" t="s">
        <v>267</v>
      </c>
      <c r="L1" t="s">
        <v>268</v>
      </c>
      <c r="M1" t="s">
        <v>269</v>
      </c>
      <c r="N1" t="s">
        <v>270</v>
      </c>
      <c r="O1" t="s">
        <v>271</v>
      </c>
      <c r="P1" t="s">
        <v>272</v>
      </c>
      <c r="Q1" t="s">
        <v>273</v>
      </c>
      <c r="R1" t="s">
        <v>274</v>
      </c>
      <c r="S1" t="s">
        <v>275</v>
      </c>
      <c r="T1" t="s">
        <v>276</v>
      </c>
      <c r="U1" t="s">
        <v>277</v>
      </c>
      <c r="V1" t="s">
        <v>278</v>
      </c>
      <c r="W1" t="s">
        <v>279</v>
      </c>
      <c r="X1" t="s">
        <v>280</v>
      </c>
      <c r="Y1" t="s">
        <v>281</v>
      </c>
      <c r="Z1" t="s">
        <v>282</v>
      </c>
      <c r="AA1" t="s">
        <v>283</v>
      </c>
      <c r="AB1" t="s">
        <v>284</v>
      </c>
      <c r="AC1" t="s">
        <v>285</v>
      </c>
      <c r="AD1" t="s">
        <v>286</v>
      </c>
      <c r="AE1" t="s">
        <v>287</v>
      </c>
      <c r="AF1" t="s">
        <v>288</v>
      </c>
    </row>
    <row r="2" spans="1:32">
      <c r="A2" t="s">
        <v>105</v>
      </c>
      <c r="B2" t="s">
        <v>289</v>
      </c>
      <c r="C2" t="s">
        <v>224</v>
      </c>
      <c r="D2" t="s">
        <v>224</v>
      </c>
      <c r="E2" t="s">
        <v>224</v>
      </c>
      <c r="F2" t="s">
        <v>224</v>
      </c>
      <c r="G2" t="s">
        <v>224</v>
      </c>
      <c r="H2" t="s">
        <v>224</v>
      </c>
      <c r="I2" t="s">
        <v>224</v>
      </c>
      <c r="J2" t="s">
        <v>224</v>
      </c>
      <c r="K2" t="s">
        <v>224</v>
      </c>
      <c r="L2" t="s">
        <v>224</v>
      </c>
      <c r="M2" t="s">
        <v>224</v>
      </c>
      <c r="N2" t="s">
        <v>224</v>
      </c>
      <c r="O2" t="s">
        <v>224</v>
      </c>
      <c r="P2" t="s">
        <v>224</v>
      </c>
      <c r="Q2" t="s">
        <v>224</v>
      </c>
      <c r="R2" t="s">
        <v>224</v>
      </c>
      <c r="S2" t="s">
        <v>224</v>
      </c>
      <c r="T2" t="s">
        <v>224</v>
      </c>
      <c r="U2" t="s">
        <v>224</v>
      </c>
      <c r="V2" t="s">
        <v>224</v>
      </c>
      <c r="W2" t="s">
        <v>224</v>
      </c>
      <c r="X2" t="s">
        <v>224</v>
      </c>
      <c r="Y2" t="s">
        <v>224</v>
      </c>
      <c r="Z2" t="s">
        <v>224</v>
      </c>
      <c r="AA2" t="s">
        <v>224</v>
      </c>
      <c r="AB2" t="s">
        <v>224</v>
      </c>
      <c r="AC2" t="s">
        <v>224</v>
      </c>
      <c r="AD2" t="s">
        <v>224</v>
      </c>
      <c r="AE2" t="s">
        <v>224</v>
      </c>
      <c r="AF2" t="s">
        <v>224</v>
      </c>
    </row>
    <row r="3" spans="1:32">
      <c r="A3" s="4">
        <v>42788</v>
      </c>
      <c r="B3">
        <v>53</v>
      </c>
      <c r="C3">
        <v>7.51</v>
      </c>
      <c r="D3">
        <v>5.51</v>
      </c>
      <c r="E3">
        <v>13.02</v>
      </c>
      <c r="F3">
        <v>0.98</v>
      </c>
      <c r="G3">
        <v>0.55000000000000004</v>
      </c>
      <c r="H3">
        <v>1.52</v>
      </c>
      <c r="I3">
        <v>8.42</v>
      </c>
      <c r="J3">
        <v>1.1000000000000001</v>
      </c>
      <c r="K3">
        <v>2.16</v>
      </c>
      <c r="L3">
        <v>0.28000000000000003</v>
      </c>
      <c r="M3">
        <v>6.17</v>
      </c>
      <c r="N3">
        <v>0.61</v>
      </c>
      <c r="O3">
        <v>1.65</v>
      </c>
      <c r="P3">
        <v>0.16</v>
      </c>
      <c r="Q3">
        <v>14.59</v>
      </c>
      <c r="R3">
        <v>1.7</v>
      </c>
      <c r="S3">
        <v>3.8</v>
      </c>
      <c r="T3">
        <v>0.44</v>
      </c>
      <c r="U3">
        <v>13.12</v>
      </c>
      <c r="V3">
        <v>0.75</v>
      </c>
      <c r="W3">
        <v>3.36</v>
      </c>
      <c r="X3">
        <v>0.19</v>
      </c>
      <c r="Y3">
        <v>13.18</v>
      </c>
      <c r="Z3">
        <v>0.35</v>
      </c>
      <c r="AA3">
        <v>3.51</v>
      </c>
      <c r="AB3">
        <v>0.09</v>
      </c>
      <c r="AC3">
        <v>26.3</v>
      </c>
      <c r="AD3">
        <v>0.46</v>
      </c>
      <c r="AE3">
        <v>5.67</v>
      </c>
      <c r="AF3">
        <v>0.22</v>
      </c>
    </row>
    <row r="4" spans="1:32">
      <c r="A4" s="4">
        <v>42814</v>
      </c>
      <c r="B4">
        <v>79</v>
      </c>
      <c r="C4">
        <v>8.73</v>
      </c>
      <c r="D4">
        <v>4.49</v>
      </c>
      <c r="E4">
        <v>13.22</v>
      </c>
      <c r="F4">
        <v>1.76</v>
      </c>
      <c r="G4">
        <v>1.18</v>
      </c>
      <c r="H4">
        <v>2.89</v>
      </c>
      <c r="I4">
        <v>9.7799999999999994</v>
      </c>
      <c r="J4">
        <v>1.97</v>
      </c>
      <c r="K4">
        <v>2.5099999999999998</v>
      </c>
      <c r="L4">
        <v>0.51</v>
      </c>
      <c r="M4">
        <v>5.03</v>
      </c>
      <c r="N4">
        <v>1.32</v>
      </c>
      <c r="O4">
        <v>1.34</v>
      </c>
      <c r="P4">
        <v>0.35</v>
      </c>
      <c r="Q4">
        <v>14.81</v>
      </c>
      <c r="R4">
        <v>3.24</v>
      </c>
      <c r="S4">
        <v>3.85</v>
      </c>
      <c r="T4">
        <v>0.84</v>
      </c>
      <c r="U4">
        <v>18.440000000000001</v>
      </c>
      <c r="V4">
        <v>0.51</v>
      </c>
      <c r="W4">
        <v>4.7300000000000004</v>
      </c>
      <c r="X4">
        <v>0.13</v>
      </c>
      <c r="Y4">
        <v>16.649999999999999</v>
      </c>
      <c r="Z4">
        <v>0.89</v>
      </c>
      <c r="AA4">
        <v>4.4400000000000004</v>
      </c>
      <c r="AB4">
        <v>0.24</v>
      </c>
      <c r="AC4">
        <v>35.090000000000003</v>
      </c>
      <c r="AD4">
        <v>0.81</v>
      </c>
      <c r="AE4">
        <v>6.95</v>
      </c>
      <c r="AF4">
        <v>0.27</v>
      </c>
    </row>
    <row r="5" spans="1:32">
      <c r="A5" s="4">
        <v>42838</v>
      </c>
      <c r="B5">
        <v>103</v>
      </c>
      <c r="C5">
        <v>4</v>
      </c>
      <c r="D5" t="s">
        <v>99</v>
      </c>
      <c r="E5" t="s">
        <v>99</v>
      </c>
      <c r="F5">
        <v>0.25</v>
      </c>
      <c r="G5" t="s">
        <v>99</v>
      </c>
      <c r="H5" t="s">
        <v>99</v>
      </c>
      <c r="I5">
        <v>4.4800000000000004</v>
      </c>
      <c r="J5">
        <v>0.28000000000000003</v>
      </c>
      <c r="K5">
        <v>1.1499999999999999</v>
      </c>
      <c r="L5">
        <v>7.0000000000000007E-2</v>
      </c>
      <c r="M5" t="s">
        <v>99</v>
      </c>
      <c r="N5" t="s">
        <v>99</v>
      </c>
      <c r="O5" t="s">
        <v>99</v>
      </c>
      <c r="P5" t="s">
        <v>99</v>
      </c>
      <c r="Q5" t="s">
        <v>99</v>
      </c>
      <c r="R5" t="s">
        <v>99</v>
      </c>
      <c r="S5" t="s">
        <v>99</v>
      </c>
      <c r="T5" t="s">
        <v>99</v>
      </c>
      <c r="U5">
        <v>23.44</v>
      </c>
      <c r="V5">
        <v>0.19</v>
      </c>
      <c r="W5">
        <v>6.01</v>
      </c>
      <c r="X5">
        <v>0.05</v>
      </c>
      <c r="Y5" t="s">
        <v>99</v>
      </c>
      <c r="Z5" t="s">
        <v>99</v>
      </c>
      <c r="AA5" t="s">
        <v>99</v>
      </c>
      <c r="AB5" t="s">
        <v>99</v>
      </c>
      <c r="AC5" t="s">
        <v>99</v>
      </c>
      <c r="AD5" t="s">
        <v>99</v>
      </c>
      <c r="AE5" t="s">
        <v>99</v>
      </c>
      <c r="AF5" t="s">
        <v>99</v>
      </c>
    </row>
    <row r="6" spans="1:32">
      <c r="A6" s="4">
        <v>42858</v>
      </c>
      <c r="B6">
        <v>123</v>
      </c>
      <c r="C6">
        <v>3.46</v>
      </c>
      <c r="D6">
        <v>4.9400000000000004</v>
      </c>
      <c r="E6">
        <v>8.4</v>
      </c>
      <c r="F6">
        <v>1</v>
      </c>
      <c r="G6">
        <v>1.1399999999999999</v>
      </c>
      <c r="H6">
        <v>2.14</v>
      </c>
      <c r="I6">
        <v>3.88</v>
      </c>
      <c r="J6">
        <v>1.1200000000000001</v>
      </c>
      <c r="K6">
        <v>0.99</v>
      </c>
      <c r="L6">
        <v>0.28999999999999998</v>
      </c>
      <c r="M6">
        <v>5.53</v>
      </c>
      <c r="N6">
        <v>1.28</v>
      </c>
      <c r="O6">
        <v>1.48</v>
      </c>
      <c r="P6">
        <v>0.34</v>
      </c>
      <c r="Q6">
        <v>9.41</v>
      </c>
      <c r="R6">
        <v>2.4</v>
      </c>
      <c r="S6">
        <v>2.4700000000000002</v>
      </c>
      <c r="T6">
        <v>0.63</v>
      </c>
      <c r="U6">
        <v>2.77</v>
      </c>
      <c r="V6">
        <v>0.17</v>
      </c>
      <c r="W6">
        <v>0.71</v>
      </c>
      <c r="X6">
        <v>0.04</v>
      </c>
      <c r="Y6">
        <v>2.14</v>
      </c>
      <c r="Z6">
        <v>0.22</v>
      </c>
      <c r="AA6">
        <v>0.56999999999999995</v>
      </c>
      <c r="AB6">
        <v>0.06</v>
      </c>
      <c r="AC6">
        <v>4.91</v>
      </c>
      <c r="AD6">
        <v>0.28000000000000003</v>
      </c>
      <c r="AE6">
        <v>1.56</v>
      </c>
      <c r="AF6">
        <v>0.33</v>
      </c>
    </row>
    <row r="7" spans="1:32">
      <c r="A7" s="4">
        <v>42871</v>
      </c>
      <c r="B7">
        <v>136</v>
      </c>
      <c r="C7">
        <v>7.06</v>
      </c>
      <c r="D7" t="s">
        <v>99</v>
      </c>
      <c r="E7" t="s">
        <v>99</v>
      </c>
      <c r="F7">
        <v>0.27</v>
      </c>
      <c r="G7" t="s">
        <v>99</v>
      </c>
      <c r="H7" t="s">
        <v>99</v>
      </c>
      <c r="I7">
        <v>7.9</v>
      </c>
      <c r="J7">
        <v>0.31</v>
      </c>
      <c r="K7">
        <v>2.0299999999999998</v>
      </c>
      <c r="L7">
        <v>0.08</v>
      </c>
      <c r="M7" t="s">
        <v>99</v>
      </c>
      <c r="N7" t="s">
        <v>99</v>
      </c>
      <c r="O7" t="s">
        <v>99</v>
      </c>
      <c r="P7" t="s">
        <v>99</v>
      </c>
      <c r="Q7" t="s">
        <v>99</v>
      </c>
      <c r="R7" t="s">
        <v>99</v>
      </c>
      <c r="S7" t="s">
        <v>99</v>
      </c>
      <c r="T7" t="s">
        <v>99</v>
      </c>
      <c r="U7">
        <v>7.34</v>
      </c>
      <c r="V7">
        <v>0.79</v>
      </c>
      <c r="W7">
        <v>1.88</v>
      </c>
      <c r="X7">
        <v>0.2</v>
      </c>
      <c r="Y7" t="s">
        <v>99</v>
      </c>
      <c r="Z7" t="s">
        <v>99</v>
      </c>
      <c r="AA7" t="s">
        <v>99</v>
      </c>
      <c r="AB7" t="s">
        <v>99</v>
      </c>
      <c r="AC7" t="s">
        <v>99</v>
      </c>
      <c r="AD7" t="s">
        <v>99</v>
      </c>
      <c r="AE7" t="s">
        <v>99</v>
      </c>
      <c r="AF7" t="s">
        <v>99</v>
      </c>
    </row>
    <row r="8" spans="1:32">
      <c r="A8" s="4">
        <v>42887</v>
      </c>
      <c r="B8">
        <v>152</v>
      </c>
      <c r="C8">
        <v>7.3</v>
      </c>
      <c r="D8">
        <v>6.11</v>
      </c>
      <c r="E8">
        <v>13.42</v>
      </c>
      <c r="F8">
        <v>0.74</v>
      </c>
      <c r="G8">
        <v>0.2</v>
      </c>
      <c r="H8">
        <v>0.57999999999999996</v>
      </c>
      <c r="I8">
        <v>8.18</v>
      </c>
      <c r="J8">
        <v>0.83</v>
      </c>
      <c r="K8">
        <v>2.1</v>
      </c>
      <c r="L8">
        <v>0.21</v>
      </c>
      <c r="M8">
        <v>6.85</v>
      </c>
      <c r="N8">
        <v>0.22</v>
      </c>
      <c r="O8">
        <v>1.83</v>
      </c>
      <c r="P8">
        <v>0.06</v>
      </c>
      <c r="Q8">
        <v>15.03</v>
      </c>
      <c r="R8">
        <v>0.65</v>
      </c>
      <c r="S8">
        <v>3.92</v>
      </c>
      <c r="T8">
        <v>0.16</v>
      </c>
      <c r="U8">
        <v>5.44</v>
      </c>
      <c r="V8">
        <v>0.13</v>
      </c>
      <c r="W8">
        <v>1.4</v>
      </c>
      <c r="X8">
        <v>0.03</v>
      </c>
      <c r="Y8">
        <v>5.59</v>
      </c>
      <c r="Z8">
        <v>0.53</v>
      </c>
      <c r="AA8">
        <v>1.49</v>
      </c>
      <c r="AB8">
        <v>0.14000000000000001</v>
      </c>
      <c r="AC8">
        <v>11.03</v>
      </c>
      <c r="AD8">
        <v>0.65</v>
      </c>
      <c r="AE8">
        <v>3.59</v>
      </c>
      <c r="AF8">
        <v>0.22</v>
      </c>
    </row>
    <row r="9" spans="1:32">
      <c r="A9" s="4">
        <v>42898</v>
      </c>
      <c r="B9">
        <v>163</v>
      </c>
      <c r="C9">
        <v>9.65</v>
      </c>
      <c r="D9" t="s">
        <v>99</v>
      </c>
      <c r="E9" t="s">
        <v>99</v>
      </c>
      <c r="F9">
        <v>1.42</v>
      </c>
      <c r="G9" t="s">
        <v>99</v>
      </c>
      <c r="H9" t="s">
        <v>99</v>
      </c>
      <c r="I9">
        <v>10.8</v>
      </c>
      <c r="J9">
        <v>1.59</v>
      </c>
      <c r="K9">
        <v>2.77</v>
      </c>
      <c r="L9">
        <v>0.41</v>
      </c>
      <c r="M9" t="s">
        <v>99</v>
      </c>
      <c r="N9" t="s">
        <v>99</v>
      </c>
      <c r="O9" t="s">
        <v>99</v>
      </c>
      <c r="P9" t="s">
        <v>99</v>
      </c>
      <c r="Q9" t="s">
        <v>99</v>
      </c>
      <c r="R9" t="s">
        <v>99</v>
      </c>
      <c r="S9" t="s">
        <v>99</v>
      </c>
      <c r="T9" t="s">
        <v>99</v>
      </c>
      <c r="U9">
        <v>7.33</v>
      </c>
      <c r="V9">
        <v>0.55000000000000004</v>
      </c>
      <c r="W9">
        <v>1.88</v>
      </c>
      <c r="X9">
        <v>0.14000000000000001</v>
      </c>
      <c r="Y9" t="s">
        <v>99</v>
      </c>
      <c r="Z9" t="s">
        <v>99</v>
      </c>
      <c r="AA9" t="s">
        <v>99</v>
      </c>
      <c r="AB9" t="s">
        <v>99</v>
      </c>
      <c r="AC9" t="s">
        <v>99</v>
      </c>
      <c r="AD9" t="s">
        <v>99</v>
      </c>
      <c r="AE9" t="s">
        <v>99</v>
      </c>
      <c r="AF9" t="s">
        <v>99</v>
      </c>
    </row>
    <row r="10" spans="1:32">
      <c r="A10" s="4">
        <v>42916</v>
      </c>
      <c r="B10">
        <v>181</v>
      </c>
      <c r="C10">
        <v>13.4</v>
      </c>
      <c r="D10" t="s">
        <v>99</v>
      </c>
      <c r="E10" t="s">
        <v>99</v>
      </c>
      <c r="F10">
        <v>0.98</v>
      </c>
      <c r="G10" t="s">
        <v>99</v>
      </c>
      <c r="H10" t="s">
        <v>99</v>
      </c>
      <c r="I10">
        <v>15.01</v>
      </c>
      <c r="J10">
        <v>1.1000000000000001</v>
      </c>
      <c r="K10">
        <v>3.85</v>
      </c>
      <c r="L10">
        <v>0.28000000000000003</v>
      </c>
      <c r="M10" t="s">
        <v>99</v>
      </c>
      <c r="N10" t="s">
        <v>99</v>
      </c>
      <c r="O10" t="s">
        <v>99</v>
      </c>
      <c r="P10" t="s">
        <v>99</v>
      </c>
      <c r="Q10" t="s">
        <v>99</v>
      </c>
      <c r="R10" t="s">
        <v>99</v>
      </c>
      <c r="S10" t="s">
        <v>99</v>
      </c>
      <c r="T10" t="s">
        <v>99</v>
      </c>
      <c r="U10">
        <v>5.22</v>
      </c>
      <c r="V10">
        <v>0.63</v>
      </c>
      <c r="W10">
        <v>1.34</v>
      </c>
      <c r="X10">
        <v>0.16</v>
      </c>
      <c r="Y10" t="s">
        <v>99</v>
      </c>
      <c r="Z10" t="s">
        <v>99</v>
      </c>
      <c r="AA10" t="s">
        <v>99</v>
      </c>
      <c r="AB10" t="s">
        <v>99</v>
      </c>
      <c r="AC10" t="s">
        <v>99</v>
      </c>
      <c r="AD10" t="s">
        <v>99</v>
      </c>
      <c r="AE10" t="s">
        <v>99</v>
      </c>
      <c r="AF10" t="s">
        <v>99</v>
      </c>
    </row>
    <row r="11" spans="1:32">
      <c r="A11" s="4">
        <v>42934</v>
      </c>
      <c r="B11">
        <v>199</v>
      </c>
      <c r="C11">
        <v>7.29</v>
      </c>
      <c r="D11">
        <v>8.61</v>
      </c>
      <c r="E11">
        <v>15.9</v>
      </c>
      <c r="F11">
        <v>0.62</v>
      </c>
      <c r="G11">
        <v>1.71</v>
      </c>
      <c r="H11">
        <v>2.13</v>
      </c>
      <c r="I11">
        <v>8.17</v>
      </c>
      <c r="J11">
        <v>0.7</v>
      </c>
      <c r="K11">
        <v>2.09</v>
      </c>
      <c r="L11">
        <v>0.18</v>
      </c>
      <c r="M11">
        <v>9.65</v>
      </c>
      <c r="N11">
        <v>1.91</v>
      </c>
      <c r="O11">
        <v>2.57</v>
      </c>
      <c r="P11">
        <v>0.51</v>
      </c>
      <c r="Q11">
        <v>17.809999999999999</v>
      </c>
      <c r="R11">
        <v>2.38</v>
      </c>
      <c r="S11">
        <v>4.67</v>
      </c>
      <c r="T11">
        <v>0.63</v>
      </c>
      <c r="U11">
        <v>2.66</v>
      </c>
      <c r="V11">
        <v>0.22</v>
      </c>
      <c r="W11">
        <v>0.68</v>
      </c>
      <c r="X11">
        <v>0.06</v>
      </c>
      <c r="Y11">
        <v>2.2599999999999998</v>
      </c>
      <c r="Z11">
        <v>0.19</v>
      </c>
      <c r="AA11">
        <v>0.6</v>
      </c>
      <c r="AB11">
        <v>0.05</v>
      </c>
      <c r="AC11">
        <v>4.92</v>
      </c>
      <c r="AD11">
        <v>0.4</v>
      </c>
      <c r="AE11">
        <v>2.69</v>
      </c>
      <c r="AF11">
        <v>0.22</v>
      </c>
    </row>
    <row r="12" spans="1:32">
      <c r="A12" s="4">
        <v>42948</v>
      </c>
      <c r="B12">
        <v>213</v>
      </c>
      <c r="C12">
        <v>14.95</v>
      </c>
      <c r="D12" t="s">
        <v>99</v>
      </c>
      <c r="E12" t="s">
        <v>99</v>
      </c>
      <c r="F12">
        <v>3.92</v>
      </c>
      <c r="G12" t="s">
        <v>99</v>
      </c>
      <c r="H12" t="s">
        <v>99</v>
      </c>
      <c r="I12">
        <v>16.739999999999998</v>
      </c>
      <c r="J12">
        <v>4.3899999999999997</v>
      </c>
      <c r="K12">
        <v>4.29</v>
      </c>
      <c r="L12">
        <v>1.1299999999999999</v>
      </c>
      <c r="M12" t="s">
        <v>99</v>
      </c>
      <c r="N12" t="s">
        <v>99</v>
      </c>
      <c r="O12" t="s">
        <v>99</v>
      </c>
      <c r="P12" t="s">
        <v>99</v>
      </c>
      <c r="Q12" t="s">
        <v>99</v>
      </c>
      <c r="R12" t="s">
        <v>99</v>
      </c>
      <c r="S12" t="s">
        <v>99</v>
      </c>
      <c r="T12" t="s">
        <v>99</v>
      </c>
      <c r="U12">
        <v>3.98</v>
      </c>
      <c r="V12">
        <v>0.32</v>
      </c>
      <c r="W12">
        <v>1.02</v>
      </c>
      <c r="X12">
        <v>0.08</v>
      </c>
      <c r="Y12" t="s">
        <v>99</v>
      </c>
      <c r="Z12" t="s">
        <v>99</v>
      </c>
      <c r="AA12" t="s">
        <v>99</v>
      </c>
      <c r="AB12" t="s">
        <v>99</v>
      </c>
      <c r="AC12" t="s">
        <v>99</v>
      </c>
      <c r="AD12" t="s">
        <v>99</v>
      </c>
      <c r="AE12" t="s">
        <v>99</v>
      </c>
      <c r="AF12" t="s">
        <v>99</v>
      </c>
    </row>
    <row r="13" spans="1:32">
      <c r="A13" s="4">
        <v>42964</v>
      </c>
      <c r="B13">
        <v>229</v>
      </c>
      <c r="C13">
        <v>9.93</v>
      </c>
      <c r="D13">
        <v>2.44</v>
      </c>
      <c r="E13">
        <v>12.38</v>
      </c>
      <c r="F13">
        <v>1.36</v>
      </c>
      <c r="G13">
        <v>0.49</v>
      </c>
      <c r="H13">
        <v>1.84</v>
      </c>
      <c r="I13">
        <v>11.13</v>
      </c>
      <c r="J13">
        <v>1.52</v>
      </c>
      <c r="K13">
        <v>2.85</v>
      </c>
      <c r="L13">
        <v>0.39</v>
      </c>
      <c r="M13">
        <v>2.74</v>
      </c>
      <c r="N13">
        <v>0.55000000000000004</v>
      </c>
      <c r="O13">
        <v>0.73</v>
      </c>
      <c r="P13">
        <v>0.15</v>
      </c>
      <c r="Q13">
        <v>13.86</v>
      </c>
      <c r="R13">
        <v>2.06</v>
      </c>
      <c r="S13">
        <v>3.58</v>
      </c>
      <c r="T13">
        <v>0.53</v>
      </c>
      <c r="U13">
        <v>6.41</v>
      </c>
      <c r="V13">
        <v>0.48</v>
      </c>
      <c r="W13">
        <v>1.64</v>
      </c>
      <c r="X13">
        <v>0.12</v>
      </c>
      <c r="Y13">
        <v>5.86</v>
      </c>
      <c r="Z13">
        <v>0.28999999999999998</v>
      </c>
      <c r="AA13">
        <v>1.56</v>
      </c>
      <c r="AB13">
        <v>0.08</v>
      </c>
      <c r="AC13">
        <v>12.28</v>
      </c>
      <c r="AD13">
        <v>0.77</v>
      </c>
      <c r="AE13">
        <v>4.42</v>
      </c>
      <c r="AF13">
        <v>0.36</v>
      </c>
    </row>
    <row r="14" spans="1:32">
      <c r="A14" s="4">
        <v>42978</v>
      </c>
      <c r="B14">
        <v>243</v>
      </c>
      <c r="C14">
        <v>9.2100000000000009</v>
      </c>
      <c r="D14" t="s">
        <v>99</v>
      </c>
      <c r="E14" t="s">
        <v>99</v>
      </c>
      <c r="F14">
        <v>1.3</v>
      </c>
      <c r="G14" t="s">
        <v>99</v>
      </c>
      <c r="H14" t="s">
        <v>99</v>
      </c>
      <c r="I14">
        <v>10.31</v>
      </c>
      <c r="J14">
        <v>1.46</v>
      </c>
      <c r="K14">
        <v>2.64</v>
      </c>
      <c r="L14">
        <v>0.37</v>
      </c>
      <c r="M14" t="s">
        <v>99</v>
      </c>
      <c r="N14" t="s">
        <v>99</v>
      </c>
      <c r="O14" t="s">
        <v>99</v>
      </c>
      <c r="P14" t="s">
        <v>99</v>
      </c>
      <c r="Q14" t="s">
        <v>99</v>
      </c>
      <c r="R14" t="s">
        <v>99</v>
      </c>
      <c r="S14" t="s">
        <v>99</v>
      </c>
      <c r="T14" t="s">
        <v>99</v>
      </c>
      <c r="U14">
        <v>2.93</v>
      </c>
      <c r="V14">
        <v>0.09</v>
      </c>
      <c r="W14">
        <v>0.75</v>
      </c>
      <c r="X14">
        <v>0.02</v>
      </c>
      <c r="Y14" t="s">
        <v>99</v>
      </c>
      <c r="Z14" t="s">
        <v>99</v>
      </c>
      <c r="AA14" t="s">
        <v>99</v>
      </c>
      <c r="AB14" t="s">
        <v>99</v>
      </c>
      <c r="AC14" t="s">
        <v>99</v>
      </c>
      <c r="AD14" t="s">
        <v>99</v>
      </c>
      <c r="AE14" t="s">
        <v>99</v>
      </c>
      <c r="AF14" t="s">
        <v>99</v>
      </c>
    </row>
    <row r="15" spans="1:32">
      <c r="A15" s="4">
        <v>43020</v>
      </c>
      <c r="B15">
        <v>285</v>
      </c>
      <c r="C15">
        <v>6.39</v>
      </c>
      <c r="D15" t="s">
        <v>99</v>
      </c>
      <c r="E15" t="s">
        <v>99</v>
      </c>
      <c r="F15">
        <v>0.47</v>
      </c>
      <c r="G15" t="s">
        <v>99</v>
      </c>
      <c r="H15" t="s">
        <v>99</v>
      </c>
      <c r="I15">
        <v>7.16</v>
      </c>
      <c r="J15">
        <v>0.52</v>
      </c>
      <c r="K15">
        <v>1.83</v>
      </c>
      <c r="L15">
        <v>0.13</v>
      </c>
      <c r="M15" t="s">
        <v>99</v>
      </c>
      <c r="N15" t="s">
        <v>99</v>
      </c>
      <c r="O15" t="s">
        <v>99</v>
      </c>
      <c r="P15" t="s">
        <v>99</v>
      </c>
      <c r="Q15" t="s">
        <v>99</v>
      </c>
      <c r="R15" t="s">
        <v>99</v>
      </c>
      <c r="S15" t="s">
        <v>99</v>
      </c>
      <c r="T15" t="s">
        <v>99</v>
      </c>
      <c r="U15">
        <v>2.8</v>
      </c>
      <c r="V15">
        <v>0.31</v>
      </c>
      <c r="W15">
        <v>0.72</v>
      </c>
      <c r="X15">
        <v>0.08</v>
      </c>
      <c r="Y15" t="s">
        <v>99</v>
      </c>
      <c r="Z15" t="s">
        <v>99</v>
      </c>
      <c r="AA15" t="s">
        <v>99</v>
      </c>
      <c r="AB15" t="s">
        <v>99</v>
      </c>
      <c r="AC15" t="s">
        <v>99</v>
      </c>
      <c r="AD15" t="s">
        <v>99</v>
      </c>
      <c r="AE15" t="s">
        <v>99</v>
      </c>
      <c r="AF15" t="s">
        <v>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6"/>
  <sheetViews>
    <sheetView topLeftCell="B1" workbookViewId="0">
      <selection activeCell="K36" sqref="K36"/>
    </sheetView>
  </sheetViews>
  <sheetFormatPr defaultRowHeight="15"/>
  <cols>
    <col min="1" max="1" width="16.28515625" bestFit="1" customWidth="1"/>
    <col min="2" max="2" width="10.28515625" bestFit="1" customWidth="1"/>
  </cols>
  <sheetData>
    <row r="1" spans="1:6">
      <c r="A1" s="3" t="s">
        <v>0</v>
      </c>
      <c r="B1" t="s">
        <v>1</v>
      </c>
      <c r="C1" t="s">
        <v>106</v>
      </c>
      <c r="D1" t="s">
        <v>107</v>
      </c>
      <c r="E1" t="s">
        <v>108</v>
      </c>
      <c r="F1" t="s">
        <v>109</v>
      </c>
    </row>
    <row r="2" spans="1:6">
      <c r="A2" t="s">
        <v>3</v>
      </c>
      <c r="B2" s="4">
        <v>42737</v>
      </c>
      <c r="C2">
        <v>-1.6670000000000001E-2</v>
      </c>
      <c r="D2">
        <v>5.8930000000000003E-2</v>
      </c>
      <c r="E2">
        <v>1.45</v>
      </c>
      <c r="F2">
        <v>7.0709999999999995E-2</v>
      </c>
    </row>
    <row r="3" spans="1:6">
      <c r="A3" t="s">
        <v>3</v>
      </c>
      <c r="B3" s="4">
        <v>42738</v>
      </c>
      <c r="C3">
        <v>0.10833</v>
      </c>
      <c r="D3">
        <v>8.2500000000000004E-2</v>
      </c>
      <c r="E3">
        <v>1.4791700000000001</v>
      </c>
      <c r="F3">
        <v>2.946E-2</v>
      </c>
    </row>
    <row r="4" spans="1:6">
      <c r="A4" t="s">
        <v>3</v>
      </c>
      <c r="B4" s="4">
        <v>42739</v>
      </c>
      <c r="C4">
        <v>-2.0375000000000001</v>
      </c>
      <c r="D4">
        <v>0.13553000000000001</v>
      </c>
      <c r="E4">
        <v>1.425</v>
      </c>
      <c r="F4">
        <v>2.3570000000000001E-2</v>
      </c>
    </row>
    <row r="5" spans="1:6">
      <c r="A5" t="s">
        <v>3</v>
      </c>
      <c r="B5" s="4">
        <v>42740</v>
      </c>
      <c r="C5">
        <v>-3.1625000000000001</v>
      </c>
      <c r="D5">
        <v>0.10017</v>
      </c>
      <c r="E5">
        <v>1.1875</v>
      </c>
      <c r="F5">
        <v>7.6600000000000001E-2</v>
      </c>
    </row>
    <row r="6" spans="1:6">
      <c r="A6" t="s">
        <v>3</v>
      </c>
      <c r="B6" s="4">
        <v>42741</v>
      </c>
      <c r="C6">
        <v>-4.7708300000000001</v>
      </c>
      <c r="D6">
        <v>1.7680000000000001E-2</v>
      </c>
      <c r="E6">
        <v>0.82916999999999996</v>
      </c>
      <c r="F6">
        <v>6.4820000000000003E-2</v>
      </c>
    </row>
    <row r="7" spans="1:6">
      <c r="A7" t="s">
        <v>3</v>
      </c>
      <c r="B7" s="4">
        <v>42742</v>
      </c>
      <c r="C7">
        <v>-4.0083299999999999</v>
      </c>
      <c r="D7">
        <v>9.4280000000000003E-2</v>
      </c>
      <c r="E7">
        <v>0.47083000000000003</v>
      </c>
      <c r="F7">
        <v>0.13553000000000001</v>
      </c>
    </row>
    <row r="8" spans="1:6">
      <c r="A8" t="s">
        <v>3</v>
      </c>
      <c r="B8" s="4">
        <v>42743</v>
      </c>
      <c r="C8">
        <v>-4.9249999999999998</v>
      </c>
      <c r="D8">
        <v>5.8930000000000003E-2</v>
      </c>
      <c r="E8">
        <v>0.14582999999999999</v>
      </c>
      <c r="F8">
        <v>0.15909999999999999</v>
      </c>
    </row>
    <row r="9" spans="1:6">
      <c r="A9" t="s">
        <v>3</v>
      </c>
      <c r="B9" s="4">
        <v>42744</v>
      </c>
      <c r="C9">
        <v>-3.82917</v>
      </c>
      <c r="D9">
        <v>1.7680000000000001E-2</v>
      </c>
      <c r="E9">
        <v>-0.22917000000000001</v>
      </c>
      <c r="F9">
        <v>0.19445000000000001</v>
      </c>
    </row>
    <row r="10" spans="1:6">
      <c r="A10" t="s">
        <v>3</v>
      </c>
      <c r="B10" s="4">
        <v>42745</v>
      </c>
      <c r="C10">
        <v>-1.7791699999999999</v>
      </c>
      <c r="D10">
        <v>2.946E-2</v>
      </c>
      <c r="E10">
        <v>-0.3125</v>
      </c>
      <c r="F10">
        <v>0.19445000000000001</v>
      </c>
    </row>
    <row r="11" spans="1:6">
      <c r="A11" t="s">
        <v>3</v>
      </c>
      <c r="B11" s="4">
        <v>42746</v>
      </c>
      <c r="C11">
        <v>-2</v>
      </c>
      <c r="D11">
        <v>3.5360000000000003E-2</v>
      </c>
      <c r="E11">
        <v>-0.18332999999999999</v>
      </c>
      <c r="F11">
        <v>0.16499</v>
      </c>
    </row>
    <row r="12" spans="1:6">
      <c r="A12" t="s">
        <v>3</v>
      </c>
      <c r="B12" s="4">
        <v>42747</v>
      </c>
      <c r="C12">
        <v>-3.8666700000000001</v>
      </c>
      <c r="D12">
        <v>4.7140000000000001E-2</v>
      </c>
      <c r="E12">
        <v>-0.37917000000000001</v>
      </c>
      <c r="F12">
        <v>0.17088</v>
      </c>
    </row>
    <row r="13" spans="1:6">
      <c r="A13" t="s">
        <v>3</v>
      </c>
      <c r="B13" s="4">
        <v>42748</v>
      </c>
      <c r="C13">
        <v>-4.6166700000000001</v>
      </c>
      <c r="D13">
        <v>1.179E-2</v>
      </c>
      <c r="E13">
        <v>-0.70833000000000002</v>
      </c>
      <c r="F13">
        <v>0.17677999999999999</v>
      </c>
    </row>
    <row r="14" spans="1:6">
      <c r="A14" t="s">
        <v>3</v>
      </c>
      <c r="B14" s="4">
        <v>42749</v>
      </c>
      <c r="C14">
        <v>-3.6333299999999999</v>
      </c>
      <c r="D14">
        <v>3.5360000000000003E-2</v>
      </c>
      <c r="E14">
        <v>-0.95</v>
      </c>
      <c r="F14">
        <v>0.17677999999999999</v>
      </c>
    </row>
    <row r="15" spans="1:6">
      <c r="A15" t="s">
        <v>3</v>
      </c>
      <c r="B15" s="4">
        <v>42750</v>
      </c>
      <c r="C15">
        <v>-2.4083299999999999</v>
      </c>
      <c r="D15">
        <v>8.2500000000000004E-2</v>
      </c>
      <c r="E15">
        <v>-0.78749999999999998</v>
      </c>
      <c r="F15">
        <v>0.15909999999999999</v>
      </c>
    </row>
    <row r="16" spans="1:6">
      <c r="A16" t="s">
        <v>3</v>
      </c>
      <c r="B16" s="4">
        <v>42751</v>
      </c>
      <c r="C16">
        <v>-0.79583000000000004</v>
      </c>
      <c r="D16">
        <v>2.946E-2</v>
      </c>
      <c r="E16">
        <v>-0.44167000000000001</v>
      </c>
      <c r="F16">
        <v>0.30641000000000002</v>
      </c>
    </row>
    <row r="17" spans="1:6">
      <c r="A17" t="s">
        <v>3</v>
      </c>
      <c r="B17" s="4">
        <v>42752</v>
      </c>
      <c r="C17">
        <v>-2.5000000000000001E-2</v>
      </c>
      <c r="D17">
        <v>0.17677999999999999</v>
      </c>
      <c r="E17">
        <v>-0.05</v>
      </c>
      <c r="F17">
        <v>0.44783000000000001</v>
      </c>
    </row>
    <row r="18" spans="1:6">
      <c r="A18" t="s">
        <v>3</v>
      </c>
      <c r="B18" s="4">
        <v>42753</v>
      </c>
      <c r="C18">
        <v>0.05</v>
      </c>
      <c r="D18">
        <v>7.0709999999999995E-2</v>
      </c>
      <c r="E18">
        <v>-8.3300000000000006E-3</v>
      </c>
      <c r="F18">
        <v>0.29463</v>
      </c>
    </row>
    <row r="19" spans="1:6">
      <c r="A19" t="s">
        <v>3</v>
      </c>
      <c r="B19" s="4">
        <v>42754</v>
      </c>
      <c r="C19">
        <v>0.15417</v>
      </c>
      <c r="D19">
        <v>6.4820000000000003E-2</v>
      </c>
      <c r="E19">
        <v>0.05</v>
      </c>
      <c r="F19">
        <v>0.21213000000000001</v>
      </c>
    </row>
    <row r="20" spans="1:6">
      <c r="A20" t="s">
        <v>3</v>
      </c>
      <c r="B20" s="4">
        <v>42755</v>
      </c>
      <c r="C20">
        <v>0.2</v>
      </c>
      <c r="D20">
        <v>0</v>
      </c>
      <c r="E20">
        <v>7.9170000000000004E-2</v>
      </c>
      <c r="F20">
        <v>0.17088</v>
      </c>
    </row>
    <row r="21" spans="1:6">
      <c r="A21" t="s">
        <v>3</v>
      </c>
      <c r="B21" s="4">
        <v>42756</v>
      </c>
      <c r="C21">
        <v>0.26250000000000001</v>
      </c>
      <c r="D21">
        <v>8.8389999999999996E-2</v>
      </c>
      <c r="E21">
        <v>0.13750000000000001</v>
      </c>
      <c r="F21">
        <v>8.8389999999999996E-2</v>
      </c>
    </row>
    <row r="22" spans="1:6">
      <c r="A22" t="s">
        <v>3</v>
      </c>
      <c r="B22" s="4">
        <v>42757</v>
      </c>
      <c r="C22">
        <v>0.30832999999999999</v>
      </c>
      <c r="D22">
        <v>0.15321000000000001</v>
      </c>
      <c r="E22">
        <v>0.15</v>
      </c>
      <c r="F22">
        <v>7.0709999999999995E-2</v>
      </c>
    </row>
    <row r="23" spans="1:6">
      <c r="A23" t="s">
        <v>3</v>
      </c>
      <c r="B23" s="4">
        <v>42758</v>
      </c>
      <c r="C23">
        <v>0.30417</v>
      </c>
      <c r="D23">
        <v>0.14731</v>
      </c>
      <c r="E23">
        <v>0.15</v>
      </c>
      <c r="F23">
        <v>7.0709999999999995E-2</v>
      </c>
    </row>
    <row r="24" spans="1:6">
      <c r="A24" t="s">
        <v>3</v>
      </c>
      <c r="B24" s="4">
        <v>42759</v>
      </c>
      <c r="C24">
        <v>0.3</v>
      </c>
      <c r="D24">
        <v>0.14141999999999999</v>
      </c>
      <c r="E24">
        <v>0.15</v>
      </c>
      <c r="F24">
        <v>7.0709999999999995E-2</v>
      </c>
    </row>
    <row r="25" spans="1:6">
      <c r="A25" t="s">
        <v>3</v>
      </c>
      <c r="B25" s="4">
        <v>42760</v>
      </c>
      <c r="C25">
        <v>0.3</v>
      </c>
      <c r="D25">
        <v>0.14141999999999999</v>
      </c>
      <c r="E25">
        <v>0.15</v>
      </c>
      <c r="F25">
        <v>7.0709999999999995E-2</v>
      </c>
    </row>
    <row r="26" spans="1:6">
      <c r="A26" t="s">
        <v>3</v>
      </c>
      <c r="B26" s="4">
        <v>42761</v>
      </c>
      <c r="C26">
        <v>0.3</v>
      </c>
      <c r="D26">
        <v>0.14141999999999999</v>
      </c>
      <c r="E26">
        <v>0.15</v>
      </c>
      <c r="F26">
        <v>7.0709999999999995E-2</v>
      </c>
    </row>
    <row r="27" spans="1:6">
      <c r="A27" t="s">
        <v>3</v>
      </c>
      <c r="B27" s="4">
        <v>42762</v>
      </c>
      <c r="C27">
        <v>0.3</v>
      </c>
      <c r="D27">
        <v>0.14141999999999999</v>
      </c>
      <c r="E27">
        <v>0.16667000000000001</v>
      </c>
      <c r="F27">
        <v>9.4280000000000003E-2</v>
      </c>
    </row>
    <row r="28" spans="1:6">
      <c r="A28" t="s">
        <v>3</v>
      </c>
      <c r="B28" s="4">
        <v>42763</v>
      </c>
      <c r="C28">
        <v>0.3</v>
      </c>
      <c r="D28">
        <v>0.14141999999999999</v>
      </c>
      <c r="E28">
        <v>0.21249999999999999</v>
      </c>
      <c r="F28">
        <v>0.12374</v>
      </c>
    </row>
    <row r="29" spans="1:6">
      <c r="A29" t="s">
        <v>3</v>
      </c>
      <c r="B29" s="4">
        <v>42764</v>
      </c>
      <c r="C29">
        <v>0.3</v>
      </c>
      <c r="D29">
        <v>0.14141999999999999</v>
      </c>
      <c r="E29">
        <v>0.25</v>
      </c>
      <c r="F29">
        <v>7.0709999999999995E-2</v>
      </c>
    </row>
    <row r="30" spans="1:6">
      <c r="A30" t="s">
        <v>3</v>
      </c>
      <c r="B30" s="4">
        <v>42765</v>
      </c>
      <c r="C30">
        <v>0.3</v>
      </c>
      <c r="D30">
        <v>0.14141999999999999</v>
      </c>
      <c r="E30">
        <v>0.29582999999999998</v>
      </c>
      <c r="F30">
        <v>5.8900000000000003E-3</v>
      </c>
    </row>
    <row r="31" spans="1:6">
      <c r="A31" t="s">
        <v>3</v>
      </c>
      <c r="B31" s="4">
        <v>42766</v>
      </c>
      <c r="C31">
        <v>0.3</v>
      </c>
      <c r="D31">
        <v>0.14141999999999999</v>
      </c>
      <c r="E31">
        <v>0.31667000000000001</v>
      </c>
      <c r="F31">
        <v>2.3570000000000001E-2</v>
      </c>
    </row>
    <row r="32" spans="1:6">
      <c r="A32" t="s">
        <v>3</v>
      </c>
      <c r="B32" s="4">
        <v>42767</v>
      </c>
      <c r="C32">
        <v>0.3</v>
      </c>
      <c r="D32">
        <v>0.14141999999999999</v>
      </c>
      <c r="E32">
        <v>0.40833000000000003</v>
      </c>
      <c r="F32">
        <v>4.7140000000000001E-2</v>
      </c>
    </row>
    <row r="33" spans="1:6">
      <c r="A33" t="s">
        <v>3</v>
      </c>
      <c r="B33" s="4">
        <v>42768</v>
      </c>
      <c r="C33">
        <v>0.19583</v>
      </c>
      <c r="D33">
        <v>0.22980999999999999</v>
      </c>
      <c r="E33">
        <v>0.49582999999999999</v>
      </c>
      <c r="F33">
        <v>2.946E-2</v>
      </c>
    </row>
    <row r="34" spans="1:6">
      <c r="A34" t="s">
        <v>3</v>
      </c>
      <c r="B34" s="4">
        <v>42769</v>
      </c>
      <c r="C34">
        <v>-0.97499999999999998</v>
      </c>
      <c r="D34">
        <v>0.24748999999999999</v>
      </c>
      <c r="E34">
        <v>0.55000000000000004</v>
      </c>
      <c r="F34">
        <v>7.0709999999999995E-2</v>
      </c>
    </row>
    <row r="35" spans="1:6">
      <c r="A35" t="s">
        <v>3</v>
      </c>
      <c r="B35" s="4">
        <v>42770</v>
      </c>
      <c r="C35">
        <v>-1.35833</v>
      </c>
      <c r="D35">
        <v>0.15321000000000001</v>
      </c>
      <c r="E35">
        <v>0.55000000000000004</v>
      </c>
      <c r="F35">
        <v>7.0709999999999995E-2</v>
      </c>
    </row>
    <row r="36" spans="1:6">
      <c r="A36" t="s">
        <v>3</v>
      </c>
      <c r="B36" s="4">
        <v>42771</v>
      </c>
      <c r="C36">
        <v>-0.38750000000000001</v>
      </c>
      <c r="D36">
        <v>0.12374</v>
      </c>
      <c r="E36">
        <v>0.55000000000000004</v>
      </c>
      <c r="F36">
        <v>7.0709999999999995E-2</v>
      </c>
    </row>
    <row r="37" spans="1:6">
      <c r="A37" t="s">
        <v>3</v>
      </c>
      <c r="B37" s="4">
        <v>42772</v>
      </c>
      <c r="C37">
        <v>-0.28749999999999998</v>
      </c>
      <c r="D37">
        <v>4.1250000000000002E-2</v>
      </c>
      <c r="E37">
        <v>0.55000000000000004</v>
      </c>
      <c r="F37">
        <v>7.0709999999999995E-2</v>
      </c>
    </row>
    <row r="38" spans="1:6">
      <c r="A38" t="s">
        <v>3</v>
      </c>
      <c r="B38" s="4">
        <v>42773</v>
      </c>
      <c r="C38">
        <v>6.25E-2</v>
      </c>
      <c r="D38">
        <v>5.3030000000000001E-2</v>
      </c>
      <c r="E38">
        <v>0.5625</v>
      </c>
      <c r="F38">
        <v>5.3030000000000001E-2</v>
      </c>
    </row>
    <row r="39" spans="1:6">
      <c r="A39" t="s">
        <v>3</v>
      </c>
      <c r="B39" s="4">
        <v>42774</v>
      </c>
      <c r="C39">
        <v>7.9170000000000004E-2</v>
      </c>
      <c r="D39">
        <v>0.11196</v>
      </c>
      <c r="E39">
        <v>0.6</v>
      </c>
      <c r="F39">
        <v>0</v>
      </c>
    </row>
    <row r="40" spans="1:6">
      <c r="A40" t="s">
        <v>3</v>
      </c>
      <c r="B40" s="4">
        <v>42775</v>
      </c>
      <c r="C40">
        <v>-0.60833000000000004</v>
      </c>
      <c r="D40">
        <v>0.18856000000000001</v>
      </c>
      <c r="E40">
        <v>0.6</v>
      </c>
      <c r="F40">
        <v>0</v>
      </c>
    </row>
    <row r="41" spans="1:6">
      <c r="A41" t="s">
        <v>3</v>
      </c>
      <c r="B41" s="4">
        <v>42776</v>
      </c>
      <c r="C41">
        <v>-0.90832999999999997</v>
      </c>
      <c r="D41">
        <v>0.20035</v>
      </c>
      <c r="E41">
        <v>0.6</v>
      </c>
      <c r="F41">
        <v>0</v>
      </c>
    </row>
    <row r="42" spans="1:6">
      <c r="A42" t="s">
        <v>3</v>
      </c>
      <c r="B42" s="4">
        <v>42777</v>
      </c>
      <c r="C42">
        <v>4.1700000000000001E-3</v>
      </c>
      <c r="D42">
        <v>6.4820000000000003E-2</v>
      </c>
      <c r="E42">
        <v>0.6</v>
      </c>
      <c r="F42">
        <v>0</v>
      </c>
    </row>
    <row r="43" spans="1:6">
      <c r="A43" t="s">
        <v>3</v>
      </c>
      <c r="B43" s="4">
        <v>42778</v>
      </c>
      <c r="C43">
        <v>0.19167000000000001</v>
      </c>
      <c r="D43">
        <v>8.2500000000000004E-2</v>
      </c>
      <c r="E43">
        <v>0.6</v>
      </c>
      <c r="F43">
        <v>0</v>
      </c>
    </row>
    <row r="44" spans="1:6">
      <c r="A44" t="s">
        <v>3</v>
      </c>
      <c r="B44" s="4">
        <v>42779</v>
      </c>
      <c r="C44">
        <v>0.25</v>
      </c>
      <c r="D44">
        <v>7.0709999999999995E-2</v>
      </c>
      <c r="E44">
        <v>0.6</v>
      </c>
      <c r="F44">
        <v>0</v>
      </c>
    </row>
    <row r="45" spans="1:6">
      <c r="A45" t="s">
        <v>3</v>
      </c>
      <c r="B45" s="4">
        <v>42780</v>
      </c>
      <c r="C45">
        <v>0.25</v>
      </c>
      <c r="D45">
        <v>7.0709999999999995E-2</v>
      </c>
      <c r="E45">
        <v>0.6</v>
      </c>
      <c r="F45">
        <v>0</v>
      </c>
    </row>
    <row r="46" spans="1:6">
      <c r="A46" t="s">
        <v>3</v>
      </c>
      <c r="B46" s="4">
        <v>42781</v>
      </c>
      <c r="C46">
        <v>0.25</v>
      </c>
      <c r="D46">
        <v>7.0709999999999995E-2</v>
      </c>
      <c r="E46">
        <v>0.6</v>
      </c>
      <c r="F46">
        <v>0</v>
      </c>
    </row>
    <row r="47" spans="1:6">
      <c r="A47" t="s">
        <v>3</v>
      </c>
      <c r="B47" s="4">
        <v>42782</v>
      </c>
      <c r="C47">
        <v>0.25</v>
      </c>
      <c r="D47">
        <v>7.0709999999999995E-2</v>
      </c>
      <c r="E47">
        <v>0.625</v>
      </c>
      <c r="F47">
        <v>3.5360000000000003E-2</v>
      </c>
    </row>
    <row r="48" spans="1:6">
      <c r="A48" t="s">
        <v>3</v>
      </c>
      <c r="B48" s="4">
        <v>42783</v>
      </c>
      <c r="C48">
        <v>0.3125</v>
      </c>
      <c r="D48">
        <v>0.11196</v>
      </c>
      <c r="E48">
        <v>0.65</v>
      </c>
      <c r="F48">
        <v>7.0709999999999995E-2</v>
      </c>
    </row>
    <row r="49" spans="1:6">
      <c r="A49" t="s">
        <v>3</v>
      </c>
      <c r="B49" s="4">
        <v>42784</v>
      </c>
      <c r="C49">
        <v>0.43332999999999999</v>
      </c>
      <c r="D49">
        <v>2.3570000000000001E-2</v>
      </c>
      <c r="E49">
        <v>0.65832999999999997</v>
      </c>
      <c r="F49">
        <v>5.8930000000000003E-2</v>
      </c>
    </row>
    <row r="50" spans="1:6">
      <c r="A50" t="s">
        <v>3</v>
      </c>
      <c r="B50" s="4">
        <v>42785</v>
      </c>
      <c r="C50">
        <v>0.85416999999999998</v>
      </c>
      <c r="D50">
        <v>0.18267</v>
      </c>
      <c r="E50">
        <v>0.7</v>
      </c>
      <c r="F50">
        <v>0</v>
      </c>
    </row>
    <row r="51" spans="1:6">
      <c r="A51" t="s">
        <v>3</v>
      </c>
      <c r="B51" s="4">
        <v>42786</v>
      </c>
      <c r="C51">
        <v>2.6916699999999998</v>
      </c>
      <c r="D51">
        <v>3.5360000000000003E-2</v>
      </c>
      <c r="E51">
        <v>0.82916999999999996</v>
      </c>
      <c r="F51">
        <v>0.10017</v>
      </c>
    </row>
    <row r="52" spans="1:6">
      <c r="A52" t="s">
        <v>3</v>
      </c>
      <c r="B52" s="4">
        <v>42787</v>
      </c>
      <c r="C52">
        <v>4.0416699999999999</v>
      </c>
      <c r="D52">
        <v>0.54212000000000005</v>
      </c>
      <c r="E52">
        <v>1.7291700000000001</v>
      </c>
      <c r="F52">
        <v>0.58335999999999999</v>
      </c>
    </row>
    <row r="53" spans="1:6">
      <c r="A53" t="s">
        <v>3</v>
      </c>
      <c r="B53" s="4">
        <v>42788</v>
      </c>
      <c r="C53">
        <v>5.4749999999999996</v>
      </c>
      <c r="D53">
        <v>0.49497000000000002</v>
      </c>
      <c r="E53">
        <v>2.9458299999999999</v>
      </c>
      <c r="F53">
        <v>0.68942999999999999</v>
      </c>
    </row>
    <row r="54" spans="1:6">
      <c r="A54" t="s">
        <v>3</v>
      </c>
      <c r="B54" s="4">
        <v>42789</v>
      </c>
      <c r="C54">
        <v>5.7249999999999996</v>
      </c>
      <c r="D54">
        <v>0.35354999999999998</v>
      </c>
      <c r="E54">
        <v>4.2374999999999998</v>
      </c>
      <c r="F54">
        <v>0.37123</v>
      </c>
    </row>
    <row r="55" spans="1:6">
      <c r="A55" t="s">
        <v>3</v>
      </c>
      <c r="B55" s="4">
        <v>42790</v>
      </c>
      <c r="C55">
        <v>3.5874999999999999</v>
      </c>
      <c r="D55">
        <v>0.38302000000000003</v>
      </c>
      <c r="E55">
        <v>4.1166700000000001</v>
      </c>
      <c r="F55">
        <v>0.23569999999999999</v>
      </c>
    </row>
    <row r="56" spans="1:6">
      <c r="A56" t="s">
        <v>3</v>
      </c>
      <c r="B56" s="4">
        <v>42791</v>
      </c>
      <c r="C56">
        <v>2.1625000000000001</v>
      </c>
      <c r="D56">
        <v>0.22980999999999999</v>
      </c>
      <c r="E56">
        <v>3.4624999999999999</v>
      </c>
      <c r="F56">
        <v>0.14731</v>
      </c>
    </row>
    <row r="57" spans="1:6">
      <c r="A57" t="s">
        <v>3</v>
      </c>
      <c r="B57" s="4">
        <v>42792</v>
      </c>
      <c r="C57">
        <v>1.67083</v>
      </c>
      <c r="D57">
        <v>8.8389999999999996E-2</v>
      </c>
      <c r="E57">
        <v>2.9</v>
      </c>
      <c r="F57">
        <v>7.0709999999999995E-2</v>
      </c>
    </row>
    <row r="58" spans="1:6">
      <c r="A58" t="s">
        <v>3</v>
      </c>
      <c r="B58" s="4">
        <v>42793</v>
      </c>
      <c r="C58">
        <v>1.85833</v>
      </c>
      <c r="D58">
        <v>3.5360000000000003E-2</v>
      </c>
      <c r="E58">
        <v>2.625</v>
      </c>
      <c r="F58">
        <v>4.7140000000000001E-2</v>
      </c>
    </row>
    <row r="59" spans="1:6">
      <c r="A59" t="s">
        <v>3</v>
      </c>
      <c r="B59" s="4">
        <v>42794</v>
      </c>
      <c r="C59">
        <v>4.0541700000000001</v>
      </c>
      <c r="D59">
        <v>7.6600000000000001E-2</v>
      </c>
      <c r="E59">
        <v>2.9166699999999999</v>
      </c>
      <c r="F59">
        <v>4.7140000000000001E-2</v>
      </c>
    </row>
    <row r="60" spans="1:6">
      <c r="A60" t="s">
        <v>3</v>
      </c>
      <c r="B60" s="4">
        <v>42795</v>
      </c>
      <c r="C60">
        <v>4.2083300000000001</v>
      </c>
      <c r="D60">
        <v>0.18856000000000001</v>
      </c>
      <c r="E60">
        <v>3.76667</v>
      </c>
      <c r="F60">
        <v>3.5360000000000003E-2</v>
      </c>
    </row>
    <row r="61" spans="1:6">
      <c r="A61" t="s">
        <v>3</v>
      </c>
      <c r="B61" s="4">
        <v>42796</v>
      </c>
      <c r="C61">
        <v>2.4458299999999999</v>
      </c>
      <c r="D61">
        <v>0.19445000000000001</v>
      </c>
      <c r="E61">
        <v>3.5541700000000001</v>
      </c>
      <c r="F61">
        <v>1.7680000000000001E-2</v>
      </c>
    </row>
    <row r="62" spans="1:6">
      <c r="A62" t="s">
        <v>3</v>
      </c>
      <c r="B62" s="4">
        <v>42797</v>
      </c>
      <c r="C62">
        <v>1.5874999999999999</v>
      </c>
      <c r="D62">
        <v>0.21801999999999999</v>
      </c>
      <c r="E62">
        <v>3</v>
      </c>
      <c r="F62">
        <v>0</v>
      </c>
    </row>
    <row r="63" spans="1:6">
      <c r="A63" t="s">
        <v>3</v>
      </c>
      <c r="B63" s="4">
        <v>42798</v>
      </c>
      <c r="C63">
        <v>1.5291699999999999</v>
      </c>
      <c r="D63">
        <v>0.13553000000000001</v>
      </c>
      <c r="E63">
        <v>2.5916700000000001</v>
      </c>
      <c r="F63">
        <v>2.3570000000000001E-2</v>
      </c>
    </row>
    <row r="64" spans="1:6">
      <c r="A64" t="s">
        <v>3</v>
      </c>
      <c r="B64" s="4">
        <v>42799</v>
      </c>
      <c r="C64">
        <v>3.7625000000000002</v>
      </c>
      <c r="D64">
        <v>2.946E-2</v>
      </c>
      <c r="E64">
        <v>2.85</v>
      </c>
      <c r="F64">
        <v>2.3570000000000001E-2</v>
      </c>
    </row>
    <row r="65" spans="1:6">
      <c r="A65" t="s">
        <v>3</v>
      </c>
      <c r="B65" s="4">
        <v>42800</v>
      </c>
      <c r="C65">
        <v>7.4833299999999996</v>
      </c>
      <c r="D65">
        <v>4.7140000000000001E-2</v>
      </c>
      <c r="E65">
        <v>4.0833300000000001</v>
      </c>
      <c r="F65">
        <v>3.5360000000000003E-2</v>
      </c>
    </row>
    <row r="66" spans="1:6">
      <c r="A66" t="s">
        <v>3</v>
      </c>
      <c r="B66" s="4">
        <v>42801</v>
      </c>
      <c r="C66">
        <v>6.9166699999999999</v>
      </c>
      <c r="D66">
        <v>0.11785</v>
      </c>
      <c r="E66">
        <v>5.4625000000000004</v>
      </c>
      <c r="F66">
        <v>5.3030000000000001E-2</v>
      </c>
    </row>
    <row r="67" spans="1:6">
      <c r="A67" t="s">
        <v>3</v>
      </c>
      <c r="B67" s="4">
        <v>42802</v>
      </c>
      <c r="C67">
        <v>4.9000000000000004</v>
      </c>
      <c r="D67">
        <v>0.15321000000000001</v>
      </c>
      <c r="E67">
        <v>5.1749999999999998</v>
      </c>
      <c r="F67">
        <v>3.5360000000000003E-2</v>
      </c>
    </row>
    <row r="68" spans="1:6">
      <c r="A68" t="s">
        <v>3</v>
      </c>
      <c r="B68" s="4">
        <v>42803</v>
      </c>
      <c r="C68">
        <v>4.4708300000000003</v>
      </c>
      <c r="D68">
        <v>7.6600000000000001E-2</v>
      </c>
      <c r="E68">
        <v>4.7874999999999996</v>
      </c>
      <c r="F68">
        <v>1.7680000000000001E-2</v>
      </c>
    </row>
    <row r="69" spans="1:6">
      <c r="A69" t="s">
        <v>3</v>
      </c>
      <c r="B69" s="4">
        <v>42804</v>
      </c>
      <c r="C69">
        <v>3.1041699999999999</v>
      </c>
      <c r="D69">
        <v>0.22980999999999999</v>
      </c>
      <c r="E69">
        <v>4.4625000000000004</v>
      </c>
      <c r="F69">
        <v>1.7680000000000001E-2</v>
      </c>
    </row>
    <row r="70" spans="1:6">
      <c r="A70" t="s">
        <v>3</v>
      </c>
      <c r="B70" s="4">
        <v>42805</v>
      </c>
      <c r="C70">
        <v>1.87917</v>
      </c>
      <c r="D70">
        <v>0.17088</v>
      </c>
      <c r="E70">
        <v>3.67083</v>
      </c>
      <c r="F70">
        <v>1.7680000000000001E-2</v>
      </c>
    </row>
    <row r="71" spans="1:6">
      <c r="A71" t="s">
        <v>3</v>
      </c>
      <c r="B71" s="4">
        <v>42806</v>
      </c>
      <c r="C71">
        <v>1.4708300000000001</v>
      </c>
      <c r="D71">
        <v>0.21801999999999999</v>
      </c>
      <c r="E71">
        <v>3.125</v>
      </c>
      <c r="F71">
        <v>2.3570000000000001E-2</v>
      </c>
    </row>
    <row r="72" spans="1:6">
      <c r="A72" t="s">
        <v>3</v>
      </c>
      <c r="B72" s="4">
        <v>42807</v>
      </c>
      <c r="C72">
        <v>1.1958299999999999</v>
      </c>
      <c r="D72">
        <v>0.22980999999999999</v>
      </c>
      <c r="E72">
        <v>2.73333</v>
      </c>
      <c r="F72">
        <v>0</v>
      </c>
    </row>
    <row r="73" spans="1:6">
      <c r="A73" t="s">
        <v>3</v>
      </c>
      <c r="B73" s="4">
        <v>42808</v>
      </c>
      <c r="C73">
        <v>0.99167000000000005</v>
      </c>
      <c r="D73">
        <v>0.20035</v>
      </c>
      <c r="E73">
        <v>2.5041699999999998</v>
      </c>
      <c r="F73">
        <v>1.7680000000000001E-2</v>
      </c>
    </row>
    <row r="74" spans="1:6">
      <c r="A74" t="s">
        <v>3</v>
      </c>
      <c r="B74" s="4">
        <v>42809</v>
      </c>
      <c r="C74">
        <v>0.77083000000000002</v>
      </c>
      <c r="D74">
        <v>0.14731</v>
      </c>
      <c r="E74">
        <v>2.26667</v>
      </c>
      <c r="F74">
        <v>1.179E-2</v>
      </c>
    </row>
    <row r="75" spans="1:6">
      <c r="A75" t="s">
        <v>3</v>
      </c>
      <c r="B75" s="4">
        <v>42810</v>
      </c>
      <c r="C75">
        <v>0.7</v>
      </c>
      <c r="D75">
        <v>0.14141999999999999</v>
      </c>
      <c r="E75">
        <v>2.0708299999999999</v>
      </c>
      <c r="F75">
        <v>4.1250000000000002E-2</v>
      </c>
    </row>
    <row r="76" spans="1:6">
      <c r="A76" t="s">
        <v>3</v>
      </c>
      <c r="B76" s="4">
        <v>42811</v>
      </c>
      <c r="C76">
        <v>1.7291700000000001</v>
      </c>
      <c r="D76">
        <v>0.10017</v>
      </c>
      <c r="E76">
        <v>1.9916700000000001</v>
      </c>
      <c r="F76">
        <v>5.8930000000000003E-2</v>
      </c>
    </row>
    <row r="77" spans="1:6">
      <c r="A77" t="s">
        <v>3</v>
      </c>
      <c r="B77" s="4">
        <v>42812</v>
      </c>
      <c r="C77">
        <v>3.7791700000000001</v>
      </c>
      <c r="D77">
        <v>1.7680000000000001E-2</v>
      </c>
      <c r="E77">
        <v>2.7916699999999999</v>
      </c>
      <c r="F77">
        <v>5.8930000000000003E-2</v>
      </c>
    </row>
    <row r="78" spans="1:6">
      <c r="A78" t="s">
        <v>3</v>
      </c>
      <c r="B78" s="4">
        <v>42813</v>
      </c>
      <c r="C78">
        <v>4.8833299999999999</v>
      </c>
      <c r="D78">
        <v>0.11785</v>
      </c>
      <c r="E78">
        <v>3.5708299999999999</v>
      </c>
      <c r="F78">
        <v>5.8900000000000003E-3</v>
      </c>
    </row>
    <row r="79" spans="1:6">
      <c r="A79" t="s">
        <v>3</v>
      </c>
      <c r="B79" s="4">
        <v>42814</v>
      </c>
      <c r="C79">
        <v>7.2666700000000004</v>
      </c>
      <c r="D79">
        <v>8.2500000000000004E-2</v>
      </c>
      <c r="E79">
        <v>4.5291699999999997</v>
      </c>
      <c r="F79">
        <v>1.7680000000000001E-2</v>
      </c>
    </row>
    <row r="80" spans="1:6">
      <c r="A80" t="s">
        <v>3</v>
      </c>
      <c r="B80" s="4">
        <v>42815</v>
      </c>
      <c r="C80">
        <v>7.5416699999999999</v>
      </c>
      <c r="D80">
        <v>0.14141999999999999</v>
      </c>
      <c r="E80">
        <v>5.5958300000000003</v>
      </c>
      <c r="F80">
        <v>5.8900000000000003E-3</v>
      </c>
    </row>
    <row r="81" spans="1:6">
      <c r="A81" t="s">
        <v>3</v>
      </c>
      <c r="B81" s="4">
        <v>42816</v>
      </c>
      <c r="C81">
        <v>5.6166700000000001</v>
      </c>
      <c r="D81">
        <v>0.27106000000000002</v>
      </c>
      <c r="E81">
        <v>5.5916699999999997</v>
      </c>
      <c r="F81">
        <v>2.3570000000000001E-2</v>
      </c>
    </row>
    <row r="82" spans="1:6">
      <c r="A82" t="s">
        <v>3</v>
      </c>
      <c r="B82" s="4">
        <v>42817</v>
      </c>
      <c r="C82">
        <v>5.4583300000000001</v>
      </c>
      <c r="D82">
        <v>0.30641000000000002</v>
      </c>
      <c r="E82">
        <v>5.1958299999999999</v>
      </c>
      <c r="F82">
        <v>6.4820000000000003E-2</v>
      </c>
    </row>
    <row r="83" spans="1:6">
      <c r="A83" t="s">
        <v>3</v>
      </c>
      <c r="B83" s="4">
        <v>42818</v>
      </c>
      <c r="C83">
        <v>6.45</v>
      </c>
      <c r="D83">
        <v>0.25927</v>
      </c>
      <c r="E83">
        <v>5.3666700000000001</v>
      </c>
      <c r="F83">
        <v>4.7140000000000001E-2</v>
      </c>
    </row>
    <row r="84" spans="1:6">
      <c r="A84" t="s">
        <v>3</v>
      </c>
      <c r="B84" s="4">
        <v>42819</v>
      </c>
      <c r="C84">
        <v>5.7125000000000004</v>
      </c>
      <c r="D84">
        <v>0.20624000000000001</v>
      </c>
      <c r="E84">
        <v>5.55</v>
      </c>
      <c r="F84">
        <v>0</v>
      </c>
    </row>
    <row r="85" spans="1:6">
      <c r="A85" t="s">
        <v>3</v>
      </c>
      <c r="B85" s="4">
        <v>42820</v>
      </c>
      <c r="C85">
        <v>5.5958300000000003</v>
      </c>
      <c r="D85">
        <v>0.13553000000000001</v>
      </c>
      <c r="E85">
        <v>5.3541699999999999</v>
      </c>
      <c r="F85">
        <v>5.8900000000000003E-3</v>
      </c>
    </row>
    <row r="86" spans="1:6">
      <c r="A86" t="s">
        <v>3</v>
      </c>
      <c r="B86" s="4">
        <v>42821</v>
      </c>
      <c r="C86">
        <v>6.4541700000000004</v>
      </c>
      <c r="D86">
        <v>0.12374</v>
      </c>
      <c r="E86">
        <v>5.5208300000000001</v>
      </c>
      <c r="F86">
        <v>4.1250000000000002E-2</v>
      </c>
    </row>
    <row r="87" spans="1:6">
      <c r="A87" t="s">
        <v>3</v>
      </c>
      <c r="B87" s="4">
        <v>42822</v>
      </c>
      <c r="C87">
        <v>7.2874999999999996</v>
      </c>
      <c r="D87">
        <v>0.12374</v>
      </c>
      <c r="E87">
        <v>6</v>
      </c>
      <c r="F87">
        <v>3.5360000000000003E-2</v>
      </c>
    </row>
    <row r="88" spans="1:6">
      <c r="A88" t="s">
        <v>3</v>
      </c>
      <c r="B88" s="4">
        <v>42823</v>
      </c>
      <c r="C88">
        <v>6.6583300000000003</v>
      </c>
      <c r="D88">
        <v>0.18856000000000001</v>
      </c>
      <c r="E88">
        <v>6.2874999999999996</v>
      </c>
      <c r="F88">
        <v>2.946E-2</v>
      </c>
    </row>
    <row r="89" spans="1:6">
      <c r="A89" t="s">
        <v>3</v>
      </c>
      <c r="B89" s="4">
        <v>42824</v>
      </c>
      <c r="C89">
        <v>5.8375000000000004</v>
      </c>
      <c r="D89">
        <v>0.13553000000000001</v>
      </c>
      <c r="E89">
        <v>5.9749999999999996</v>
      </c>
      <c r="F89">
        <v>3.5360000000000003E-2</v>
      </c>
    </row>
    <row r="90" spans="1:6">
      <c r="A90" t="s">
        <v>3</v>
      </c>
      <c r="B90" s="4">
        <v>42825</v>
      </c>
      <c r="C90">
        <v>5.7750000000000004</v>
      </c>
      <c r="D90">
        <v>0.12964000000000001</v>
      </c>
      <c r="E90">
        <v>5.7791699999999997</v>
      </c>
      <c r="F90">
        <v>4.1250000000000002E-2</v>
      </c>
    </row>
    <row r="91" spans="1:6">
      <c r="A91" t="s">
        <v>3</v>
      </c>
      <c r="B91" s="4">
        <v>42826</v>
      </c>
      <c r="C91">
        <v>6.1833299999999998</v>
      </c>
      <c r="D91">
        <v>0.10607</v>
      </c>
      <c r="E91">
        <v>5.7249999999999996</v>
      </c>
      <c r="F91">
        <v>4.7140000000000001E-2</v>
      </c>
    </row>
    <row r="92" spans="1:6">
      <c r="A92" t="s">
        <v>3</v>
      </c>
      <c r="B92" s="4">
        <v>42827</v>
      </c>
      <c r="C92">
        <v>7.5</v>
      </c>
      <c r="D92">
        <v>0.16499</v>
      </c>
      <c r="E92">
        <v>6.2291699999999999</v>
      </c>
      <c r="F92">
        <v>4.1250000000000002E-2</v>
      </c>
    </row>
    <row r="93" spans="1:6">
      <c r="A93" t="s">
        <v>3</v>
      </c>
      <c r="B93" s="4">
        <v>42828</v>
      </c>
      <c r="C93">
        <v>8.0583299999999998</v>
      </c>
      <c r="D93">
        <v>0.14141999999999999</v>
      </c>
      <c r="E93">
        <v>6.6708299999999996</v>
      </c>
      <c r="F93">
        <v>5.3030000000000001E-2</v>
      </c>
    </row>
    <row r="94" spans="1:6">
      <c r="A94" t="s">
        <v>3</v>
      </c>
      <c r="B94" s="4">
        <v>42829</v>
      </c>
      <c r="C94">
        <v>8.6999999999999993</v>
      </c>
      <c r="D94">
        <v>3.5360000000000003E-2</v>
      </c>
      <c r="E94">
        <v>7.0374999999999996</v>
      </c>
      <c r="F94">
        <v>5.3030000000000001E-2</v>
      </c>
    </row>
    <row r="95" spans="1:6">
      <c r="A95" t="s">
        <v>3</v>
      </c>
      <c r="B95" s="4">
        <v>42830</v>
      </c>
      <c r="C95">
        <v>8.5708300000000008</v>
      </c>
      <c r="D95">
        <v>0.13553000000000001</v>
      </c>
      <c r="E95">
        <v>7.4708300000000003</v>
      </c>
      <c r="F95">
        <v>6.4820000000000003E-2</v>
      </c>
    </row>
    <row r="96" spans="1:6">
      <c r="A96" t="s">
        <v>3</v>
      </c>
      <c r="B96" s="4">
        <v>42831</v>
      </c>
      <c r="C96">
        <v>8</v>
      </c>
      <c r="D96">
        <v>0.14141999999999999</v>
      </c>
      <c r="E96">
        <v>7.3375000000000004</v>
      </c>
      <c r="F96">
        <v>6.4820000000000003E-2</v>
      </c>
    </row>
    <row r="97" spans="1:6">
      <c r="A97" t="s">
        <v>3</v>
      </c>
      <c r="B97" s="4">
        <v>42832</v>
      </c>
      <c r="C97">
        <v>8.3083299999999998</v>
      </c>
      <c r="D97">
        <v>0.24748999999999999</v>
      </c>
      <c r="E97">
        <v>7.3583299999999996</v>
      </c>
      <c r="F97">
        <v>1.179E-2</v>
      </c>
    </row>
    <row r="98" spans="1:6">
      <c r="A98" t="s">
        <v>3</v>
      </c>
      <c r="B98" s="4">
        <v>42833</v>
      </c>
      <c r="C98">
        <v>10.008330000000001</v>
      </c>
      <c r="D98">
        <v>0.24748999999999999</v>
      </c>
      <c r="E98">
        <v>7.7666700000000004</v>
      </c>
      <c r="F98">
        <v>4.7140000000000001E-2</v>
      </c>
    </row>
    <row r="99" spans="1:6">
      <c r="A99" t="s">
        <v>3</v>
      </c>
      <c r="B99" s="4">
        <v>42834</v>
      </c>
      <c r="C99">
        <v>12.55833</v>
      </c>
      <c r="D99">
        <v>0.16499</v>
      </c>
      <c r="E99">
        <v>8.7916699999999999</v>
      </c>
      <c r="F99">
        <v>4.7140000000000001E-2</v>
      </c>
    </row>
    <row r="100" spans="1:6">
      <c r="A100" t="s">
        <v>3</v>
      </c>
      <c r="B100" s="4">
        <v>42835</v>
      </c>
      <c r="C100">
        <v>13.175000000000001</v>
      </c>
      <c r="D100">
        <v>0.22392000000000001</v>
      </c>
      <c r="E100">
        <v>9.9833300000000005</v>
      </c>
      <c r="F100">
        <v>1.179E-2</v>
      </c>
    </row>
    <row r="101" spans="1:6">
      <c r="A101" t="s">
        <v>3</v>
      </c>
      <c r="B101" s="4">
        <v>42836</v>
      </c>
      <c r="C101">
        <v>11.216670000000001</v>
      </c>
      <c r="D101">
        <v>0.18856000000000001</v>
      </c>
      <c r="E101">
        <v>9.9416700000000002</v>
      </c>
      <c r="F101">
        <v>3.5360000000000003E-2</v>
      </c>
    </row>
    <row r="102" spans="1:6">
      <c r="A102" t="s">
        <v>3</v>
      </c>
      <c r="B102" s="4">
        <v>42837</v>
      </c>
      <c r="C102">
        <v>11.519439999999999</v>
      </c>
      <c r="D102">
        <v>0.42917</v>
      </c>
      <c r="E102">
        <v>9.9083299999999994</v>
      </c>
      <c r="F102">
        <v>0.11211</v>
      </c>
    </row>
    <row r="103" spans="1:6">
      <c r="A103" t="s">
        <v>3</v>
      </c>
      <c r="B103" s="4">
        <v>42838</v>
      </c>
      <c r="C103">
        <v>12.8</v>
      </c>
      <c r="D103">
        <v>0.21360000000000001</v>
      </c>
      <c r="E103">
        <v>10.13889</v>
      </c>
      <c r="F103">
        <v>0.15146000000000001</v>
      </c>
    </row>
    <row r="104" spans="1:6">
      <c r="A104" t="s">
        <v>3</v>
      </c>
      <c r="B104" s="4">
        <v>42839</v>
      </c>
      <c r="C104">
        <v>13.45833</v>
      </c>
      <c r="D104">
        <v>0.18046999999999999</v>
      </c>
      <c r="E104">
        <v>10.922219999999999</v>
      </c>
      <c r="F104">
        <v>0.14344999999999999</v>
      </c>
    </row>
    <row r="105" spans="1:6">
      <c r="A105" t="s">
        <v>3</v>
      </c>
      <c r="B105" s="4">
        <v>42840</v>
      </c>
      <c r="C105">
        <v>14.213889999999999</v>
      </c>
      <c r="D105">
        <v>0.15418999999999999</v>
      </c>
      <c r="E105">
        <v>11.30278</v>
      </c>
      <c r="F105">
        <v>0.16378999999999999</v>
      </c>
    </row>
    <row r="106" spans="1:6">
      <c r="A106" t="s">
        <v>3</v>
      </c>
      <c r="B106" s="4">
        <v>42841</v>
      </c>
      <c r="C106">
        <v>14.213889999999999</v>
      </c>
      <c r="D106">
        <v>0.13549</v>
      </c>
      <c r="E106">
        <v>11.8</v>
      </c>
      <c r="F106">
        <v>0.15833</v>
      </c>
    </row>
    <row r="107" spans="1:6">
      <c r="A107" t="s">
        <v>3</v>
      </c>
      <c r="B107" s="4">
        <v>42866</v>
      </c>
      <c r="C107">
        <v>16.122219999999999</v>
      </c>
      <c r="D107">
        <v>0.22689999999999999</v>
      </c>
      <c r="E107">
        <v>14.533329999999999</v>
      </c>
      <c r="F107">
        <v>0.37528</v>
      </c>
    </row>
    <row r="108" spans="1:6">
      <c r="A108" t="s">
        <v>3</v>
      </c>
      <c r="B108" s="4">
        <v>42867</v>
      </c>
      <c r="C108">
        <v>15.8</v>
      </c>
      <c r="D108">
        <v>0.2717</v>
      </c>
      <c r="E108">
        <v>14.286110000000001</v>
      </c>
      <c r="F108">
        <v>0.34250999999999998</v>
      </c>
    </row>
    <row r="109" spans="1:6">
      <c r="A109" t="s">
        <v>3</v>
      </c>
      <c r="B109" s="4">
        <v>42868</v>
      </c>
      <c r="C109">
        <v>16.966670000000001</v>
      </c>
      <c r="D109">
        <v>0.55471000000000004</v>
      </c>
      <c r="E109">
        <v>14.46111</v>
      </c>
      <c r="F109">
        <v>0.40537000000000001</v>
      </c>
    </row>
    <row r="110" spans="1:6">
      <c r="A110" t="s">
        <v>3</v>
      </c>
      <c r="B110" s="4">
        <v>42869</v>
      </c>
      <c r="C110">
        <v>17.91667</v>
      </c>
      <c r="D110">
        <v>0.60833000000000004</v>
      </c>
      <c r="E110">
        <v>15.07222</v>
      </c>
      <c r="F110">
        <v>0.48451</v>
      </c>
    </row>
    <row r="111" spans="1:6">
      <c r="A111" t="s">
        <v>3</v>
      </c>
      <c r="B111" s="4">
        <v>42870</v>
      </c>
      <c r="C111">
        <v>19.386109999999999</v>
      </c>
      <c r="D111">
        <v>0.69223999999999997</v>
      </c>
      <c r="E111">
        <v>15.80833</v>
      </c>
      <c r="F111">
        <v>0.55459000000000003</v>
      </c>
    </row>
    <row r="112" spans="1:6">
      <c r="A112" t="s">
        <v>3</v>
      </c>
      <c r="B112" s="4">
        <v>42871</v>
      </c>
      <c r="C112">
        <v>20.463889999999999</v>
      </c>
      <c r="D112">
        <v>0.65649999999999997</v>
      </c>
      <c r="E112">
        <v>16.66667</v>
      </c>
      <c r="F112">
        <v>0.55420999999999998</v>
      </c>
    </row>
    <row r="113" spans="1:6">
      <c r="A113" t="s">
        <v>3</v>
      </c>
      <c r="B113" s="4">
        <v>42872</v>
      </c>
      <c r="C113">
        <v>19.955559999999998</v>
      </c>
      <c r="D113">
        <v>0.32191999999999998</v>
      </c>
      <c r="E113">
        <v>17.338889999999999</v>
      </c>
      <c r="F113">
        <v>0.51263999999999998</v>
      </c>
    </row>
    <row r="114" spans="1:6">
      <c r="A114" t="s">
        <v>3</v>
      </c>
      <c r="B114" s="4">
        <v>42873</v>
      </c>
      <c r="C114">
        <v>17.788889999999999</v>
      </c>
      <c r="D114">
        <v>4.5900000000000003E-2</v>
      </c>
      <c r="E114">
        <v>16.975000000000001</v>
      </c>
      <c r="F114">
        <v>0.40934999999999999</v>
      </c>
    </row>
    <row r="115" spans="1:6">
      <c r="A115" t="s">
        <v>3</v>
      </c>
      <c r="B115" s="4">
        <v>42874</v>
      </c>
      <c r="C115">
        <v>14.80278</v>
      </c>
      <c r="D115">
        <v>0.26827000000000001</v>
      </c>
      <c r="E115">
        <v>15.925000000000001</v>
      </c>
      <c r="F115">
        <v>0.28222999999999998</v>
      </c>
    </row>
    <row r="116" spans="1:6">
      <c r="A116" t="s">
        <v>3</v>
      </c>
      <c r="B116" s="4">
        <v>42875</v>
      </c>
      <c r="C116">
        <v>12.725</v>
      </c>
      <c r="D116">
        <v>0.33072000000000001</v>
      </c>
      <c r="E116">
        <v>14.35833</v>
      </c>
      <c r="F116">
        <v>0.22048000000000001</v>
      </c>
    </row>
    <row r="117" spans="1:6">
      <c r="A117" t="s">
        <v>3</v>
      </c>
      <c r="B117" s="4">
        <v>42876</v>
      </c>
      <c r="C117">
        <v>12.45833</v>
      </c>
      <c r="D117">
        <v>0.18837999999999999</v>
      </c>
      <c r="E117">
        <v>13.475</v>
      </c>
      <c r="F117">
        <v>0.22561999999999999</v>
      </c>
    </row>
    <row r="118" spans="1:6">
      <c r="A118" t="s">
        <v>3</v>
      </c>
      <c r="B118" s="4">
        <v>42877</v>
      </c>
      <c r="C118">
        <v>12.36111</v>
      </c>
      <c r="D118">
        <v>0.10485999999999999</v>
      </c>
      <c r="E118">
        <v>12.83611</v>
      </c>
      <c r="F118">
        <v>0.20179</v>
      </c>
    </row>
    <row r="119" spans="1:6">
      <c r="A119" t="s">
        <v>3</v>
      </c>
      <c r="B119" s="4">
        <v>42878</v>
      </c>
      <c r="C119">
        <v>13.780559999999999</v>
      </c>
      <c r="D119">
        <v>0.12620000000000001</v>
      </c>
      <c r="E119">
        <v>13.088889999999999</v>
      </c>
      <c r="F119">
        <v>0.28460000000000002</v>
      </c>
    </row>
    <row r="120" spans="1:6">
      <c r="A120" t="s">
        <v>3</v>
      </c>
      <c r="B120" s="4">
        <v>42879</v>
      </c>
      <c r="C120">
        <v>13.29167</v>
      </c>
      <c r="D120">
        <v>5.833E-2</v>
      </c>
      <c r="E120">
        <v>13.147220000000001</v>
      </c>
      <c r="F120">
        <v>0.26012000000000002</v>
      </c>
    </row>
    <row r="121" spans="1:6">
      <c r="A121" t="s">
        <v>3</v>
      </c>
      <c r="B121" s="4">
        <v>42880</v>
      </c>
      <c r="C121">
        <v>13.725</v>
      </c>
      <c r="D121">
        <v>0.16728999999999999</v>
      </c>
      <c r="E121">
        <v>13.047219999999999</v>
      </c>
      <c r="F121">
        <v>0.24157000000000001</v>
      </c>
    </row>
    <row r="122" spans="1:6">
      <c r="A122" t="s">
        <v>3</v>
      </c>
      <c r="B122" s="4">
        <v>42881</v>
      </c>
      <c r="C122">
        <v>16.04167</v>
      </c>
      <c r="D122">
        <v>0.55608999999999997</v>
      </c>
      <c r="E122">
        <v>13.65</v>
      </c>
      <c r="F122">
        <v>0.35861999999999999</v>
      </c>
    </row>
    <row r="123" spans="1:6">
      <c r="A123" t="s">
        <v>3</v>
      </c>
      <c r="B123" s="4">
        <v>42882</v>
      </c>
      <c r="C123">
        <v>17.563890000000001</v>
      </c>
      <c r="D123">
        <v>0.39062999999999998</v>
      </c>
      <c r="E123">
        <v>14.875</v>
      </c>
      <c r="F123">
        <v>0.4612</v>
      </c>
    </row>
    <row r="124" spans="1:6">
      <c r="A124" t="s">
        <v>3</v>
      </c>
      <c r="B124" s="4">
        <v>42883</v>
      </c>
      <c r="C124">
        <v>16.630559999999999</v>
      </c>
      <c r="D124">
        <v>0.24185999999999999</v>
      </c>
      <c r="E124">
        <v>15.094440000000001</v>
      </c>
      <c r="F124">
        <v>0.35846</v>
      </c>
    </row>
    <row r="125" spans="1:6">
      <c r="A125" t="s">
        <v>3</v>
      </c>
      <c r="B125" s="4">
        <v>42884</v>
      </c>
      <c r="C125">
        <v>17.13889</v>
      </c>
      <c r="D125">
        <v>0.44847999999999999</v>
      </c>
      <c r="E125">
        <v>15.352779999999999</v>
      </c>
      <c r="F125">
        <v>0.39794000000000002</v>
      </c>
    </row>
    <row r="126" spans="1:6">
      <c r="A126" t="s">
        <v>3</v>
      </c>
      <c r="B126" s="4">
        <v>42885</v>
      </c>
      <c r="C126">
        <v>17.183330000000002</v>
      </c>
      <c r="D126">
        <v>0.54569000000000001</v>
      </c>
      <c r="E126">
        <v>15.56667</v>
      </c>
      <c r="F126">
        <v>0.43068000000000001</v>
      </c>
    </row>
    <row r="127" spans="1:6">
      <c r="A127" t="s">
        <v>3</v>
      </c>
      <c r="B127" s="4">
        <v>42886</v>
      </c>
      <c r="C127">
        <v>17.883330000000001</v>
      </c>
      <c r="D127">
        <v>0.61751</v>
      </c>
      <c r="E127">
        <v>15.852779999999999</v>
      </c>
      <c r="F127">
        <v>0.47538999999999998</v>
      </c>
    </row>
    <row r="128" spans="1:6">
      <c r="A128" t="s">
        <v>3</v>
      </c>
      <c r="B128" s="4">
        <v>42887</v>
      </c>
      <c r="C128">
        <v>19.313890000000001</v>
      </c>
      <c r="D128">
        <v>0.72936000000000001</v>
      </c>
      <c r="E128">
        <v>16.45</v>
      </c>
      <c r="F128">
        <v>0.54339000000000004</v>
      </c>
    </row>
    <row r="129" spans="1:6">
      <c r="A129" t="s">
        <v>3</v>
      </c>
      <c r="B129" s="4">
        <v>42888</v>
      </c>
      <c r="C129">
        <v>21.091670000000001</v>
      </c>
      <c r="D129">
        <v>0.77046000000000003</v>
      </c>
      <c r="E129">
        <v>17.375</v>
      </c>
      <c r="F129">
        <v>0.58672000000000002</v>
      </c>
    </row>
    <row r="130" spans="1:6">
      <c r="A130" t="s">
        <v>3</v>
      </c>
      <c r="B130" s="4">
        <v>42889</v>
      </c>
      <c r="C130">
        <v>22.377780000000001</v>
      </c>
      <c r="D130">
        <v>0.75075999999999998</v>
      </c>
      <c r="E130">
        <v>18.380559999999999</v>
      </c>
      <c r="F130">
        <v>0.61556</v>
      </c>
    </row>
    <row r="131" spans="1:6">
      <c r="A131" t="s">
        <v>3</v>
      </c>
      <c r="B131" s="4">
        <v>42890</v>
      </c>
      <c r="C131">
        <v>23.755559999999999</v>
      </c>
      <c r="D131">
        <v>0.88043000000000005</v>
      </c>
      <c r="E131">
        <v>19.369440000000001</v>
      </c>
      <c r="F131">
        <v>0.67259999999999998</v>
      </c>
    </row>
    <row r="132" spans="1:6">
      <c r="A132" t="s">
        <v>3</v>
      </c>
      <c r="B132" s="4">
        <v>42891</v>
      </c>
      <c r="C132">
        <v>24.316669999999998</v>
      </c>
      <c r="D132">
        <v>0.61660999999999999</v>
      </c>
      <c r="E132">
        <v>20.330559999999998</v>
      </c>
      <c r="F132">
        <v>0.65534000000000003</v>
      </c>
    </row>
    <row r="133" spans="1:6">
      <c r="A133" t="s">
        <v>3</v>
      </c>
      <c r="B133" s="4">
        <v>42892</v>
      </c>
      <c r="C133">
        <v>24.172219999999999</v>
      </c>
      <c r="D133">
        <v>0.45828000000000002</v>
      </c>
      <c r="E133">
        <v>20.727779999999999</v>
      </c>
      <c r="F133">
        <v>0.58596999999999999</v>
      </c>
    </row>
    <row r="134" spans="1:6">
      <c r="A134" t="s">
        <v>3</v>
      </c>
      <c r="B134" s="4">
        <v>42893</v>
      </c>
      <c r="C134">
        <v>24.133330000000001</v>
      </c>
      <c r="D134">
        <v>0.36170999999999998</v>
      </c>
      <c r="E134">
        <v>20.961110000000001</v>
      </c>
      <c r="F134">
        <v>0.54200999999999999</v>
      </c>
    </row>
    <row r="135" spans="1:6">
      <c r="A135" t="s">
        <v>3</v>
      </c>
      <c r="B135" s="4">
        <v>42894</v>
      </c>
      <c r="C135">
        <v>24.052779999999998</v>
      </c>
      <c r="D135">
        <v>0.29701</v>
      </c>
      <c r="E135">
        <v>21.144439999999999</v>
      </c>
      <c r="F135">
        <v>0.47975000000000001</v>
      </c>
    </row>
    <row r="136" spans="1:6">
      <c r="A136" t="s">
        <v>3</v>
      </c>
      <c r="B136" s="4">
        <v>42895</v>
      </c>
      <c r="C136">
        <v>24.227779999999999</v>
      </c>
      <c r="D136">
        <v>0.39706999999999998</v>
      </c>
      <c r="E136">
        <v>21.23611</v>
      </c>
      <c r="F136">
        <v>0.45995000000000003</v>
      </c>
    </row>
    <row r="137" spans="1:6">
      <c r="A137" t="s">
        <v>3</v>
      </c>
      <c r="B137" s="4">
        <v>42896</v>
      </c>
      <c r="C137">
        <v>24.558330000000002</v>
      </c>
      <c r="D137">
        <v>0.35247000000000001</v>
      </c>
      <c r="E137">
        <v>21.524999999999999</v>
      </c>
      <c r="F137">
        <v>0.44745000000000001</v>
      </c>
    </row>
    <row r="138" spans="1:6">
      <c r="A138" t="s">
        <v>3</v>
      </c>
      <c r="B138" s="4">
        <v>42897</v>
      </c>
      <c r="C138">
        <v>25.227779999999999</v>
      </c>
      <c r="D138">
        <v>0.50773999999999997</v>
      </c>
      <c r="E138">
        <v>21.841670000000001</v>
      </c>
      <c r="F138">
        <v>0.48009000000000002</v>
      </c>
    </row>
    <row r="139" spans="1:6">
      <c r="A139" t="s">
        <v>3</v>
      </c>
      <c r="B139" s="4">
        <v>42898</v>
      </c>
      <c r="C139">
        <v>25.952780000000001</v>
      </c>
      <c r="D139">
        <v>0.57381000000000004</v>
      </c>
      <c r="E139">
        <v>22.358329999999999</v>
      </c>
      <c r="F139">
        <v>0.52386999999999995</v>
      </c>
    </row>
    <row r="140" spans="1:6">
      <c r="A140" t="s">
        <v>3</v>
      </c>
      <c r="B140" s="4">
        <v>42899</v>
      </c>
      <c r="C140">
        <v>25.936109999999999</v>
      </c>
      <c r="D140">
        <v>0.46936</v>
      </c>
      <c r="E140">
        <v>22.702780000000001</v>
      </c>
      <c r="F140">
        <v>0.51722999999999997</v>
      </c>
    </row>
    <row r="141" spans="1:6">
      <c r="A141" t="s">
        <v>3</v>
      </c>
      <c r="B141" s="4">
        <v>42900</v>
      </c>
      <c r="C141">
        <v>25.422219999999999</v>
      </c>
      <c r="D141">
        <v>0.30758000000000002</v>
      </c>
      <c r="E141">
        <v>22.9</v>
      </c>
      <c r="F141">
        <v>0.50668999999999997</v>
      </c>
    </row>
    <row r="142" spans="1:6">
      <c r="A142" t="s">
        <v>3</v>
      </c>
      <c r="B142" s="4">
        <v>42901</v>
      </c>
      <c r="C142">
        <v>24.33333</v>
      </c>
      <c r="D142">
        <v>0.33612999999999998</v>
      </c>
      <c r="E142">
        <v>22.380559999999999</v>
      </c>
      <c r="F142">
        <v>0.41803000000000001</v>
      </c>
    </row>
    <row r="143" spans="1:6">
      <c r="A143" t="s">
        <v>3</v>
      </c>
      <c r="B143" s="4">
        <v>42902</v>
      </c>
      <c r="C143">
        <v>25.422219999999999</v>
      </c>
      <c r="D143">
        <v>0.49373</v>
      </c>
      <c r="E143">
        <v>22.447220000000002</v>
      </c>
      <c r="F143">
        <v>0.44614999999999999</v>
      </c>
    </row>
    <row r="144" spans="1:6">
      <c r="A144" t="s">
        <v>3</v>
      </c>
      <c r="B144" s="4">
        <v>42903</v>
      </c>
      <c r="C144">
        <v>24.922219999999999</v>
      </c>
      <c r="D144">
        <v>0.27187</v>
      </c>
      <c r="E144">
        <v>22.663889999999999</v>
      </c>
      <c r="F144">
        <v>0.41710999999999998</v>
      </c>
    </row>
    <row r="145" spans="1:6">
      <c r="A145" t="s">
        <v>3</v>
      </c>
      <c r="B145" s="4">
        <v>42904</v>
      </c>
      <c r="C145">
        <v>22.844439999999999</v>
      </c>
      <c r="D145">
        <v>0.19317000000000001</v>
      </c>
      <c r="E145">
        <v>22.08333</v>
      </c>
      <c r="F145">
        <v>0.32479000000000002</v>
      </c>
    </row>
    <row r="146" spans="1:6">
      <c r="A146" t="s">
        <v>3</v>
      </c>
      <c r="B146" s="4">
        <v>42905</v>
      </c>
      <c r="C146">
        <v>22.244440000000001</v>
      </c>
      <c r="D146">
        <v>0.12973000000000001</v>
      </c>
      <c r="E146">
        <v>21.327780000000001</v>
      </c>
      <c r="F146">
        <v>0.26929999999999998</v>
      </c>
    </row>
    <row r="147" spans="1:6">
      <c r="A147" t="s">
        <v>3</v>
      </c>
      <c r="B147" s="4">
        <v>42906</v>
      </c>
      <c r="C147">
        <v>22.730560000000001</v>
      </c>
      <c r="D147">
        <v>0.23896999999999999</v>
      </c>
      <c r="E147">
        <v>21.088889999999999</v>
      </c>
      <c r="F147">
        <v>0.27567000000000003</v>
      </c>
    </row>
    <row r="148" spans="1:6">
      <c r="A148" t="s">
        <v>3</v>
      </c>
      <c r="B148" s="4">
        <v>42907</v>
      </c>
      <c r="C148">
        <v>23.552779999999998</v>
      </c>
      <c r="D148">
        <v>0.19585</v>
      </c>
      <c r="E148">
        <v>21.38889</v>
      </c>
      <c r="F148">
        <v>0.33792</v>
      </c>
    </row>
    <row r="149" spans="1:6">
      <c r="A149" t="s">
        <v>3</v>
      </c>
      <c r="B149" s="4">
        <v>42908</v>
      </c>
      <c r="C149">
        <v>24.580559999999998</v>
      </c>
      <c r="D149">
        <v>0.35885</v>
      </c>
      <c r="E149">
        <v>21.719439999999999</v>
      </c>
      <c r="F149">
        <v>0.35991000000000001</v>
      </c>
    </row>
    <row r="150" spans="1:6">
      <c r="A150" t="s">
        <v>3</v>
      </c>
      <c r="B150" s="4">
        <v>42909</v>
      </c>
      <c r="C150">
        <v>24.73611</v>
      </c>
      <c r="D150">
        <v>0.22766</v>
      </c>
      <c r="E150">
        <v>22.247219999999999</v>
      </c>
      <c r="F150">
        <v>0.35082999999999998</v>
      </c>
    </row>
    <row r="151" spans="1:6">
      <c r="A151" t="s">
        <v>3</v>
      </c>
      <c r="B151" s="4">
        <v>42910</v>
      </c>
      <c r="C151">
        <v>23.3</v>
      </c>
      <c r="D151">
        <v>0.23819000000000001</v>
      </c>
      <c r="E151">
        <v>22.024999999999999</v>
      </c>
      <c r="F151">
        <v>0.2717</v>
      </c>
    </row>
    <row r="152" spans="1:6">
      <c r="A152" t="s">
        <v>3</v>
      </c>
      <c r="B152" s="4">
        <v>42911</v>
      </c>
      <c r="C152">
        <v>22.533329999999999</v>
      </c>
      <c r="D152">
        <v>0.21651000000000001</v>
      </c>
      <c r="E152">
        <v>21.572220000000002</v>
      </c>
      <c r="F152">
        <v>0.27161000000000002</v>
      </c>
    </row>
    <row r="153" spans="1:6">
      <c r="A153" t="s">
        <v>3</v>
      </c>
      <c r="B153" s="4">
        <v>42912</v>
      </c>
      <c r="C153">
        <v>22.438890000000001</v>
      </c>
      <c r="D153">
        <v>0.12620000000000001</v>
      </c>
      <c r="E153">
        <v>21.255559999999999</v>
      </c>
      <c r="F153">
        <v>0.26278000000000001</v>
      </c>
    </row>
    <row r="154" spans="1:6">
      <c r="A154" t="s">
        <v>3</v>
      </c>
      <c r="B154" s="4">
        <v>42913</v>
      </c>
      <c r="C154">
        <v>22.47222</v>
      </c>
      <c r="D154">
        <v>0.22750999999999999</v>
      </c>
      <c r="E154">
        <v>21.141670000000001</v>
      </c>
      <c r="F154">
        <v>0.21360000000000001</v>
      </c>
    </row>
    <row r="155" spans="1:6">
      <c r="A155" t="s">
        <v>3</v>
      </c>
      <c r="B155" s="4">
        <v>42914</v>
      </c>
      <c r="C155">
        <v>23.074999999999999</v>
      </c>
      <c r="D155">
        <v>0.27550000000000002</v>
      </c>
      <c r="E155">
        <v>21.266670000000001</v>
      </c>
      <c r="F155">
        <v>0.23019000000000001</v>
      </c>
    </row>
    <row r="156" spans="1:6">
      <c r="A156" t="s">
        <v>3</v>
      </c>
      <c r="B156" s="4">
        <v>42915</v>
      </c>
      <c r="C156">
        <v>22.824999999999999</v>
      </c>
      <c r="D156">
        <v>0.23466999999999999</v>
      </c>
      <c r="E156">
        <v>21.25</v>
      </c>
      <c r="F156">
        <v>0.24847</v>
      </c>
    </row>
    <row r="157" spans="1:6">
      <c r="A157" t="s">
        <v>3</v>
      </c>
      <c r="B157" s="4">
        <v>42916</v>
      </c>
      <c r="C157">
        <v>23.169440000000002</v>
      </c>
      <c r="D157">
        <v>0.13472000000000001</v>
      </c>
      <c r="E157">
        <v>21.35</v>
      </c>
      <c r="F157">
        <v>0.23848</v>
      </c>
    </row>
    <row r="158" spans="1:6">
      <c r="A158" t="s">
        <v>3</v>
      </c>
      <c r="B158" s="4">
        <v>42917</v>
      </c>
      <c r="C158">
        <v>23.102779999999999</v>
      </c>
      <c r="D158">
        <v>0.15192</v>
      </c>
      <c r="E158">
        <v>21.391670000000001</v>
      </c>
      <c r="F158">
        <v>0.21715000000000001</v>
      </c>
    </row>
    <row r="159" spans="1:6">
      <c r="A159" t="s">
        <v>3</v>
      </c>
      <c r="B159" s="4">
        <v>42918</v>
      </c>
      <c r="C159">
        <v>23.3</v>
      </c>
      <c r="D159">
        <v>0.18764</v>
      </c>
      <c r="E159">
        <v>21.51389</v>
      </c>
      <c r="F159">
        <v>0.22947999999999999</v>
      </c>
    </row>
    <row r="160" spans="1:6">
      <c r="A160" t="s">
        <v>3</v>
      </c>
      <c r="B160" s="4">
        <v>42919</v>
      </c>
      <c r="C160">
        <v>24.09722</v>
      </c>
      <c r="D160">
        <v>0.47406999999999999</v>
      </c>
      <c r="E160">
        <v>21.59722</v>
      </c>
      <c r="F160">
        <v>0.30187999999999998</v>
      </c>
    </row>
    <row r="161" spans="1:6">
      <c r="A161" t="s">
        <v>3</v>
      </c>
      <c r="B161" s="4">
        <v>42920</v>
      </c>
      <c r="C161">
        <v>25.55</v>
      </c>
      <c r="D161">
        <v>0.37924000000000002</v>
      </c>
      <c r="E161">
        <v>22.288889999999999</v>
      </c>
      <c r="F161">
        <v>0.36745</v>
      </c>
    </row>
    <row r="162" spans="1:6">
      <c r="A162" t="s">
        <v>3</v>
      </c>
      <c r="B162" s="4">
        <v>42921</v>
      </c>
      <c r="C162">
        <v>25.905560000000001</v>
      </c>
      <c r="D162">
        <v>0.27084000000000003</v>
      </c>
      <c r="E162">
        <v>22.824999999999999</v>
      </c>
      <c r="F162">
        <v>0.33457999999999999</v>
      </c>
    </row>
    <row r="163" spans="1:6">
      <c r="A163" t="s">
        <v>3</v>
      </c>
      <c r="B163" s="4">
        <v>42922</v>
      </c>
      <c r="C163">
        <v>26.788889999999999</v>
      </c>
      <c r="D163">
        <v>0.29701</v>
      </c>
      <c r="E163">
        <v>23.394439999999999</v>
      </c>
      <c r="F163">
        <v>0.38136999999999999</v>
      </c>
    </row>
    <row r="164" spans="1:6">
      <c r="A164" t="s">
        <v>3</v>
      </c>
      <c r="B164" s="4">
        <v>42923</v>
      </c>
      <c r="C164">
        <v>27.088889999999999</v>
      </c>
      <c r="D164">
        <v>0.30915999999999999</v>
      </c>
      <c r="E164">
        <v>23.886109999999999</v>
      </c>
      <c r="F164">
        <v>0.41553000000000001</v>
      </c>
    </row>
    <row r="165" spans="1:6">
      <c r="A165" t="s">
        <v>3</v>
      </c>
      <c r="B165" s="4">
        <v>42924</v>
      </c>
      <c r="C165">
        <v>26.658329999999999</v>
      </c>
      <c r="D165">
        <v>0.23199</v>
      </c>
      <c r="E165">
        <v>24.061109999999999</v>
      </c>
      <c r="F165">
        <v>0.39143</v>
      </c>
    </row>
    <row r="166" spans="1:6">
      <c r="A166" t="s">
        <v>3</v>
      </c>
      <c r="B166" s="4">
        <v>42925</v>
      </c>
      <c r="C166">
        <v>26.816669999999998</v>
      </c>
      <c r="D166">
        <v>0.25508999999999998</v>
      </c>
      <c r="E166">
        <v>24.15</v>
      </c>
      <c r="F166">
        <v>0.37647999999999998</v>
      </c>
    </row>
    <row r="167" spans="1:6">
      <c r="A167" t="s">
        <v>3</v>
      </c>
      <c r="B167" s="4">
        <v>42926</v>
      </c>
      <c r="C167">
        <v>27.391670000000001</v>
      </c>
      <c r="D167">
        <v>0.33942</v>
      </c>
      <c r="E167">
        <v>24.397220000000001</v>
      </c>
      <c r="F167">
        <v>0.38696999999999998</v>
      </c>
    </row>
    <row r="168" spans="1:6">
      <c r="A168" t="s">
        <v>3</v>
      </c>
      <c r="B168" s="4">
        <v>42927</v>
      </c>
      <c r="C168">
        <v>26.783329999999999</v>
      </c>
      <c r="D168">
        <v>0.17219999999999999</v>
      </c>
      <c r="E168">
        <v>24.533329999999999</v>
      </c>
      <c r="F168">
        <v>0.38468999999999998</v>
      </c>
    </row>
    <row r="169" spans="1:6">
      <c r="A169" t="s">
        <v>3</v>
      </c>
      <c r="B169" s="4">
        <v>42928</v>
      </c>
      <c r="C169">
        <v>26.636109999999999</v>
      </c>
      <c r="D169">
        <v>0.18110999999999999</v>
      </c>
      <c r="E169">
        <v>24.422219999999999</v>
      </c>
      <c r="F169">
        <v>0.37568000000000001</v>
      </c>
    </row>
    <row r="170" spans="1:6">
      <c r="A170" t="s">
        <v>3</v>
      </c>
      <c r="B170" s="4">
        <v>42929</v>
      </c>
      <c r="C170">
        <v>25.719439999999999</v>
      </c>
      <c r="D170">
        <v>3.3680000000000002E-2</v>
      </c>
      <c r="E170">
        <v>24.177779999999998</v>
      </c>
      <c r="F170">
        <v>0.34211000000000003</v>
      </c>
    </row>
    <row r="171" spans="1:6">
      <c r="A171" t="s">
        <v>3</v>
      </c>
      <c r="B171" s="4">
        <v>42930</v>
      </c>
      <c r="C171">
        <v>25.641670000000001</v>
      </c>
      <c r="D171">
        <v>0.15876999999999999</v>
      </c>
      <c r="E171">
        <v>23.936109999999999</v>
      </c>
      <c r="F171">
        <v>0.35953000000000002</v>
      </c>
    </row>
    <row r="172" spans="1:6">
      <c r="A172" t="s">
        <v>3</v>
      </c>
      <c r="B172" s="4">
        <v>42931</v>
      </c>
      <c r="C172">
        <v>25.963889999999999</v>
      </c>
      <c r="D172">
        <v>0.12537000000000001</v>
      </c>
      <c r="E172">
        <v>23.922219999999999</v>
      </c>
      <c r="F172">
        <v>0.40971999999999997</v>
      </c>
    </row>
    <row r="173" spans="1:6">
      <c r="A173" t="s">
        <v>3</v>
      </c>
      <c r="B173" s="4">
        <v>42932</v>
      </c>
      <c r="C173">
        <v>27.01389</v>
      </c>
      <c r="D173">
        <v>0.22520999999999999</v>
      </c>
      <c r="E173">
        <v>24.213889999999999</v>
      </c>
      <c r="F173">
        <v>0.39461000000000002</v>
      </c>
    </row>
    <row r="174" spans="1:6">
      <c r="A174" t="s">
        <v>3</v>
      </c>
      <c r="B174" s="4">
        <v>42933</v>
      </c>
      <c r="C174">
        <v>27.158329999999999</v>
      </c>
      <c r="D174">
        <v>0.13017000000000001</v>
      </c>
      <c r="E174">
        <v>24.622219999999999</v>
      </c>
      <c r="F174">
        <v>0.43063000000000001</v>
      </c>
    </row>
    <row r="175" spans="1:6">
      <c r="A175" t="s">
        <v>3</v>
      </c>
      <c r="B175" s="4">
        <v>42934</v>
      </c>
      <c r="C175">
        <v>26.911110000000001</v>
      </c>
      <c r="D175">
        <v>1.273E-2</v>
      </c>
      <c r="E175">
        <v>24.727779999999999</v>
      </c>
      <c r="F175">
        <v>0.41385</v>
      </c>
    </row>
    <row r="176" spans="1:6">
      <c r="A176" t="s">
        <v>3</v>
      </c>
      <c r="B176" s="4">
        <v>42935</v>
      </c>
      <c r="C176">
        <v>26.769439999999999</v>
      </c>
      <c r="D176">
        <v>0.12143</v>
      </c>
      <c r="E176">
        <v>24.625</v>
      </c>
      <c r="F176">
        <v>0.39695000000000003</v>
      </c>
    </row>
    <row r="177" spans="1:6">
      <c r="A177" t="s">
        <v>3</v>
      </c>
      <c r="B177" s="4">
        <v>42936</v>
      </c>
      <c r="C177">
        <v>27.65</v>
      </c>
      <c r="D177">
        <v>0.10833</v>
      </c>
      <c r="E177">
        <v>24.830559999999998</v>
      </c>
      <c r="F177">
        <v>0.40349000000000002</v>
      </c>
    </row>
    <row r="178" spans="1:6">
      <c r="A178" t="s">
        <v>3</v>
      </c>
      <c r="B178" s="4">
        <v>42937</v>
      </c>
      <c r="C178">
        <v>27.016670000000001</v>
      </c>
      <c r="D178">
        <v>0.23907</v>
      </c>
      <c r="E178">
        <v>25.088889999999999</v>
      </c>
      <c r="F178">
        <v>0.37475000000000003</v>
      </c>
    </row>
    <row r="179" spans="1:6">
      <c r="A179" t="s">
        <v>3</v>
      </c>
      <c r="B179" s="4">
        <v>42938</v>
      </c>
      <c r="C179">
        <v>25.925000000000001</v>
      </c>
      <c r="D179">
        <v>8.3330000000000001E-2</v>
      </c>
      <c r="E179">
        <v>24.663889999999999</v>
      </c>
      <c r="F179">
        <v>0.34403</v>
      </c>
    </row>
    <row r="180" spans="1:6">
      <c r="A180" t="s">
        <v>3</v>
      </c>
      <c r="B180" s="4">
        <v>42939</v>
      </c>
      <c r="C180">
        <v>25.608329999999999</v>
      </c>
      <c r="D180">
        <v>0.25165999999999999</v>
      </c>
      <c r="E180">
        <v>24.355560000000001</v>
      </c>
      <c r="F180">
        <v>0.35846</v>
      </c>
    </row>
    <row r="181" spans="1:6">
      <c r="A181" t="s">
        <v>3</v>
      </c>
      <c r="B181" s="4">
        <v>42940</v>
      </c>
      <c r="C181">
        <v>24.81944</v>
      </c>
      <c r="D181">
        <v>0.58221999999999996</v>
      </c>
      <c r="E181">
        <v>23.994440000000001</v>
      </c>
      <c r="F181">
        <v>0.31813000000000002</v>
      </c>
    </row>
    <row r="182" spans="1:6">
      <c r="A182" t="s">
        <v>3</v>
      </c>
      <c r="B182" s="4">
        <v>42941</v>
      </c>
      <c r="C182">
        <v>24.822220000000002</v>
      </c>
      <c r="D182">
        <v>0.47099000000000002</v>
      </c>
      <c r="E182">
        <v>23.672219999999999</v>
      </c>
      <c r="F182">
        <v>0.32641999999999999</v>
      </c>
    </row>
    <row r="183" spans="1:6">
      <c r="A183" t="s">
        <v>3</v>
      </c>
      <c r="B183" s="4">
        <v>42942</v>
      </c>
      <c r="C183">
        <v>25.15</v>
      </c>
      <c r="D183">
        <v>0.30414000000000002</v>
      </c>
      <c r="E183">
        <v>23.70833</v>
      </c>
      <c r="F183">
        <v>0.34921000000000002</v>
      </c>
    </row>
    <row r="184" spans="1:6">
      <c r="A184" t="s">
        <v>3</v>
      </c>
      <c r="B184" s="4">
        <v>42943</v>
      </c>
      <c r="C184">
        <v>24.211110000000001</v>
      </c>
      <c r="D184">
        <v>0.29583999999999999</v>
      </c>
      <c r="E184">
        <v>23.43056</v>
      </c>
      <c r="F184">
        <v>0.29537000000000002</v>
      </c>
    </row>
    <row r="185" spans="1:6">
      <c r="A185" t="s">
        <v>3</v>
      </c>
      <c r="B185" s="4">
        <v>42944</v>
      </c>
      <c r="C185">
        <v>24.005559999999999</v>
      </c>
      <c r="D185">
        <v>0.45995000000000003</v>
      </c>
      <c r="E185">
        <v>23.133330000000001</v>
      </c>
      <c r="F185">
        <v>0.29626999999999998</v>
      </c>
    </row>
    <row r="186" spans="1:6">
      <c r="A186" t="s">
        <v>3</v>
      </c>
      <c r="B186" s="4">
        <v>42945</v>
      </c>
      <c r="C186">
        <v>23.822220000000002</v>
      </c>
      <c r="D186">
        <v>0.55410999999999999</v>
      </c>
      <c r="E186">
        <v>22.91667</v>
      </c>
      <c r="F186">
        <v>0.30012</v>
      </c>
    </row>
    <row r="187" spans="1:6">
      <c r="A187" t="s">
        <v>3</v>
      </c>
      <c r="B187" s="4">
        <v>42946</v>
      </c>
      <c r="C187">
        <v>23.675000000000001</v>
      </c>
      <c r="D187">
        <v>0.60672999999999999</v>
      </c>
      <c r="E187">
        <v>22.772220000000001</v>
      </c>
      <c r="F187">
        <v>0.29171000000000002</v>
      </c>
    </row>
    <row r="188" spans="1:6">
      <c r="A188" t="s">
        <v>3</v>
      </c>
      <c r="B188" s="4">
        <v>42947</v>
      </c>
      <c r="C188">
        <v>23.463889999999999</v>
      </c>
      <c r="D188">
        <v>0.53159000000000001</v>
      </c>
      <c r="E188">
        <v>22.61111</v>
      </c>
      <c r="F188">
        <v>0.28750999999999999</v>
      </c>
    </row>
    <row r="189" spans="1:6">
      <c r="A189" t="s">
        <v>3</v>
      </c>
      <c r="B189" s="4">
        <v>42948</v>
      </c>
      <c r="C189">
        <v>23.505559999999999</v>
      </c>
      <c r="D189">
        <v>0.38381999999999999</v>
      </c>
      <c r="E189">
        <v>22.522220000000001</v>
      </c>
      <c r="F189">
        <v>0.29631000000000002</v>
      </c>
    </row>
    <row r="190" spans="1:6">
      <c r="A190" t="s">
        <v>3</v>
      </c>
      <c r="B190" s="4">
        <v>42949</v>
      </c>
      <c r="C190">
        <v>23.258330000000001</v>
      </c>
      <c r="D190">
        <v>0.32734000000000002</v>
      </c>
      <c r="E190">
        <v>22.422219999999999</v>
      </c>
      <c r="F190">
        <v>0.29122999999999999</v>
      </c>
    </row>
    <row r="191" spans="1:6">
      <c r="A191" t="s">
        <v>3</v>
      </c>
      <c r="B191" s="4">
        <v>42950</v>
      </c>
      <c r="C191">
        <v>23.072220000000002</v>
      </c>
      <c r="D191">
        <v>0.31581999999999999</v>
      </c>
      <c r="E191">
        <v>22.35</v>
      </c>
      <c r="F191">
        <v>0.29297000000000001</v>
      </c>
    </row>
    <row r="192" spans="1:6">
      <c r="A192" t="s">
        <v>3</v>
      </c>
      <c r="B192" s="4">
        <v>42951</v>
      </c>
      <c r="C192">
        <v>20.927779999999998</v>
      </c>
      <c r="D192">
        <v>0.59409000000000001</v>
      </c>
      <c r="E192">
        <v>21.769439999999999</v>
      </c>
      <c r="F192">
        <v>0.19796</v>
      </c>
    </row>
    <row r="193" spans="1:6">
      <c r="A193" t="s">
        <v>3</v>
      </c>
      <c r="B193" s="4">
        <v>42952</v>
      </c>
      <c r="C193">
        <v>20.330559999999998</v>
      </c>
      <c r="D193">
        <v>0.50119999999999998</v>
      </c>
      <c r="E193">
        <v>21.011109999999999</v>
      </c>
      <c r="F193">
        <v>0.13752</v>
      </c>
    </row>
    <row r="194" spans="1:6">
      <c r="A194" t="s">
        <v>3</v>
      </c>
      <c r="B194" s="4">
        <v>42953</v>
      </c>
      <c r="C194">
        <v>20.05</v>
      </c>
      <c r="D194">
        <v>0.36429</v>
      </c>
      <c r="E194">
        <v>20.5</v>
      </c>
      <c r="F194">
        <v>0.14019000000000001</v>
      </c>
    </row>
    <row r="195" spans="1:6">
      <c r="A195" t="s">
        <v>3</v>
      </c>
      <c r="B195" s="4">
        <v>42954</v>
      </c>
      <c r="C195">
        <v>20.538889999999999</v>
      </c>
      <c r="D195">
        <v>0.29300999999999999</v>
      </c>
      <c r="E195">
        <v>20.350000000000001</v>
      </c>
      <c r="F195">
        <v>0.18837999999999999</v>
      </c>
    </row>
    <row r="196" spans="1:6">
      <c r="A196" t="s">
        <v>3</v>
      </c>
      <c r="B196" s="4">
        <v>42955</v>
      </c>
      <c r="C196">
        <v>20.616669999999999</v>
      </c>
      <c r="D196">
        <v>0.46689000000000003</v>
      </c>
      <c r="E196">
        <v>20.375</v>
      </c>
      <c r="F196">
        <v>0.21793999999999999</v>
      </c>
    </row>
    <row r="197" spans="1:6">
      <c r="A197" t="s">
        <v>3</v>
      </c>
      <c r="B197" s="4">
        <v>42956</v>
      </c>
      <c r="C197">
        <v>20.81944</v>
      </c>
      <c r="D197">
        <v>0.44847999999999999</v>
      </c>
      <c r="E197">
        <v>20.391670000000001</v>
      </c>
      <c r="F197">
        <v>0.23466999999999999</v>
      </c>
    </row>
    <row r="198" spans="1:6">
      <c r="A198" t="s">
        <v>3</v>
      </c>
      <c r="B198" s="4">
        <v>42957</v>
      </c>
      <c r="C198">
        <v>21.147220000000001</v>
      </c>
      <c r="D198">
        <v>0.27466000000000002</v>
      </c>
      <c r="E198">
        <v>20.427779999999998</v>
      </c>
      <c r="F198">
        <v>0.26012000000000002</v>
      </c>
    </row>
    <row r="199" spans="1:6">
      <c r="A199" t="s">
        <v>3</v>
      </c>
      <c r="B199" s="4">
        <v>42958</v>
      </c>
      <c r="C199">
        <v>21.327780000000001</v>
      </c>
      <c r="D199">
        <v>0.27096999999999999</v>
      </c>
      <c r="E199">
        <v>20.588889999999999</v>
      </c>
      <c r="F199">
        <v>0.28871999999999998</v>
      </c>
    </row>
    <row r="200" spans="1:6">
      <c r="A200" t="s">
        <v>3</v>
      </c>
      <c r="B200" s="4">
        <v>42959</v>
      </c>
      <c r="C200">
        <v>21</v>
      </c>
      <c r="D200">
        <v>0.33427000000000001</v>
      </c>
      <c r="E200">
        <v>20.563890000000001</v>
      </c>
      <c r="F200">
        <v>0.29454999999999998</v>
      </c>
    </row>
    <row r="201" spans="1:6">
      <c r="A201" t="s">
        <v>3</v>
      </c>
      <c r="B201" s="4">
        <v>42960</v>
      </c>
      <c r="C201">
        <v>20.93056</v>
      </c>
      <c r="D201">
        <v>0.29701</v>
      </c>
      <c r="E201">
        <v>20.508330000000001</v>
      </c>
      <c r="F201">
        <v>0.30414000000000002</v>
      </c>
    </row>
    <row r="202" spans="1:6">
      <c r="A202" t="s">
        <v>3</v>
      </c>
      <c r="B202" s="4">
        <v>42961</v>
      </c>
      <c r="C202">
        <v>20.447220000000002</v>
      </c>
      <c r="D202">
        <v>0.23926</v>
      </c>
      <c r="E202">
        <v>20.31944</v>
      </c>
      <c r="F202">
        <v>0.29830000000000001</v>
      </c>
    </row>
    <row r="203" spans="1:6">
      <c r="A203" t="s">
        <v>3</v>
      </c>
      <c r="B203" s="4">
        <v>42962</v>
      </c>
      <c r="C203">
        <v>20.399999999999999</v>
      </c>
      <c r="D203">
        <v>0.21793999999999999</v>
      </c>
      <c r="E203">
        <v>20.197220000000002</v>
      </c>
      <c r="F203">
        <v>0.30073</v>
      </c>
    </row>
    <row r="204" spans="1:6">
      <c r="A204" t="s">
        <v>3</v>
      </c>
      <c r="B204" s="4">
        <v>42963</v>
      </c>
      <c r="C204">
        <v>20.330559999999998</v>
      </c>
      <c r="D204">
        <v>7.1849999999999997E-2</v>
      </c>
      <c r="E204">
        <v>20.005559999999999</v>
      </c>
      <c r="F204">
        <v>0.28992000000000001</v>
      </c>
    </row>
    <row r="205" spans="1:6">
      <c r="A205" t="s">
        <v>3</v>
      </c>
      <c r="B205" s="4">
        <v>42964</v>
      </c>
      <c r="C205">
        <v>20.802779999999998</v>
      </c>
      <c r="D205">
        <v>9.5860000000000001E-2</v>
      </c>
      <c r="E205">
        <v>20.141670000000001</v>
      </c>
      <c r="F205">
        <v>0.32025999999999999</v>
      </c>
    </row>
    <row r="206" spans="1:6">
      <c r="A206" t="s">
        <v>3</v>
      </c>
      <c r="B206" s="4">
        <v>42965</v>
      </c>
      <c r="C206">
        <v>20.488890000000001</v>
      </c>
      <c r="D206">
        <v>9.2170000000000002E-2</v>
      </c>
      <c r="E206">
        <v>20.113890000000001</v>
      </c>
      <c r="F206">
        <v>0.30713000000000001</v>
      </c>
    </row>
    <row r="207" spans="1:6">
      <c r="A207" t="s">
        <v>3</v>
      </c>
      <c r="B207" s="4">
        <v>42966</v>
      </c>
      <c r="C207">
        <v>20.911110000000001</v>
      </c>
      <c r="D207">
        <v>0.12057</v>
      </c>
      <c r="E207">
        <v>20.155560000000001</v>
      </c>
      <c r="F207">
        <v>0.33169999999999999</v>
      </c>
    </row>
    <row r="208" spans="1:6">
      <c r="A208" t="s">
        <v>3</v>
      </c>
      <c r="B208" s="4">
        <v>42967</v>
      </c>
      <c r="C208">
        <v>21.386109999999999</v>
      </c>
      <c r="D208">
        <v>0.15508</v>
      </c>
      <c r="E208">
        <v>20.316669999999998</v>
      </c>
      <c r="F208">
        <v>0.37536999999999998</v>
      </c>
    </row>
    <row r="209" spans="1:6">
      <c r="A209" t="s">
        <v>3</v>
      </c>
      <c r="B209" s="4">
        <v>42968</v>
      </c>
      <c r="C209">
        <v>21.586110000000001</v>
      </c>
      <c r="D209">
        <v>0.10876</v>
      </c>
      <c r="E209">
        <v>20.605560000000001</v>
      </c>
      <c r="F209">
        <v>0.39451999999999998</v>
      </c>
    </row>
    <row r="210" spans="1:6">
      <c r="A210" t="s">
        <v>3</v>
      </c>
      <c r="B210" s="4">
        <v>42969</v>
      </c>
      <c r="C210">
        <v>20.572220000000002</v>
      </c>
      <c r="D210">
        <v>0.20954999999999999</v>
      </c>
      <c r="E210">
        <v>20.44444</v>
      </c>
      <c r="F210">
        <v>0.32321</v>
      </c>
    </row>
    <row r="211" spans="1:6">
      <c r="A211" t="s">
        <v>3</v>
      </c>
      <c r="B211" s="4">
        <v>42970</v>
      </c>
      <c r="C211">
        <v>19.588889999999999</v>
      </c>
      <c r="D211">
        <v>0.27289000000000002</v>
      </c>
      <c r="E211">
        <v>19.988890000000001</v>
      </c>
      <c r="F211">
        <v>0.26118000000000002</v>
      </c>
    </row>
    <row r="212" spans="1:6">
      <c r="A212" t="s">
        <v>3</v>
      </c>
      <c r="B212" s="4">
        <v>42971</v>
      </c>
      <c r="C212">
        <v>19.669440000000002</v>
      </c>
      <c r="D212">
        <v>0.18301999999999999</v>
      </c>
      <c r="E212">
        <v>19.65278</v>
      </c>
      <c r="F212">
        <v>0.28361999999999998</v>
      </c>
    </row>
    <row r="213" spans="1:6">
      <c r="A213" t="s">
        <v>3</v>
      </c>
      <c r="B213" s="4">
        <v>42972</v>
      </c>
      <c r="C213">
        <v>19.608329999999999</v>
      </c>
      <c r="D213">
        <v>0.19703000000000001</v>
      </c>
      <c r="E213">
        <v>19.52778</v>
      </c>
      <c r="F213">
        <v>0.31669999999999998</v>
      </c>
    </row>
    <row r="214" spans="1:6">
      <c r="A214" t="s">
        <v>3</v>
      </c>
      <c r="B214" s="4">
        <v>42973</v>
      </c>
      <c r="C214">
        <v>19.649999999999999</v>
      </c>
      <c r="D214">
        <v>0.16094</v>
      </c>
      <c r="E214">
        <v>19.44444</v>
      </c>
      <c r="F214">
        <v>0.32885999999999999</v>
      </c>
    </row>
    <row r="215" spans="1:6">
      <c r="A215" t="s">
        <v>3</v>
      </c>
      <c r="B215" s="4">
        <v>42974</v>
      </c>
      <c r="C215">
        <v>20.127780000000001</v>
      </c>
      <c r="D215">
        <v>8.43E-2</v>
      </c>
      <c r="E215">
        <v>19.5</v>
      </c>
      <c r="F215">
        <v>0.36920999999999998</v>
      </c>
    </row>
    <row r="216" spans="1:6">
      <c r="A216" t="s">
        <v>3</v>
      </c>
      <c r="B216" s="4">
        <v>42975</v>
      </c>
      <c r="C216">
        <v>19.86111</v>
      </c>
      <c r="D216">
        <v>0.17024</v>
      </c>
      <c r="E216">
        <v>19.59722</v>
      </c>
      <c r="F216">
        <v>0.37475000000000003</v>
      </c>
    </row>
    <row r="217" spans="1:6">
      <c r="A217" t="s">
        <v>3</v>
      </c>
      <c r="B217" s="4">
        <v>42976</v>
      </c>
      <c r="C217">
        <v>19.144439999999999</v>
      </c>
      <c r="D217">
        <v>0.14052000000000001</v>
      </c>
      <c r="E217">
        <v>19.30556</v>
      </c>
      <c r="F217">
        <v>0.31900000000000001</v>
      </c>
    </row>
    <row r="218" spans="1:6">
      <c r="A218" t="s">
        <v>3</v>
      </c>
      <c r="B218" s="4">
        <v>42977</v>
      </c>
      <c r="C218">
        <v>19.302779999999998</v>
      </c>
      <c r="D218">
        <v>7.7429999999999999E-2</v>
      </c>
      <c r="E218">
        <v>19.105560000000001</v>
      </c>
      <c r="F218">
        <v>0.31284000000000001</v>
      </c>
    </row>
    <row r="219" spans="1:6">
      <c r="A219" t="s">
        <v>3</v>
      </c>
      <c r="B219" s="4">
        <v>42978</v>
      </c>
      <c r="C219">
        <v>19.602779999999999</v>
      </c>
      <c r="D219">
        <v>0.10184</v>
      </c>
      <c r="E219">
        <v>19.144439999999999</v>
      </c>
      <c r="F219">
        <v>0.36403999999999997</v>
      </c>
    </row>
    <row r="220" spans="1:6">
      <c r="A220" t="s">
        <v>3</v>
      </c>
      <c r="B220" s="4">
        <v>42979</v>
      </c>
      <c r="C220">
        <v>19.483329999999999</v>
      </c>
      <c r="D220">
        <v>0.20016999999999999</v>
      </c>
      <c r="E220">
        <v>19.202780000000001</v>
      </c>
      <c r="F220">
        <v>0.38965</v>
      </c>
    </row>
    <row r="221" spans="1:6">
      <c r="A221" t="s">
        <v>3</v>
      </c>
      <c r="B221" s="4">
        <v>42980</v>
      </c>
      <c r="C221">
        <v>19.308330000000002</v>
      </c>
      <c r="D221">
        <v>0.20207</v>
      </c>
      <c r="E221">
        <v>19.072220000000002</v>
      </c>
      <c r="F221">
        <v>0.36536999999999997</v>
      </c>
    </row>
    <row r="222" spans="1:6">
      <c r="A222" t="s">
        <v>3</v>
      </c>
      <c r="B222" s="4">
        <v>42981</v>
      </c>
      <c r="C222">
        <v>19.616669999999999</v>
      </c>
      <c r="D222">
        <v>0.15</v>
      </c>
      <c r="E222">
        <v>19.08333</v>
      </c>
      <c r="F222">
        <v>0.38757000000000003</v>
      </c>
    </row>
    <row r="223" spans="1:6">
      <c r="A223" t="s">
        <v>3</v>
      </c>
      <c r="B223" s="4">
        <v>42982</v>
      </c>
      <c r="C223">
        <v>20.197220000000002</v>
      </c>
      <c r="D223">
        <v>0.19263</v>
      </c>
      <c r="E223">
        <v>19.29167</v>
      </c>
      <c r="F223">
        <v>0.46555000000000002</v>
      </c>
    </row>
    <row r="224" spans="1:6">
      <c r="A224" t="s">
        <v>3</v>
      </c>
      <c r="B224" s="4">
        <v>42983</v>
      </c>
      <c r="C224">
        <v>19.11111</v>
      </c>
      <c r="D224">
        <v>0.1595</v>
      </c>
      <c r="E224">
        <v>19.258330000000001</v>
      </c>
      <c r="F224">
        <v>0.41441</v>
      </c>
    </row>
    <row r="225" spans="1:6">
      <c r="A225" t="s">
        <v>3</v>
      </c>
      <c r="B225" s="4">
        <v>42984</v>
      </c>
      <c r="C225">
        <v>18.024999999999999</v>
      </c>
      <c r="D225">
        <v>0.19489999999999999</v>
      </c>
      <c r="E225">
        <v>18.716670000000001</v>
      </c>
      <c r="F225">
        <v>0.35599999999999998</v>
      </c>
    </row>
    <row r="226" spans="1:6">
      <c r="A226" t="s">
        <v>3</v>
      </c>
      <c r="B226" s="4">
        <v>42985</v>
      </c>
      <c r="C226">
        <v>17.427779999999998</v>
      </c>
      <c r="D226">
        <v>0.16123000000000001</v>
      </c>
      <c r="E226">
        <v>18.177779999999998</v>
      </c>
      <c r="F226">
        <v>0.3044</v>
      </c>
    </row>
    <row r="227" spans="1:6">
      <c r="A227" t="s">
        <v>3</v>
      </c>
      <c r="B227" s="4">
        <v>42986</v>
      </c>
      <c r="C227">
        <v>17.88889</v>
      </c>
      <c r="D227">
        <v>0.11253000000000001</v>
      </c>
      <c r="E227">
        <v>17.947220000000002</v>
      </c>
      <c r="F227">
        <v>0.32727000000000001</v>
      </c>
    </row>
    <row r="228" spans="1:6">
      <c r="A228" t="s">
        <v>3</v>
      </c>
      <c r="B228" s="4">
        <v>42987</v>
      </c>
      <c r="C228">
        <v>18.727779999999999</v>
      </c>
      <c r="D228">
        <v>0.23279</v>
      </c>
      <c r="E228">
        <v>18.15278</v>
      </c>
      <c r="F228">
        <v>0.37178</v>
      </c>
    </row>
    <row r="229" spans="1:6">
      <c r="A229" t="s">
        <v>3</v>
      </c>
      <c r="B229" s="4">
        <v>42988</v>
      </c>
      <c r="C229">
        <v>19.358329999999999</v>
      </c>
      <c r="D229">
        <v>0.26471</v>
      </c>
      <c r="E229">
        <v>18.45833</v>
      </c>
      <c r="F229">
        <v>0.43501000000000001</v>
      </c>
    </row>
    <row r="230" spans="1:6">
      <c r="A230" t="s">
        <v>3</v>
      </c>
      <c r="B230" s="4">
        <v>42989</v>
      </c>
      <c r="C230">
        <v>19.625</v>
      </c>
      <c r="D230">
        <v>0.25041999999999998</v>
      </c>
      <c r="E230">
        <v>18.766670000000001</v>
      </c>
      <c r="F230">
        <v>0.48570000000000002</v>
      </c>
    </row>
    <row r="231" spans="1:6">
      <c r="A231" t="s">
        <v>3</v>
      </c>
      <c r="B231" s="4">
        <v>42990</v>
      </c>
      <c r="C231">
        <v>19.824999999999999</v>
      </c>
      <c r="D231">
        <v>0.25041999999999998</v>
      </c>
      <c r="E231">
        <v>18.94444</v>
      </c>
      <c r="F231">
        <v>0.48849999999999999</v>
      </c>
    </row>
    <row r="232" spans="1:6">
      <c r="A232" t="s">
        <v>3</v>
      </c>
      <c r="B232" s="4">
        <v>42991</v>
      </c>
      <c r="C232">
        <v>20.280560000000001</v>
      </c>
      <c r="D232">
        <v>0.29348999999999997</v>
      </c>
      <c r="E232">
        <v>19.15278</v>
      </c>
      <c r="F232">
        <v>0.52403</v>
      </c>
    </row>
    <row r="233" spans="1:6">
      <c r="A233" t="s">
        <v>3</v>
      </c>
      <c r="B233" s="4">
        <v>42992</v>
      </c>
      <c r="C233">
        <v>20.730560000000001</v>
      </c>
      <c r="D233">
        <v>0.33894999999999997</v>
      </c>
      <c r="E233">
        <v>19.45</v>
      </c>
      <c r="F233">
        <v>0.57830999999999999</v>
      </c>
    </row>
    <row r="234" spans="1:6">
      <c r="A234" t="s">
        <v>3</v>
      </c>
      <c r="B234" s="4">
        <v>42993</v>
      </c>
      <c r="C234">
        <v>21.352779999999999</v>
      </c>
      <c r="D234">
        <v>0.38597999999999999</v>
      </c>
      <c r="E234">
        <v>19.77778</v>
      </c>
      <c r="F234">
        <v>0.59536999999999995</v>
      </c>
    </row>
    <row r="235" spans="1:6">
      <c r="A235" t="s">
        <v>3</v>
      </c>
      <c r="B235" s="4">
        <v>42994</v>
      </c>
      <c r="C235">
        <v>21.84722</v>
      </c>
      <c r="D235">
        <v>0.30303000000000002</v>
      </c>
      <c r="E235">
        <v>20.227779999999999</v>
      </c>
      <c r="F235">
        <v>0.61673999999999995</v>
      </c>
    </row>
    <row r="236" spans="1:6">
      <c r="A236" t="s">
        <v>3</v>
      </c>
      <c r="B236" s="4">
        <v>42995</v>
      </c>
      <c r="C236">
        <v>20.641670000000001</v>
      </c>
      <c r="D236">
        <v>0.22048000000000001</v>
      </c>
      <c r="E236">
        <v>20.23611</v>
      </c>
      <c r="F236">
        <v>0.54425000000000001</v>
      </c>
    </row>
    <row r="237" spans="1:6">
      <c r="A237" t="s">
        <v>3</v>
      </c>
      <c r="B237" s="4">
        <v>42996</v>
      </c>
      <c r="C237">
        <v>19.274999999999999</v>
      </c>
      <c r="D237">
        <v>0.28149000000000002</v>
      </c>
      <c r="E237">
        <v>19.69444</v>
      </c>
      <c r="F237">
        <v>0.48521999999999998</v>
      </c>
    </row>
    <row r="238" spans="1:6">
      <c r="A238" t="s">
        <v>3</v>
      </c>
      <c r="B238" s="4">
        <v>42997</v>
      </c>
      <c r="C238">
        <v>19.158329999999999</v>
      </c>
      <c r="D238">
        <v>0.15568000000000001</v>
      </c>
      <c r="E238">
        <v>19.108329999999999</v>
      </c>
      <c r="F238">
        <v>0.42435</v>
      </c>
    </row>
    <row r="239" spans="1:6">
      <c r="A239" t="s">
        <v>3</v>
      </c>
      <c r="B239" s="4">
        <v>42998</v>
      </c>
      <c r="C239">
        <v>20.48611</v>
      </c>
      <c r="D239">
        <v>0.22550999999999999</v>
      </c>
      <c r="E239">
        <v>19.27778</v>
      </c>
      <c r="F239">
        <v>0.47619</v>
      </c>
    </row>
    <row r="240" spans="1:6">
      <c r="A240" t="s">
        <v>3</v>
      </c>
      <c r="B240" s="4">
        <v>42999</v>
      </c>
      <c r="C240">
        <v>20.844439999999999</v>
      </c>
      <c r="D240">
        <v>0.16188</v>
      </c>
      <c r="E240">
        <v>19.727779999999999</v>
      </c>
      <c r="F240">
        <v>0.51649</v>
      </c>
    </row>
    <row r="241" spans="1:6">
      <c r="A241" t="s">
        <v>3</v>
      </c>
      <c r="B241" s="4">
        <v>43000</v>
      </c>
      <c r="C241">
        <v>21.94444</v>
      </c>
      <c r="D241">
        <v>0.23516000000000001</v>
      </c>
      <c r="E241">
        <v>20.072220000000002</v>
      </c>
      <c r="F241">
        <v>0.51736000000000004</v>
      </c>
    </row>
    <row r="242" spans="1:6">
      <c r="A242" t="s">
        <v>3</v>
      </c>
      <c r="B242" s="4">
        <v>43001</v>
      </c>
      <c r="C242">
        <v>22.669440000000002</v>
      </c>
      <c r="D242">
        <v>0.20655000000000001</v>
      </c>
      <c r="E242">
        <v>20.69444</v>
      </c>
      <c r="F242">
        <v>0.51649</v>
      </c>
    </row>
    <row r="243" spans="1:6">
      <c r="A243" t="s">
        <v>3</v>
      </c>
      <c r="B243" s="4">
        <v>43002</v>
      </c>
      <c r="C243">
        <v>22.816669999999998</v>
      </c>
      <c r="D243">
        <v>0.19525999999999999</v>
      </c>
      <c r="E243">
        <v>21.061109999999999</v>
      </c>
      <c r="F243">
        <v>0.52481999999999995</v>
      </c>
    </row>
    <row r="244" spans="1:6">
      <c r="A244" t="s">
        <v>3</v>
      </c>
      <c r="B244" s="4">
        <v>43003</v>
      </c>
      <c r="C244">
        <v>22.69444</v>
      </c>
      <c r="D244">
        <v>0.14938000000000001</v>
      </c>
      <c r="E244">
        <v>21.233329999999999</v>
      </c>
      <c r="F244">
        <v>0.49881999999999999</v>
      </c>
    </row>
    <row r="245" spans="1:6">
      <c r="A245" t="s">
        <v>3</v>
      </c>
      <c r="B245" s="4">
        <v>43004</v>
      </c>
      <c r="C245">
        <v>21.627780000000001</v>
      </c>
      <c r="D245">
        <v>0.13977000000000001</v>
      </c>
      <c r="E245">
        <v>21.125</v>
      </c>
      <c r="F245">
        <v>0.45484000000000002</v>
      </c>
    </row>
    <row r="246" spans="1:6">
      <c r="A246" t="s">
        <v>3</v>
      </c>
      <c r="B246" s="4">
        <v>43005</v>
      </c>
      <c r="C246">
        <v>19.508330000000001</v>
      </c>
      <c r="D246">
        <v>0.25041999999999998</v>
      </c>
      <c r="E246">
        <v>20.369440000000001</v>
      </c>
      <c r="F246">
        <v>0.35022999999999999</v>
      </c>
    </row>
    <row r="247" spans="1:6">
      <c r="A247" t="s">
        <v>3</v>
      </c>
      <c r="B247" s="4">
        <v>43006</v>
      </c>
      <c r="C247">
        <v>18.352779999999999</v>
      </c>
      <c r="D247">
        <v>0.25622</v>
      </c>
      <c r="E247">
        <v>19.369440000000001</v>
      </c>
      <c r="F247">
        <v>0.3417</v>
      </c>
    </row>
    <row r="248" spans="1:6">
      <c r="A248" t="s">
        <v>3</v>
      </c>
      <c r="B248" s="4">
        <v>43007</v>
      </c>
      <c r="C248">
        <v>18.233329999999999</v>
      </c>
      <c r="D248">
        <v>0.37564999999999998</v>
      </c>
      <c r="E248">
        <v>18.824999999999999</v>
      </c>
      <c r="F248">
        <v>0.30138999999999999</v>
      </c>
    </row>
    <row r="249" spans="1:6">
      <c r="A249" t="s">
        <v>3</v>
      </c>
      <c r="B249" s="4">
        <v>43008</v>
      </c>
      <c r="C249">
        <v>17.741669999999999</v>
      </c>
      <c r="D249">
        <v>0.54127999999999998</v>
      </c>
      <c r="E249">
        <v>18.455559999999998</v>
      </c>
      <c r="F249">
        <v>0.22520999999999999</v>
      </c>
    </row>
    <row r="250" spans="1:6">
      <c r="A250" t="s">
        <v>3</v>
      </c>
      <c r="B250" s="4">
        <v>43009</v>
      </c>
      <c r="C250">
        <v>17.355560000000001</v>
      </c>
      <c r="D250">
        <v>0.53912000000000004</v>
      </c>
      <c r="E250">
        <v>18.091670000000001</v>
      </c>
      <c r="F250">
        <v>0.17341000000000001</v>
      </c>
    </row>
    <row r="251" spans="1:6">
      <c r="A251" t="s">
        <v>3</v>
      </c>
      <c r="B251" s="4">
        <v>43010</v>
      </c>
      <c r="C251">
        <v>17.23611</v>
      </c>
      <c r="D251">
        <v>0.28399000000000002</v>
      </c>
      <c r="E251">
        <v>17.683330000000002</v>
      </c>
      <c r="F251">
        <v>0.16646</v>
      </c>
    </row>
    <row r="252" spans="1:6">
      <c r="A252" t="s">
        <v>3</v>
      </c>
      <c r="B252" s="4">
        <v>43011</v>
      </c>
      <c r="C252">
        <v>18.45833</v>
      </c>
      <c r="D252">
        <v>3.3329999999999999E-2</v>
      </c>
      <c r="E252">
        <v>17.86111</v>
      </c>
      <c r="F252">
        <v>0.26251000000000002</v>
      </c>
    </row>
    <row r="253" spans="1:6">
      <c r="A253" t="s">
        <v>3</v>
      </c>
      <c r="B253" s="4">
        <v>43012</v>
      </c>
      <c r="C253">
        <v>18.113890000000001</v>
      </c>
      <c r="D253">
        <v>0.16442999999999999</v>
      </c>
      <c r="E253">
        <v>18.094439999999999</v>
      </c>
      <c r="F253">
        <v>0.29771999999999998</v>
      </c>
    </row>
    <row r="254" spans="1:6">
      <c r="A254" t="s">
        <v>3</v>
      </c>
      <c r="B254" s="4">
        <v>43013</v>
      </c>
      <c r="C254">
        <v>17.130559999999999</v>
      </c>
      <c r="D254">
        <v>0.29135</v>
      </c>
      <c r="E254">
        <v>17.855560000000001</v>
      </c>
      <c r="F254">
        <v>0.26118000000000002</v>
      </c>
    </row>
    <row r="255" spans="1:6">
      <c r="A255" t="s">
        <v>3</v>
      </c>
      <c r="B255" s="4">
        <v>43014</v>
      </c>
      <c r="C255">
        <v>17.338889999999999</v>
      </c>
      <c r="D255">
        <v>4.1110000000000001E-2</v>
      </c>
      <c r="E255">
        <v>17.45833</v>
      </c>
      <c r="F255">
        <v>0.24551999999999999</v>
      </c>
    </row>
    <row r="256" spans="1:6">
      <c r="A256" t="s">
        <v>3</v>
      </c>
      <c r="B256" s="4">
        <v>43015</v>
      </c>
      <c r="C256">
        <v>17.519439999999999</v>
      </c>
      <c r="D256">
        <v>0.14174999999999999</v>
      </c>
      <c r="E256">
        <v>17.563890000000001</v>
      </c>
      <c r="F256">
        <v>0.25607999999999997</v>
      </c>
    </row>
    <row r="257" spans="1:6">
      <c r="A257" t="s">
        <v>3</v>
      </c>
      <c r="B257" s="4">
        <v>43016</v>
      </c>
      <c r="C257">
        <v>16.3</v>
      </c>
      <c r="D257">
        <v>0.30012</v>
      </c>
      <c r="E257">
        <v>17.26389</v>
      </c>
      <c r="F257">
        <v>0.22581999999999999</v>
      </c>
    </row>
    <row r="258" spans="1:6">
      <c r="A258" t="s">
        <v>3</v>
      </c>
      <c r="B258" s="4">
        <v>43017</v>
      </c>
      <c r="C258">
        <v>16.024999999999999</v>
      </c>
      <c r="D258">
        <v>0.36695</v>
      </c>
      <c r="E258">
        <v>16.925000000000001</v>
      </c>
      <c r="F258">
        <v>0.22095000000000001</v>
      </c>
    </row>
    <row r="259" spans="1:6">
      <c r="A259" t="s">
        <v>3</v>
      </c>
      <c r="B259" s="4">
        <v>43018</v>
      </c>
      <c r="C259">
        <v>13.855560000000001</v>
      </c>
      <c r="D259">
        <v>0.78512000000000004</v>
      </c>
      <c r="E259">
        <v>16.280560000000001</v>
      </c>
      <c r="F259">
        <v>0.1595</v>
      </c>
    </row>
    <row r="260" spans="1:6">
      <c r="A260" t="s">
        <v>3</v>
      </c>
      <c r="B260" s="4">
        <v>43019</v>
      </c>
      <c r="C260">
        <v>12.630559999999999</v>
      </c>
      <c r="D260">
        <v>0.45713999999999999</v>
      </c>
      <c r="E260">
        <v>15.02778</v>
      </c>
      <c r="F260">
        <v>0.13367999999999999</v>
      </c>
    </row>
    <row r="261" spans="1:6">
      <c r="A261" t="s">
        <v>3</v>
      </c>
      <c r="B261" s="4">
        <v>43020</v>
      </c>
      <c r="C261">
        <v>13.658329999999999</v>
      </c>
      <c r="D261">
        <v>0.27423999999999998</v>
      </c>
      <c r="E261">
        <v>14.75</v>
      </c>
      <c r="F261">
        <v>0.12332</v>
      </c>
    </row>
    <row r="262" spans="1:6">
      <c r="A262" t="s">
        <v>3</v>
      </c>
      <c r="B262" s="4">
        <v>43021</v>
      </c>
      <c r="C262">
        <v>13.574999999999999</v>
      </c>
      <c r="D262">
        <v>0.36237999999999998</v>
      </c>
      <c r="E262">
        <v>14.76389</v>
      </c>
      <c r="F262">
        <v>0.13752</v>
      </c>
    </row>
    <row r="263" spans="1:6">
      <c r="A263" t="s">
        <v>3</v>
      </c>
      <c r="B263" s="4">
        <v>43022</v>
      </c>
      <c r="C263">
        <v>13.811109999999999</v>
      </c>
      <c r="D263">
        <v>0.20921999999999999</v>
      </c>
      <c r="E263">
        <v>14.619440000000001</v>
      </c>
      <c r="F263">
        <v>0.16547999999999999</v>
      </c>
    </row>
    <row r="264" spans="1:6">
      <c r="A264" t="s">
        <v>3</v>
      </c>
      <c r="B264" s="4">
        <v>43023</v>
      </c>
      <c r="C264">
        <v>13.69444</v>
      </c>
      <c r="D264">
        <v>0.36375000000000002</v>
      </c>
      <c r="E264">
        <v>14.64167</v>
      </c>
      <c r="F264">
        <v>0.15833</v>
      </c>
    </row>
    <row r="265" spans="1:6">
      <c r="A265" t="s">
        <v>3</v>
      </c>
      <c r="B265" s="4">
        <v>43024</v>
      </c>
      <c r="C265">
        <v>12.219440000000001</v>
      </c>
      <c r="D265">
        <v>0.57928999999999997</v>
      </c>
      <c r="E265">
        <v>14.186109999999999</v>
      </c>
      <c r="F265">
        <v>0.14915</v>
      </c>
    </row>
    <row r="266" spans="1:6">
      <c r="A266" t="s">
        <v>3</v>
      </c>
      <c r="B266" s="4">
        <v>43025</v>
      </c>
      <c r="C266">
        <v>12.466670000000001</v>
      </c>
      <c r="D266">
        <v>0.35247000000000001</v>
      </c>
      <c r="E266">
        <v>13.72222</v>
      </c>
      <c r="F266">
        <v>0.15418999999999999</v>
      </c>
    </row>
    <row r="267" spans="1:6">
      <c r="A267" t="s">
        <v>3</v>
      </c>
      <c r="B267" s="4">
        <v>43026</v>
      </c>
      <c r="C267">
        <v>12.93266</v>
      </c>
      <c r="D267">
        <v>0.52944000000000002</v>
      </c>
      <c r="E267">
        <v>13.601430000000001</v>
      </c>
      <c r="F267">
        <v>0.14717</v>
      </c>
    </row>
    <row r="268" spans="1:6">
      <c r="A268" t="s">
        <v>3</v>
      </c>
      <c r="B268" s="4">
        <v>43027</v>
      </c>
      <c r="C268">
        <v>13.53266</v>
      </c>
      <c r="D268">
        <v>0.47566999999999998</v>
      </c>
      <c r="E268">
        <v>13.64495</v>
      </c>
      <c r="F268">
        <v>0.26506000000000002</v>
      </c>
    </row>
    <row r="269" spans="1:6">
      <c r="A269" t="s">
        <v>3</v>
      </c>
      <c r="B269" s="4">
        <v>43028</v>
      </c>
      <c r="C269">
        <v>13.91296</v>
      </c>
      <c r="D269">
        <v>0.51490999999999998</v>
      </c>
      <c r="E269">
        <v>13.87778</v>
      </c>
      <c r="F269">
        <v>0.25231999999999999</v>
      </c>
    </row>
    <row r="270" spans="1:6">
      <c r="A270" t="s">
        <v>3</v>
      </c>
      <c r="B270" s="4">
        <v>43029</v>
      </c>
      <c r="C270">
        <v>14.70979</v>
      </c>
      <c r="D270">
        <v>0.6099</v>
      </c>
      <c r="E270">
        <v>14.270899999999999</v>
      </c>
      <c r="F270">
        <v>0.37963999999999998</v>
      </c>
    </row>
    <row r="271" spans="1:6">
      <c r="A271" t="s">
        <v>3</v>
      </c>
      <c r="B271" s="4">
        <v>43030</v>
      </c>
      <c r="C271">
        <v>14.73638</v>
      </c>
      <c r="D271">
        <v>0.16338</v>
      </c>
      <c r="E271">
        <v>14.53082</v>
      </c>
      <c r="F271">
        <v>0.33306999999999998</v>
      </c>
    </row>
    <row r="272" spans="1:6">
      <c r="A272" t="s">
        <v>3</v>
      </c>
      <c r="B272" s="4">
        <v>43031</v>
      </c>
      <c r="C272">
        <v>13.678240000000001</v>
      </c>
      <c r="D272">
        <v>0.71462000000000003</v>
      </c>
      <c r="E272">
        <v>14.35463</v>
      </c>
      <c r="F272">
        <v>0.1124</v>
      </c>
    </row>
    <row r="273" spans="1:6">
      <c r="A273" t="s">
        <v>3</v>
      </c>
      <c r="B273" s="4">
        <v>43032</v>
      </c>
      <c r="C273">
        <v>12.390739999999999</v>
      </c>
      <c r="D273">
        <v>0.63544999999999996</v>
      </c>
      <c r="E273">
        <v>13.77685</v>
      </c>
      <c r="F273">
        <v>0.23150999999999999</v>
      </c>
    </row>
    <row r="274" spans="1:6">
      <c r="A274" t="s">
        <v>3</v>
      </c>
      <c r="B274" s="4">
        <v>43033</v>
      </c>
      <c r="C274">
        <v>11.31574</v>
      </c>
      <c r="D274">
        <v>0.48920999999999998</v>
      </c>
      <c r="E274">
        <v>12.98935</v>
      </c>
      <c r="F274">
        <v>0.32207000000000002</v>
      </c>
    </row>
    <row r="275" spans="1:6">
      <c r="A275" t="s">
        <v>3</v>
      </c>
      <c r="B275" s="4">
        <v>43034</v>
      </c>
      <c r="C275">
        <v>11.293519999999999</v>
      </c>
      <c r="D275">
        <v>0.35064000000000001</v>
      </c>
      <c r="E275">
        <v>12.52824</v>
      </c>
      <c r="F275">
        <v>5.8999999999999997E-2</v>
      </c>
    </row>
    <row r="276" spans="1:6">
      <c r="A276" t="s">
        <v>3</v>
      </c>
      <c r="B276" s="4">
        <v>43035</v>
      </c>
      <c r="C276">
        <v>10.758800000000001</v>
      </c>
      <c r="D276">
        <v>0.51807000000000003</v>
      </c>
      <c r="E276">
        <v>12.28796</v>
      </c>
      <c r="F276">
        <v>5.4600000000000003E-2</v>
      </c>
    </row>
    <row r="277" spans="1:6">
      <c r="A277" t="s">
        <v>3</v>
      </c>
      <c r="B277" s="4">
        <v>43036</v>
      </c>
      <c r="C277">
        <v>9.2699099999999994</v>
      </c>
      <c r="D277">
        <v>0.90934000000000004</v>
      </c>
      <c r="E277">
        <v>11.582409999999999</v>
      </c>
      <c r="F277">
        <v>0.38902999999999999</v>
      </c>
    </row>
    <row r="278" spans="1:6">
      <c r="A278" t="s">
        <v>3</v>
      </c>
      <c r="B278" s="4">
        <v>43037</v>
      </c>
      <c r="C278">
        <v>8.3282399999999992</v>
      </c>
      <c r="D278">
        <v>0.24576999999999999</v>
      </c>
      <c r="E278">
        <v>10.80602</v>
      </c>
      <c r="F278">
        <v>0.24462999999999999</v>
      </c>
    </row>
    <row r="279" spans="1:6">
      <c r="A279" t="s">
        <v>3</v>
      </c>
      <c r="B279" s="4">
        <v>43038</v>
      </c>
      <c r="C279">
        <v>8.2185199999999998</v>
      </c>
      <c r="D279">
        <v>0.17222999999999999</v>
      </c>
      <c r="E279">
        <v>10.32546</v>
      </c>
      <c r="F279">
        <v>7.4620000000000006E-2</v>
      </c>
    </row>
    <row r="280" spans="1:6">
      <c r="A280" t="s">
        <v>3</v>
      </c>
      <c r="B280" s="4">
        <v>43039</v>
      </c>
      <c r="C280">
        <v>7.2838000000000003</v>
      </c>
      <c r="D280">
        <v>0.77578000000000003</v>
      </c>
      <c r="E280">
        <v>9.7949099999999998</v>
      </c>
      <c r="F280">
        <v>0.22183</v>
      </c>
    </row>
    <row r="281" spans="1:6">
      <c r="A281" t="s">
        <v>3</v>
      </c>
      <c r="B281" s="4">
        <v>43040</v>
      </c>
      <c r="C281">
        <v>5.8555599999999997</v>
      </c>
      <c r="D281">
        <v>0.68922000000000005</v>
      </c>
      <c r="E281">
        <v>8.9222199999999994</v>
      </c>
      <c r="F281">
        <v>0.18282999999999999</v>
      </c>
    </row>
    <row r="282" spans="1:6">
      <c r="A282" t="s">
        <v>3</v>
      </c>
      <c r="B282" s="4">
        <v>43041</v>
      </c>
      <c r="C282">
        <v>6.7694400000000003</v>
      </c>
      <c r="D282">
        <v>0.34974</v>
      </c>
      <c r="E282">
        <v>8.7027800000000006</v>
      </c>
      <c r="F282">
        <v>0.11003</v>
      </c>
    </row>
    <row r="283" spans="1:6">
      <c r="A283" t="s">
        <v>3</v>
      </c>
      <c r="B283" s="4">
        <v>43042</v>
      </c>
      <c r="C283">
        <v>6.6527799999999999</v>
      </c>
      <c r="D283">
        <v>0.52176999999999996</v>
      </c>
      <c r="E283">
        <v>8.7888900000000003</v>
      </c>
      <c r="F283">
        <v>9.9419999999999994E-2</v>
      </c>
    </row>
    <row r="284" spans="1:6">
      <c r="A284" t="s">
        <v>3</v>
      </c>
      <c r="B284" s="4">
        <v>43043</v>
      </c>
      <c r="C284">
        <v>7.4527799999999997</v>
      </c>
      <c r="D284">
        <v>0.26943</v>
      </c>
      <c r="E284">
        <v>8.8055599999999998</v>
      </c>
      <c r="F284">
        <v>6.9389999999999993E-2</v>
      </c>
    </row>
    <row r="285" spans="1:6">
      <c r="A285" t="s">
        <v>3</v>
      </c>
      <c r="B285" s="4">
        <v>43044</v>
      </c>
      <c r="C285">
        <v>7.9361100000000002</v>
      </c>
      <c r="D285">
        <v>0.31028</v>
      </c>
      <c r="E285">
        <v>9.0666700000000002</v>
      </c>
      <c r="F285">
        <v>7.6380000000000003E-2</v>
      </c>
    </row>
    <row r="286" spans="1:6">
      <c r="A286" t="s">
        <v>3</v>
      </c>
      <c r="B286" s="4">
        <v>43045</v>
      </c>
      <c r="C286">
        <v>6.4138900000000003</v>
      </c>
      <c r="D286">
        <v>0.74728000000000006</v>
      </c>
      <c r="E286">
        <v>8.9194399999999998</v>
      </c>
      <c r="F286">
        <v>9.1789999999999997E-2</v>
      </c>
    </row>
    <row r="287" spans="1:6">
      <c r="A287" t="s">
        <v>3</v>
      </c>
      <c r="B287" s="4">
        <v>43046</v>
      </c>
      <c r="C287">
        <v>5.8916700000000004</v>
      </c>
      <c r="D287">
        <v>0.58279999999999998</v>
      </c>
      <c r="E287">
        <v>8.3555600000000005</v>
      </c>
      <c r="F287">
        <v>9.2920000000000003E-2</v>
      </c>
    </row>
    <row r="288" spans="1:6">
      <c r="A288" t="s">
        <v>3</v>
      </c>
      <c r="B288" s="4">
        <v>43047</v>
      </c>
      <c r="C288">
        <v>5.2944399999999998</v>
      </c>
      <c r="D288">
        <v>0.60324999999999995</v>
      </c>
      <c r="E288">
        <v>7.9611099999999997</v>
      </c>
      <c r="F288">
        <v>0.11557000000000001</v>
      </c>
    </row>
    <row r="289" spans="1:6">
      <c r="A289" t="s">
        <v>3</v>
      </c>
      <c r="B289" s="4">
        <v>43048</v>
      </c>
      <c r="C289">
        <v>5.36111</v>
      </c>
      <c r="D289">
        <v>0.53712000000000004</v>
      </c>
      <c r="E289">
        <v>7.6666699999999999</v>
      </c>
      <c r="F289">
        <v>0.1024</v>
      </c>
    </row>
    <row r="290" spans="1:6">
      <c r="A290" t="s">
        <v>3</v>
      </c>
      <c r="B290" s="4">
        <v>43049</v>
      </c>
      <c r="C290">
        <v>3.8333300000000001</v>
      </c>
      <c r="D290">
        <v>0.84475999999999996</v>
      </c>
      <c r="E290">
        <v>7.2</v>
      </c>
      <c r="F290">
        <v>0.14457999999999999</v>
      </c>
    </row>
    <row r="291" spans="1:6">
      <c r="A291" t="s">
        <v>3</v>
      </c>
      <c r="B291" s="4">
        <v>43050</v>
      </c>
      <c r="C291">
        <v>3.7055600000000002</v>
      </c>
      <c r="D291">
        <v>0.51032999999999995</v>
      </c>
      <c r="E291">
        <v>6.51389</v>
      </c>
      <c r="F291">
        <v>0.16014999999999999</v>
      </c>
    </row>
    <row r="292" spans="1:6">
      <c r="A292" t="s">
        <v>3</v>
      </c>
      <c r="B292" s="4">
        <v>43051</v>
      </c>
      <c r="C292">
        <v>5.1277799999999996</v>
      </c>
      <c r="D292">
        <v>0.18301999999999999</v>
      </c>
      <c r="E292">
        <v>6.5944399999999996</v>
      </c>
      <c r="F292">
        <v>8.3470000000000003E-2</v>
      </c>
    </row>
    <row r="293" spans="1:6">
      <c r="A293" t="s">
        <v>3</v>
      </c>
      <c r="B293" s="4">
        <v>43052</v>
      </c>
      <c r="C293">
        <v>4.8666700000000001</v>
      </c>
      <c r="D293">
        <v>0.49776999999999999</v>
      </c>
      <c r="E293">
        <v>6.8472200000000001</v>
      </c>
      <c r="F293">
        <v>0.10552</v>
      </c>
    </row>
    <row r="294" spans="1:6">
      <c r="A294" t="s">
        <v>3</v>
      </c>
      <c r="B294" s="4">
        <v>43053</v>
      </c>
      <c r="C294">
        <v>5.7583299999999999</v>
      </c>
      <c r="D294">
        <v>0.16646</v>
      </c>
      <c r="E294">
        <v>6.8555599999999997</v>
      </c>
      <c r="F294">
        <v>0.10353</v>
      </c>
    </row>
    <row r="295" spans="1:6">
      <c r="A295" t="s">
        <v>3</v>
      </c>
      <c r="B295" s="4">
        <v>43054</v>
      </c>
      <c r="C295">
        <v>7.3055599999999998</v>
      </c>
      <c r="D295">
        <v>4.811E-2</v>
      </c>
      <c r="E295">
        <v>7.4472199999999997</v>
      </c>
      <c r="F295">
        <v>0.17918000000000001</v>
      </c>
    </row>
    <row r="296" spans="1:6">
      <c r="A296" t="s">
        <v>3</v>
      </c>
      <c r="B296" s="4">
        <v>43055</v>
      </c>
      <c r="C296">
        <v>5.1666699999999999</v>
      </c>
      <c r="D296">
        <v>0.81667000000000001</v>
      </c>
      <c r="E296">
        <v>7.5944399999999996</v>
      </c>
      <c r="F296">
        <v>0.15486</v>
      </c>
    </row>
    <row r="297" spans="1:6">
      <c r="A297" t="s">
        <v>3</v>
      </c>
      <c r="B297" s="4">
        <v>43056</v>
      </c>
      <c r="C297">
        <v>4.5555599999999998</v>
      </c>
      <c r="D297">
        <v>0.50732999999999995</v>
      </c>
      <c r="E297">
        <v>6.8166700000000002</v>
      </c>
      <c r="F297">
        <v>0.10408000000000001</v>
      </c>
    </row>
    <row r="298" spans="1:6">
      <c r="A298" t="s">
        <v>3</v>
      </c>
      <c r="B298" s="4">
        <v>43057</v>
      </c>
      <c r="C298">
        <v>5.7694400000000003</v>
      </c>
      <c r="D298">
        <v>0.26357000000000003</v>
      </c>
      <c r="E298">
        <v>6.88056</v>
      </c>
      <c r="F298">
        <v>0.10353</v>
      </c>
    </row>
    <row r="299" spans="1:6">
      <c r="A299" t="s">
        <v>3</v>
      </c>
      <c r="B299" s="4">
        <v>43058</v>
      </c>
      <c r="C299">
        <v>4.5476200000000002</v>
      </c>
      <c r="D299">
        <v>0.79851000000000005</v>
      </c>
      <c r="E299">
        <v>6.9476199999999997</v>
      </c>
      <c r="F299">
        <v>0.11981</v>
      </c>
    </row>
    <row r="300" spans="1:6">
      <c r="A300" t="s">
        <v>4</v>
      </c>
      <c r="B300" s="4">
        <v>42737</v>
      </c>
      <c r="C300">
        <v>0.7</v>
      </c>
      <c r="D300">
        <v>0.98995</v>
      </c>
      <c r="E300">
        <v>0.7</v>
      </c>
      <c r="F300">
        <v>0.98995</v>
      </c>
    </row>
    <row r="301" spans="1:6">
      <c r="A301" t="s">
        <v>4</v>
      </c>
      <c r="B301" s="4">
        <v>42738</v>
      </c>
      <c r="C301">
        <v>0.78332999999999997</v>
      </c>
      <c r="D301">
        <v>0.87209999999999999</v>
      </c>
      <c r="E301">
        <v>0.77083000000000002</v>
      </c>
      <c r="F301">
        <v>0.88978000000000002</v>
      </c>
    </row>
    <row r="302" spans="1:6">
      <c r="A302" t="s">
        <v>4</v>
      </c>
      <c r="B302" s="4">
        <v>42739</v>
      </c>
      <c r="C302">
        <v>-0.57499999999999996</v>
      </c>
      <c r="D302">
        <v>2.6752199999999999</v>
      </c>
      <c r="E302">
        <v>-0.39167000000000002</v>
      </c>
      <c r="F302">
        <v>2.4866600000000001</v>
      </c>
    </row>
    <row r="303" spans="1:6">
      <c r="A303" t="s">
        <v>4</v>
      </c>
      <c r="B303" s="4">
        <v>42740</v>
      </c>
      <c r="C303">
        <v>-1.2625</v>
      </c>
      <c r="D303">
        <v>3.22323</v>
      </c>
      <c r="E303">
        <v>-1.07917</v>
      </c>
      <c r="F303">
        <v>3.0818099999999999</v>
      </c>
    </row>
    <row r="304" spans="1:6">
      <c r="A304" t="s">
        <v>4</v>
      </c>
      <c r="B304" s="4">
        <v>42741</v>
      </c>
      <c r="C304">
        <v>-2.2916699999999999</v>
      </c>
      <c r="D304">
        <v>4.1365699999999999</v>
      </c>
      <c r="E304">
        <v>-2.0750000000000002</v>
      </c>
      <c r="F304">
        <v>4.0187200000000001</v>
      </c>
    </row>
    <row r="305" spans="1:6">
      <c r="A305" t="s">
        <v>4</v>
      </c>
      <c r="B305" s="4">
        <v>42742</v>
      </c>
      <c r="C305">
        <v>-2</v>
      </c>
      <c r="D305">
        <v>3.1230500000000001</v>
      </c>
      <c r="E305">
        <v>-1.8374999999999999</v>
      </c>
      <c r="F305">
        <v>3.0582400000000001</v>
      </c>
    </row>
    <row r="306" spans="1:6">
      <c r="A306" t="s">
        <v>4</v>
      </c>
      <c r="B306" s="4">
        <v>42743</v>
      </c>
      <c r="C306">
        <v>-2.7166700000000001</v>
      </c>
      <c r="D306">
        <v>3.5355300000000001</v>
      </c>
      <c r="E306">
        <v>-2.5750000000000002</v>
      </c>
      <c r="F306">
        <v>3.3587600000000002</v>
      </c>
    </row>
    <row r="307" spans="1:6">
      <c r="A307" t="s">
        <v>4</v>
      </c>
      <c r="B307" s="4">
        <v>42744</v>
      </c>
      <c r="C307">
        <v>-2.2791700000000001</v>
      </c>
      <c r="D307">
        <v>2.43363</v>
      </c>
      <c r="E307">
        <v>-2.14167</v>
      </c>
      <c r="F307">
        <v>2.2038199999999999</v>
      </c>
    </row>
    <row r="308" spans="1:6">
      <c r="A308" t="s">
        <v>4</v>
      </c>
      <c r="B308" s="4">
        <v>42745</v>
      </c>
      <c r="C308">
        <v>-1.1125</v>
      </c>
      <c r="D308">
        <v>1.00763</v>
      </c>
      <c r="E308">
        <v>-0.98750000000000004</v>
      </c>
      <c r="F308">
        <v>0.72477999999999998</v>
      </c>
    </row>
    <row r="309" spans="1:6">
      <c r="A309" t="s">
        <v>4</v>
      </c>
      <c r="B309" s="4">
        <v>42746</v>
      </c>
      <c r="C309">
        <v>-1.1458299999999999</v>
      </c>
      <c r="D309">
        <v>1.33761</v>
      </c>
      <c r="E309">
        <v>-1.0291699999999999</v>
      </c>
      <c r="F309">
        <v>1.20797</v>
      </c>
    </row>
    <row r="310" spans="1:6">
      <c r="A310" t="s">
        <v>4</v>
      </c>
      <c r="B310" s="4">
        <v>42747</v>
      </c>
      <c r="C310">
        <v>-2.2791700000000001</v>
      </c>
      <c r="D310">
        <v>2.4454099999999999</v>
      </c>
      <c r="E310">
        <v>-2.2250000000000001</v>
      </c>
      <c r="F310">
        <v>2.3216700000000001</v>
      </c>
    </row>
    <row r="311" spans="1:6">
      <c r="A311" t="s">
        <v>4</v>
      </c>
      <c r="B311" s="4">
        <v>42748</v>
      </c>
      <c r="C311">
        <v>-2.8166699999999998</v>
      </c>
      <c r="D311">
        <v>2.7223600000000001</v>
      </c>
      <c r="E311">
        <v>-2.7833299999999999</v>
      </c>
      <c r="F311">
        <v>2.5573700000000001</v>
      </c>
    </row>
    <row r="312" spans="1:6">
      <c r="A312" t="s">
        <v>4</v>
      </c>
      <c r="B312" s="4">
        <v>42749</v>
      </c>
      <c r="C312">
        <v>-2.3374999999999999</v>
      </c>
      <c r="D312">
        <v>1.8208</v>
      </c>
      <c r="E312">
        <v>-2.3333300000000001</v>
      </c>
      <c r="F312">
        <v>1.5909899999999999</v>
      </c>
    </row>
    <row r="313" spans="1:6">
      <c r="A313" t="s">
        <v>4</v>
      </c>
      <c r="B313" s="4">
        <v>42750</v>
      </c>
      <c r="C313">
        <v>-1.5249999999999999</v>
      </c>
      <c r="D313">
        <v>1.1195900000000001</v>
      </c>
      <c r="E313">
        <v>-1.5208299999999999</v>
      </c>
      <c r="F313">
        <v>1.00763</v>
      </c>
    </row>
    <row r="314" spans="1:6">
      <c r="A314" t="s">
        <v>4</v>
      </c>
      <c r="B314" s="4">
        <v>42751</v>
      </c>
      <c r="C314">
        <v>-0.52917000000000003</v>
      </c>
      <c r="D314">
        <v>0.41837000000000002</v>
      </c>
      <c r="E314">
        <v>-0.54166999999999998</v>
      </c>
      <c r="F314">
        <v>0.10607</v>
      </c>
    </row>
    <row r="315" spans="1:6">
      <c r="A315" t="s">
        <v>4</v>
      </c>
      <c r="B315" s="4">
        <v>42752</v>
      </c>
      <c r="C315">
        <v>5.833E-2</v>
      </c>
      <c r="D315">
        <v>0.32998</v>
      </c>
      <c r="E315">
        <v>8.3300000000000006E-3</v>
      </c>
      <c r="F315">
        <v>0.20035</v>
      </c>
    </row>
    <row r="316" spans="1:6">
      <c r="A316" t="s">
        <v>4</v>
      </c>
      <c r="B316" s="4">
        <v>42753</v>
      </c>
      <c r="C316">
        <v>0.15</v>
      </c>
      <c r="D316">
        <v>0.11785</v>
      </c>
      <c r="E316">
        <v>0.17083000000000001</v>
      </c>
      <c r="F316">
        <v>4.1250000000000002E-2</v>
      </c>
    </row>
    <row r="317" spans="1:6">
      <c r="A317" t="s">
        <v>4</v>
      </c>
      <c r="B317" s="4">
        <v>42754</v>
      </c>
      <c r="C317">
        <v>0.27083000000000002</v>
      </c>
      <c r="D317">
        <v>5.3030000000000001E-2</v>
      </c>
      <c r="E317">
        <v>0.35416999999999998</v>
      </c>
      <c r="F317">
        <v>0.20624000000000001</v>
      </c>
    </row>
    <row r="318" spans="1:6">
      <c r="A318" t="s">
        <v>4</v>
      </c>
      <c r="B318" s="4">
        <v>42755</v>
      </c>
      <c r="C318">
        <v>0.31667000000000001</v>
      </c>
      <c r="D318">
        <v>0.11785</v>
      </c>
      <c r="E318">
        <v>0.4</v>
      </c>
      <c r="F318">
        <v>0.14141999999999999</v>
      </c>
    </row>
    <row r="319" spans="1:6">
      <c r="A319" t="s">
        <v>4</v>
      </c>
      <c r="B319" s="4">
        <v>42756</v>
      </c>
      <c r="C319">
        <v>0.64166999999999996</v>
      </c>
      <c r="D319">
        <v>0.57747000000000004</v>
      </c>
      <c r="E319">
        <v>0.42082999999999998</v>
      </c>
      <c r="F319">
        <v>0.13553000000000001</v>
      </c>
    </row>
    <row r="320" spans="1:6">
      <c r="A320" t="s">
        <v>4</v>
      </c>
      <c r="B320" s="4">
        <v>42757</v>
      </c>
      <c r="C320">
        <v>0.44167000000000001</v>
      </c>
      <c r="D320">
        <v>0.21213000000000001</v>
      </c>
      <c r="E320">
        <v>0.4</v>
      </c>
      <c r="F320">
        <v>0.14141999999999999</v>
      </c>
    </row>
    <row r="321" spans="1:6">
      <c r="A321" t="s">
        <v>4</v>
      </c>
      <c r="B321" s="4">
        <v>42758</v>
      </c>
      <c r="C321">
        <v>0.43332999999999999</v>
      </c>
      <c r="D321">
        <v>0.21213000000000001</v>
      </c>
      <c r="E321">
        <v>0.4</v>
      </c>
      <c r="F321">
        <v>0.14141999999999999</v>
      </c>
    </row>
    <row r="322" spans="1:6">
      <c r="A322" t="s">
        <v>4</v>
      </c>
      <c r="B322" s="4">
        <v>42759</v>
      </c>
      <c r="C322">
        <v>0.4</v>
      </c>
      <c r="D322">
        <v>0.14141999999999999</v>
      </c>
      <c r="E322">
        <v>0.4</v>
      </c>
      <c r="F322">
        <v>0.14141999999999999</v>
      </c>
    </row>
    <row r="323" spans="1:6">
      <c r="A323" t="s">
        <v>4</v>
      </c>
      <c r="B323" s="4">
        <v>42760</v>
      </c>
      <c r="C323">
        <v>0.4</v>
      </c>
      <c r="D323">
        <v>0.14141999999999999</v>
      </c>
      <c r="E323">
        <v>0.4</v>
      </c>
      <c r="F323">
        <v>0.14141999999999999</v>
      </c>
    </row>
    <row r="324" spans="1:6">
      <c r="A324" t="s">
        <v>4</v>
      </c>
      <c r="B324" s="4">
        <v>42761</v>
      </c>
      <c r="C324">
        <v>0.4</v>
      </c>
      <c r="D324">
        <v>0.14141999999999999</v>
      </c>
      <c r="E324">
        <v>0.4</v>
      </c>
      <c r="F324">
        <v>0.14141999999999999</v>
      </c>
    </row>
    <row r="325" spans="1:6">
      <c r="A325" t="s">
        <v>4</v>
      </c>
      <c r="B325" s="4">
        <v>42762</v>
      </c>
      <c r="C325">
        <v>0.4</v>
      </c>
      <c r="D325">
        <v>0.14141999999999999</v>
      </c>
      <c r="E325">
        <v>0.4</v>
      </c>
      <c r="F325">
        <v>0.14141999999999999</v>
      </c>
    </row>
    <row r="326" spans="1:6">
      <c r="A326" t="s">
        <v>4</v>
      </c>
      <c r="B326" s="4">
        <v>42763</v>
      </c>
      <c r="C326">
        <v>0.4</v>
      </c>
      <c r="D326">
        <v>0.14141999999999999</v>
      </c>
      <c r="E326">
        <v>0.4</v>
      </c>
      <c r="F326">
        <v>0.14141999999999999</v>
      </c>
    </row>
    <row r="327" spans="1:6">
      <c r="A327" t="s">
        <v>4</v>
      </c>
      <c r="B327" s="4">
        <v>42764</v>
      </c>
      <c r="C327">
        <v>0.4</v>
      </c>
      <c r="D327">
        <v>0.14141999999999999</v>
      </c>
      <c r="E327">
        <v>0.4</v>
      </c>
      <c r="F327">
        <v>0.14141999999999999</v>
      </c>
    </row>
    <row r="328" spans="1:6">
      <c r="A328" t="s">
        <v>4</v>
      </c>
      <c r="B328" s="4">
        <v>42765</v>
      </c>
      <c r="C328">
        <v>0.39583000000000002</v>
      </c>
      <c r="D328">
        <v>0.13553000000000001</v>
      </c>
      <c r="E328">
        <v>0.4</v>
      </c>
      <c r="F328">
        <v>0.14141999999999999</v>
      </c>
    </row>
    <row r="329" spans="1:6">
      <c r="A329" t="s">
        <v>4</v>
      </c>
      <c r="B329" s="4">
        <v>42766</v>
      </c>
      <c r="C329">
        <v>0.4</v>
      </c>
      <c r="D329">
        <v>0.14141999999999999</v>
      </c>
      <c r="E329">
        <v>0.4</v>
      </c>
      <c r="F329">
        <v>0.14141999999999999</v>
      </c>
    </row>
    <row r="330" spans="1:6">
      <c r="A330" t="s">
        <v>4</v>
      </c>
      <c r="B330" s="4">
        <v>42767</v>
      </c>
      <c r="C330">
        <v>0.4</v>
      </c>
      <c r="D330">
        <v>0.14141999999999999</v>
      </c>
      <c r="E330">
        <v>0.4</v>
      </c>
      <c r="F330">
        <v>0.14141999999999999</v>
      </c>
    </row>
    <row r="331" spans="1:6">
      <c r="A331" t="s">
        <v>4</v>
      </c>
      <c r="B331" s="4">
        <v>42768</v>
      </c>
      <c r="C331">
        <v>0.4</v>
      </c>
      <c r="D331">
        <v>0.14141999999999999</v>
      </c>
      <c r="E331">
        <v>0.4</v>
      </c>
      <c r="F331">
        <v>0.14141999999999999</v>
      </c>
    </row>
    <row r="332" spans="1:6">
      <c r="A332" t="s">
        <v>4</v>
      </c>
      <c r="B332" s="4">
        <v>42769</v>
      </c>
      <c r="C332">
        <v>9.1670000000000001E-2</v>
      </c>
      <c r="D332">
        <v>0.29463</v>
      </c>
      <c r="E332">
        <v>0.11667</v>
      </c>
      <c r="F332">
        <v>0.54212000000000005</v>
      </c>
    </row>
    <row r="333" spans="1:6">
      <c r="A333" t="s">
        <v>4</v>
      </c>
      <c r="B333" s="4">
        <v>42770</v>
      </c>
      <c r="C333">
        <v>-0.3</v>
      </c>
      <c r="D333">
        <v>0.93101999999999996</v>
      </c>
      <c r="E333">
        <v>-0.27916999999999997</v>
      </c>
      <c r="F333">
        <v>1.1372599999999999</v>
      </c>
    </row>
    <row r="334" spans="1:6">
      <c r="A334" t="s">
        <v>4</v>
      </c>
      <c r="B334" s="4">
        <v>42771</v>
      </c>
      <c r="C334">
        <v>0.10417</v>
      </c>
      <c r="D334">
        <v>0.48908000000000001</v>
      </c>
      <c r="E334">
        <v>0.17499999999999999</v>
      </c>
      <c r="F334">
        <v>0.60104000000000002</v>
      </c>
    </row>
    <row r="335" spans="1:6">
      <c r="A335" t="s">
        <v>4</v>
      </c>
      <c r="B335" s="4">
        <v>42772</v>
      </c>
      <c r="C335">
        <v>0.19167000000000001</v>
      </c>
      <c r="D335">
        <v>0.43604999999999999</v>
      </c>
      <c r="E335">
        <v>0.20416999999999999</v>
      </c>
      <c r="F335">
        <v>0.55979000000000001</v>
      </c>
    </row>
    <row r="336" spans="1:6">
      <c r="A336" t="s">
        <v>4</v>
      </c>
      <c r="B336" s="4">
        <v>42773</v>
      </c>
      <c r="C336">
        <v>0.32917000000000002</v>
      </c>
      <c r="D336">
        <v>0.24159</v>
      </c>
      <c r="E336">
        <v>0.34583000000000003</v>
      </c>
      <c r="F336">
        <v>0.35944999999999999</v>
      </c>
    </row>
    <row r="337" spans="1:6">
      <c r="A337" t="s">
        <v>4</v>
      </c>
      <c r="B337" s="4">
        <v>42774</v>
      </c>
      <c r="C337">
        <v>0.37917000000000001</v>
      </c>
      <c r="D337">
        <v>0.17088</v>
      </c>
      <c r="E337">
        <v>0.4</v>
      </c>
      <c r="F337">
        <v>0.28283999999999998</v>
      </c>
    </row>
    <row r="338" spans="1:6">
      <c r="A338" t="s">
        <v>4</v>
      </c>
      <c r="B338" s="4">
        <v>42775</v>
      </c>
      <c r="C338">
        <v>-4.5830000000000003E-2</v>
      </c>
      <c r="D338">
        <v>0.77192000000000005</v>
      </c>
      <c r="E338">
        <v>0.28749999999999998</v>
      </c>
      <c r="F338">
        <v>0.44194</v>
      </c>
    </row>
    <row r="339" spans="1:6">
      <c r="A339" t="s">
        <v>4</v>
      </c>
      <c r="B339" s="4">
        <v>42776</v>
      </c>
      <c r="C339">
        <v>-0.24582999999999999</v>
      </c>
      <c r="D339">
        <v>1.05477</v>
      </c>
      <c r="E339">
        <v>0.12917000000000001</v>
      </c>
      <c r="F339">
        <v>0.66586000000000001</v>
      </c>
    </row>
    <row r="340" spans="1:6">
      <c r="A340" t="s">
        <v>4</v>
      </c>
      <c r="B340" s="4">
        <v>42777</v>
      </c>
      <c r="C340">
        <v>0.28749999999999998</v>
      </c>
      <c r="D340">
        <v>0.30052000000000001</v>
      </c>
      <c r="E340">
        <v>0.35416999999999998</v>
      </c>
      <c r="F340">
        <v>0.34766000000000002</v>
      </c>
    </row>
    <row r="341" spans="1:6">
      <c r="A341" t="s">
        <v>4</v>
      </c>
      <c r="B341" s="4">
        <v>42778</v>
      </c>
      <c r="C341">
        <v>0.41666999999999998</v>
      </c>
      <c r="D341">
        <v>0.11785</v>
      </c>
      <c r="E341">
        <v>0.40416999999999997</v>
      </c>
      <c r="F341">
        <v>0.27694999999999997</v>
      </c>
    </row>
    <row r="342" spans="1:6">
      <c r="A342" t="s">
        <v>4</v>
      </c>
      <c r="B342" s="4">
        <v>42779</v>
      </c>
      <c r="C342">
        <v>0.45</v>
      </c>
      <c r="D342">
        <v>7.0709999999999995E-2</v>
      </c>
      <c r="E342">
        <v>0.45</v>
      </c>
      <c r="F342">
        <v>0.21213000000000001</v>
      </c>
    </row>
    <row r="343" spans="1:6">
      <c r="A343" t="s">
        <v>4</v>
      </c>
      <c r="B343" s="4">
        <v>42780</v>
      </c>
      <c r="C343">
        <v>0.47083000000000003</v>
      </c>
      <c r="D343">
        <v>4.1250000000000002E-2</v>
      </c>
      <c r="E343">
        <v>0.48749999999999999</v>
      </c>
      <c r="F343">
        <v>0.26517000000000002</v>
      </c>
    </row>
    <row r="344" spans="1:6">
      <c r="A344" t="s">
        <v>4</v>
      </c>
      <c r="B344" s="4">
        <v>42781</v>
      </c>
      <c r="C344">
        <v>0.52917000000000003</v>
      </c>
      <c r="D344">
        <v>4.1250000000000002E-2</v>
      </c>
      <c r="E344">
        <v>0.5</v>
      </c>
      <c r="F344">
        <v>0.28283999999999998</v>
      </c>
    </row>
    <row r="345" spans="1:6">
      <c r="A345" t="s">
        <v>4</v>
      </c>
      <c r="B345" s="4">
        <v>42782</v>
      </c>
      <c r="C345">
        <v>0.55000000000000004</v>
      </c>
      <c r="D345">
        <v>7.0709999999999995E-2</v>
      </c>
      <c r="E345">
        <v>0.5</v>
      </c>
      <c r="F345">
        <v>0.28283999999999998</v>
      </c>
    </row>
    <row r="346" spans="1:6">
      <c r="A346" t="s">
        <v>4</v>
      </c>
      <c r="B346" s="4">
        <v>42783</v>
      </c>
      <c r="C346">
        <v>0.58750000000000002</v>
      </c>
      <c r="D346">
        <v>1.7680000000000001E-2</v>
      </c>
      <c r="E346">
        <v>0.50832999999999995</v>
      </c>
      <c r="F346">
        <v>0.27106000000000002</v>
      </c>
    </row>
    <row r="347" spans="1:6">
      <c r="A347" t="s">
        <v>4</v>
      </c>
      <c r="B347" s="4">
        <v>42784</v>
      </c>
      <c r="C347">
        <v>0.96667000000000003</v>
      </c>
      <c r="D347">
        <v>0.51854</v>
      </c>
      <c r="E347">
        <v>0.78332999999999997</v>
      </c>
      <c r="F347">
        <v>0.11785</v>
      </c>
    </row>
    <row r="348" spans="1:6">
      <c r="A348" t="s">
        <v>4</v>
      </c>
      <c r="B348" s="4">
        <v>42785</v>
      </c>
      <c r="C348">
        <v>1.2708299999999999</v>
      </c>
      <c r="D348">
        <v>0.85441999999999996</v>
      </c>
      <c r="E348">
        <v>1.1791700000000001</v>
      </c>
      <c r="F348">
        <v>0.53622000000000003</v>
      </c>
    </row>
    <row r="349" spans="1:6">
      <c r="A349" t="s">
        <v>4</v>
      </c>
      <c r="B349" s="4">
        <v>42786</v>
      </c>
      <c r="C349">
        <v>2.5041699999999998</v>
      </c>
      <c r="D349">
        <v>1.9150799999999999</v>
      </c>
      <c r="E349">
        <v>2.4583300000000001</v>
      </c>
      <c r="F349">
        <v>2.2038199999999999</v>
      </c>
    </row>
    <row r="350" spans="1:6">
      <c r="A350" t="s">
        <v>4</v>
      </c>
      <c r="B350" s="4">
        <v>42787</v>
      </c>
      <c r="C350">
        <v>3.7458300000000002</v>
      </c>
      <c r="D350">
        <v>1.7500899999999999</v>
      </c>
      <c r="E350">
        <v>3.57917</v>
      </c>
      <c r="F350">
        <v>2.1979199999999999</v>
      </c>
    </row>
    <row r="351" spans="1:6">
      <c r="A351" t="s">
        <v>4</v>
      </c>
      <c r="B351" s="4">
        <v>42788</v>
      </c>
      <c r="C351">
        <v>5.0791700000000004</v>
      </c>
      <c r="D351">
        <v>1.70295</v>
      </c>
      <c r="E351">
        <v>5.0583299999999998</v>
      </c>
      <c r="F351">
        <v>1.4613499999999999</v>
      </c>
    </row>
    <row r="352" spans="1:6">
      <c r="A352" t="s">
        <v>4</v>
      </c>
      <c r="B352" s="4">
        <v>42789</v>
      </c>
      <c r="C352">
        <v>5.3666700000000001</v>
      </c>
      <c r="D352">
        <v>1.00173</v>
      </c>
      <c r="E352">
        <v>5.4375</v>
      </c>
      <c r="F352">
        <v>0.41837000000000002</v>
      </c>
    </row>
    <row r="353" spans="1:6">
      <c r="A353" t="s">
        <v>4</v>
      </c>
      <c r="B353" s="4">
        <v>42790</v>
      </c>
      <c r="C353">
        <v>3.9958300000000002</v>
      </c>
      <c r="D353">
        <v>0.20624000000000001</v>
      </c>
      <c r="E353">
        <v>4.1083299999999996</v>
      </c>
      <c r="F353">
        <v>0.88388</v>
      </c>
    </row>
    <row r="354" spans="1:6">
      <c r="A354" t="s">
        <v>4</v>
      </c>
      <c r="B354" s="4">
        <v>42791</v>
      </c>
      <c r="C354">
        <v>2.8333300000000001</v>
      </c>
      <c r="D354">
        <v>0.70711000000000002</v>
      </c>
      <c r="E354">
        <v>2.9791699999999999</v>
      </c>
      <c r="F354">
        <v>1.21976</v>
      </c>
    </row>
    <row r="355" spans="1:6">
      <c r="A355" t="s">
        <v>4</v>
      </c>
      <c r="B355" s="4">
        <v>42792</v>
      </c>
      <c r="C355">
        <v>2.35</v>
      </c>
      <c r="D355">
        <v>0.58926000000000001</v>
      </c>
      <c r="E355">
        <v>2.4083299999999999</v>
      </c>
      <c r="F355">
        <v>1.08423</v>
      </c>
    </row>
    <row r="356" spans="1:6">
      <c r="A356" t="s">
        <v>4</v>
      </c>
      <c r="B356" s="4">
        <v>42793</v>
      </c>
      <c r="C356">
        <v>2.4458299999999999</v>
      </c>
      <c r="D356">
        <v>0.13553000000000001</v>
      </c>
      <c r="E356">
        <v>2.4666700000000001</v>
      </c>
      <c r="F356">
        <v>0.69532000000000005</v>
      </c>
    </row>
    <row r="357" spans="1:6">
      <c r="A357" t="s">
        <v>4</v>
      </c>
      <c r="B357" s="4">
        <v>42794</v>
      </c>
      <c r="C357">
        <v>3.7791700000000001</v>
      </c>
      <c r="D357">
        <v>1.04298</v>
      </c>
      <c r="E357">
        <v>3.8458299999999999</v>
      </c>
      <c r="F357">
        <v>0.59514999999999996</v>
      </c>
    </row>
    <row r="358" spans="1:6">
      <c r="A358" t="s">
        <v>4</v>
      </c>
      <c r="B358" s="4">
        <v>42795</v>
      </c>
      <c r="C358">
        <v>4.1916700000000002</v>
      </c>
      <c r="D358">
        <v>0.34177000000000002</v>
      </c>
      <c r="E358">
        <v>4.2708300000000001</v>
      </c>
      <c r="F358">
        <v>4.1250000000000002E-2</v>
      </c>
    </row>
    <row r="359" spans="1:6">
      <c r="A359" t="s">
        <v>4</v>
      </c>
      <c r="B359" s="4">
        <v>42796</v>
      </c>
      <c r="C359">
        <v>3.04583</v>
      </c>
      <c r="D359">
        <v>0.61872000000000005</v>
      </c>
      <c r="E359">
        <v>3.1666699999999999</v>
      </c>
      <c r="F359">
        <v>1.1077999999999999</v>
      </c>
    </row>
    <row r="360" spans="1:6">
      <c r="A360" t="s">
        <v>4</v>
      </c>
      <c r="B360" s="4">
        <v>42797</v>
      </c>
      <c r="C360">
        <v>2.3041700000000001</v>
      </c>
      <c r="D360">
        <v>0.79549999999999998</v>
      </c>
      <c r="E360">
        <v>2.4041700000000001</v>
      </c>
      <c r="F360">
        <v>1.27868</v>
      </c>
    </row>
    <row r="361" spans="1:6">
      <c r="A361" t="s">
        <v>4</v>
      </c>
      <c r="B361" s="4">
        <v>42798</v>
      </c>
      <c r="C361">
        <v>2.0750000000000002</v>
      </c>
      <c r="D361">
        <v>0.50675999999999999</v>
      </c>
      <c r="E361">
        <v>2.1875</v>
      </c>
      <c r="F361">
        <v>0.91335</v>
      </c>
    </row>
    <row r="362" spans="1:6">
      <c r="A362" t="s">
        <v>4</v>
      </c>
      <c r="B362" s="4">
        <v>42799</v>
      </c>
      <c r="C362">
        <v>3.4791699999999999</v>
      </c>
      <c r="D362">
        <v>0.78371000000000002</v>
      </c>
      <c r="E362">
        <v>3.54583</v>
      </c>
      <c r="F362">
        <v>0.46550999999999998</v>
      </c>
    </row>
    <row r="363" spans="1:6">
      <c r="A363" t="s">
        <v>4</v>
      </c>
      <c r="B363" s="4">
        <v>42800</v>
      </c>
      <c r="C363">
        <v>6.0708299999999999</v>
      </c>
      <c r="D363">
        <v>2.3157700000000001</v>
      </c>
      <c r="E363">
        <v>6.1708299999999996</v>
      </c>
      <c r="F363">
        <v>2.1389999999999998</v>
      </c>
    </row>
    <row r="364" spans="1:6">
      <c r="A364" t="s">
        <v>4</v>
      </c>
      <c r="B364" s="4">
        <v>42801</v>
      </c>
      <c r="C364">
        <v>6.4208299999999996</v>
      </c>
      <c r="D364">
        <v>0.88978000000000002</v>
      </c>
      <c r="E364">
        <v>6.4833299999999996</v>
      </c>
      <c r="F364">
        <v>0.54212000000000005</v>
      </c>
    </row>
    <row r="365" spans="1:6">
      <c r="A365" t="s">
        <v>4</v>
      </c>
      <c r="B365" s="4">
        <v>42802</v>
      </c>
      <c r="C365">
        <v>5.1458300000000001</v>
      </c>
      <c r="D365">
        <v>4.1250000000000002E-2</v>
      </c>
      <c r="E365">
        <v>5.2208300000000003</v>
      </c>
      <c r="F365">
        <v>0.59514999999999996</v>
      </c>
    </row>
    <row r="366" spans="1:6">
      <c r="A366" t="s">
        <v>4</v>
      </c>
      <c r="B366" s="4">
        <v>42803</v>
      </c>
      <c r="C366">
        <v>4.7125000000000004</v>
      </c>
      <c r="D366">
        <v>5.3030000000000001E-2</v>
      </c>
      <c r="E366">
        <v>4.8250000000000002</v>
      </c>
      <c r="F366">
        <v>0.55389999999999995</v>
      </c>
    </row>
    <row r="367" spans="1:6">
      <c r="A367" t="s">
        <v>4</v>
      </c>
      <c r="B367" s="4">
        <v>42804</v>
      </c>
      <c r="C367">
        <v>3.8041700000000001</v>
      </c>
      <c r="D367">
        <v>0.84263999999999994</v>
      </c>
      <c r="E367">
        <v>3.95417</v>
      </c>
      <c r="F367">
        <v>1.3258300000000001</v>
      </c>
    </row>
    <row r="368" spans="1:6">
      <c r="A368" t="s">
        <v>4</v>
      </c>
      <c r="B368" s="4">
        <v>42805</v>
      </c>
      <c r="C368">
        <v>2.7250000000000001</v>
      </c>
      <c r="D368">
        <v>1.04888</v>
      </c>
      <c r="E368">
        <v>2.8708300000000002</v>
      </c>
      <c r="F368">
        <v>1.5025999999999999</v>
      </c>
    </row>
    <row r="369" spans="1:6">
      <c r="A369" t="s">
        <v>4</v>
      </c>
      <c r="B369" s="4">
        <v>42806</v>
      </c>
      <c r="C369">
        <v>2.29583</v>
      </c>
      <c r="D369">
        <v>0.96048999999999995</v>
      </c>
      <c r="E369">
        <v>2.4</v>
      </c>
      <c r="F369">
        <v>1.4024300000000001</v>
      </c>
    </row>
    <row r="370" spans="1:6">
      <c r="A370" t="s">
        <v>4</v>
      </c>
      <c r="B370" s="4">
        <v>42807</v>
      </c>
      <c r="C370">
        <v>1.93333</v>
      </c>
      <c r="D370">
        <v>0.94281000000000004</v>
      </c>
      <c r="E370">
        <v>2.0375000000000001</v>
      </c>
      <c r="F370">
        <v>1.29047</v>
      </c>
    </row>
    <row r="371" spans="1:6">
      <c r="A371" t="s">
        <v>4</v>
      </c>
      <c r="B371" s="4">
        <v>42808</v>
      </c>
      <c r="C371">
        <v>1.6875</v>
      </c>
      <c r="D371">
        <v>0.99583999999999995</v>
      </c>
      <c r="E371">
        <v>1.87917</v>
      </c>
      <c r="F371">
        <v>1.16083</v>
      </c>
    </row>
    <row r="372" spans="1:6">
      <c r="A372" t="s">
        <v>4</v>
      </c>
      <c r="B372" s="4">
        <v>42809</v>
      </c>
      <c r="C372">
        <v>1.48333</v>
      </c>
      <c r="D372">
        <v>1.0253000000000001</v>
      </c>
      <c r="E372">
        <v>1.6666700000000001</v>
      </c>
      <c r="F372">
        <v>1.1077999999999999</v>
      </c>
    </row>
    <row r="373" spans="1:6">
      <c r="A373" t="s">
        <v>4</v>
      </c>
      <c r="B373" s="4">
        <v>42810</v>
      </c>
      <c r="C373">
        <v>1.4041699999999999</v>
      </c>
      <c r="D373">
        <v>0.91335</v>
      </c>
      <c r="E373">
        <v>1.49583</v>
      </c>
      <c r="F373">
        <v>0.98406000000000005</v>
      </c>
    </row>
    <row r="374" spans="1:6">
      <c r="A374" t="s">
        <v>4</v>
      </c>
      <c r="B374" s="4">
        <v>42811</v>
      </c>
      <c r="C374">
        <v>2.1749999999999998</v>
      </c>
      <c r="D374">
        <v>0.15321000000000001</v>
      </c>
      <c r="E374">
        <v>2.1</v>
      </c>
      <c r="F374">
        <v>0.11785</v>
      </c>
    </row>
    <row r="375" spans="1:6">
      <c r="A375" t="s">
        <v>4</v>
      </c>
      <c r="B375" s="4">
        <v>42812</v>
      </c>
      <c r="C375">
        <v>3.6749999999999998</v>
      </c>
      <c r="D375">
        <v>0.98995</v>
      </c>
      <c r="E375">
        <v>3.5333299999999999</v>
      </c>
      <c r="F375">
        <v>0.27106000000000002</v>
      </c>
    </row>
    <row r="376" spans="1:6">
      <c r="A376" t="s">
        <v>4</v>
      </c>
      <c r="B376" s="4">
        <v>42813</v>
      </c>
      <c r="C376">
        <v>4.5125000000000002</v>
      </c>
      <c r="D376">
        <v>1.2315400000000001</v>
      </c>
      <c r="E376">
        <v>4.4541700000000004</v>
      </c>
      <c r="F376">
        <v>0.41837000000000002</v>
      </c>
    </row>
    <row r="377" spans="1:6">
      <c r="A377" t="s">
        <v>4</v>
      </c>
      <c r="B377" s="4">
        <v>42814</v>
      </c>
      <c r="C377">
        <v>6.2874999999999996</v>
      </c>
      <c r="D377">
        <v>2.0800700000000001</v>
      </c>
      <c r="E377">
        <v>6.3541699999999999</v>
      </c>
      <c r="F377">
        <v>1.5851</v>
      </c>
    </row>
    <row r="378" spans="1:6">
      <c r="A378" t="s">
        <v>4</v>
      </c>
      <c r="B378" s="4">
        <v>42815</v>
      </c>
      <c r="C378">
        <v>6.8875000000000002</v>
      </c>
      <c r="D378">
        <v>1.3965399999999999</v>
      </c>
      <c r="E378">
        <v>7</v>
      </c>
      <c r="F378">
        <v>0.88388</v>
      </c>
    </row>
    <row r="379" spans="1:6">
      <c r="A379" t="s">
        <v>4</v>
      </c>
      <c r="B379" s="4">
        <v>42816</v>
      </c>
      <c r="C379">
        <v>5.7708300000000001</v>
      </c>
      <c r="D379">
        <v>0.13553000000000001</v>
      </c>
      <c r="E379">
        <v>5.8458300000000003</v>
      </c>
      <c r="F379">
        <v>0.55979000000000001</v>
      </c>
    </row>
    <row r="380" spans="1:6">
      <c r="A380" t="s">
        <v>4</v>
      </c>
      <c r="B380" s="4">
        <v>42817</v>
      </c>
      <c r="C380">
        <v>5.5250000000000004</v>
      </c>
      <c r="D380">
        <v>0.43604999999999999</v>
      </c>
      <c r="E380">
        <v>5.5916699999999997</v>
      </c>
      <c r="F380">
        <v>0.23569999999999999</v>
      </c>
    </row>
    <row r="381" spans="1:6">
      <c r="A381" t="s">
        <v>4</v>
      </c>
      <c r="B381" s="4">
        <v>42818</v>
      </c>
      <c r="C381">
        <v>6.1583300000000003</v>
      </c>
      <c r="D381">
        <v>0.88388</v>
      </c>
      <c r="E381">
        <v>6.2833300000000003</v>
      </c>
      <c r="F381">
        <v>0.36534</v>
      </c>
    </row>
    <row r="382" spans="1:6">
      <c r="A382" t="s">
        <v>4</v>
      </c>
      <c r="B382" s="4">
        <v>42819</v>
      </c>
      <c r="C382">
        <v>5.8041700000000001</v>
      </c>
      <c r="D382">
        <v>0.18267</v>
      </c>
      <c r="E382">
        <v>5.9166699999999999</v>
      </c>
      <c r="F382">
        <v>0.35354999999999998</v>
      </c>
    </row>
    <row r="383" spans="1:6">
      <c r="A383" t="s">
        <v>4</v>
      </c>
      <c r="B383" s="4">
        <v>42820</v>
      </c>
      <c r="C383">
        <v>5.6124999999999998</v>
      </c>
      <c r="D383">
        <v>0.31230999999999998</v>
      </c>
      <c r="E383">
        <v>5.7125000000000004</v>
      </c>
      <c r="F383">
        <v>0.17088</v>
      </c>
    </row>
    <row r="384" spans="1:6">
      <c r="A384" t="s">
        <v>4</v>
      </c>
      <c r="B384" s="4">
        <v>42821</v>
      </c>
      <c r="C384">
        <v>6.1583300000000003</v>
      </c>
      <c r="D384">
        <v>0.75424999999999998</v>
      </c>
      <c r="E384">
        <v>6.2833300000000003</v>
      </c>
      <c r="F384">
        <v>0.30641000000000002</v>
      </c>
    </row>
    <row r="385" spans="1:6">
      <c r="A385" t="s">
        <v>4</v>
      </c>
      <c r="B385" s="4">
        <v>42822</v>
      </c>
      <c r="C385">
        <v>6.8583299999999996</v>
      </c>
      <c r="D385">
        <v>0.93101999999999996</v>
      </c>
      <c r="E385">
        <v>6.95</v>
      </c>
      <c r="F385">
        <v>0.55389999999999995</v>
      </c>
    </row>
    <row r="386" spans="1:6">
      <c r="A386" t="s">
        <v>4</v>
      </c>
      <c r="B386" s="4">
        <v>42823</v>
      </c>
      <c r="C386">
        <v>6.5958300000000003</v>
      </c>
      <c r="D386">
        <v>0.28874</v>
      </c>
      <c r="E386">
        <v>6.7083300000000001</v>
      </c>
      <c r="F386">
        <v>0.14141999999999999</v>
      </c>
    </row>
    <row r="387" spans="1:6">
      <c r="A387" t="s">
        <v>4</v>
      </c>
      <c r="B387" s="4">
        <v>42824</v>
      </c>
      <c r="C387">
        <v>6.0041700000000002</v>
      </c>
      <c r="D387">
        <v>5.8900000000000003E-3</v>
      </c>
      <c r="E387">
        <v>6.1083299999999996</v>
      </c>
      <c r="F387">
        <v>0.44783000000000001</v>
      </c>
    </row>
    <row r="388" spans="1:6">
      <c r="A388" t="s">
        <v>4</v>
      </c>
      <c r="B388" s="4">
        <v>42825</v>
      </c>
      <c r="C388">
        <v>5.8666700000000001</v>
      </c>
      <c r="D388">
        <v>9.4280000000000003E-2</v>
      </c>
      <c r="E388">
        <v>5.9666699999999997</v>
      </c>
      <c r="F388">
        <v>0.35354999999999998</v>
      </c>
    </row>
    <row r="389" spans="1:6">
      <c r="A389" t="s">
        <v>4</v>
      </c>
      <c r="B389" s="4">
        <v>42826</v>
      </c>
      <c r="C389">
        <v>6.0666700000000002</v>
      </c>
      <c r="D389">
        <v>0.40068999999999999</v>
      </c>
      <c r="E389">
        <v>6.1666699999999999</v>
      </c>
      <c r="F389">
        <v>2.3570000000000001E-2</v>
      </c>
    </row>
    <row r="390" spans="1:6">
      <c r="A390" t="s">
        <v>4</v>
      </c>
      <c r="B390" s="4">
        <v>42827</v>
      </c>
      <c r="C390">
        <v>7.0625</v>
      </c>
      <c r="D390">
        <v>0.85441999999999996</v>
      </c>
      <c r="E390">
        <v>7.1208299999999998</v>
      </c>
      <c r="F390">
        <v>0.54801</v>
      </c>
    </row>
    <row r="391" spans="1:6">
      <c r="A391" t="s">
        <v>4</v>
      </c>
      <c r="B391" s="4">
        <v>42828</v>
      </c>
      <c r="C391">
        <v>7.5583299999999998</v>
      </c>
      <c r="D391">
        <v>0.95459000000000005</v>
      </c>
      <c r="E391">
        <v>7.6124999999999998</v>
      </c>
      <c r="F391">
        <v>0.60692999999999997</v>
      </c>
    </row>
    <row r="392" spans="1:6">
      <c r="A392" t="s">
        <v>4</v>
      </c>
      <c r="B392" s="4">
        <v>42829</v>
      </c>
      <c r="C392">
        <v>8.0666700000000002</v>
      </c>
      <c r="D392">
        <v>1.14316</v>
      </c>
      <c r="E392">
        <v>8.1208299999999998</v>
      </c>
      <c r="F392">
        <v>0.72477999999999998</v>
      </c>
    </row>
    <row r="393" spans="1:6">
      <c r="A393" t="s">
        <v>4</v>
      </c>
      <c r="B393" s="4">
        <v>42830</v>
      </c>
      <c r="C393">
        <v>8.1999999999999993</v>
      </c>
      <c r="D393">
        <v>0.73068</v>
      </c>
      <c r="E393">
        <v>8.2833299999999994</v>
      </c>
      <c r="F393">
        <v>0.27106000000000002</v>
      </c>
    </row>
    <row r="394" spans="1:6">
      <c r="A394" t="s">
        <v>4</v>
      </c>
      <c r="B394" s="4">
        <v>42831</v>
      </c>
      <c r="C394">
        <v>7.8083299999999998</v>
      </c>
      <c r="D394">
        <v>0.58926000000000001</v>
      </c>
      <c r="E394">
        <v>7.8458300000000003</v>
      </c>
      <c r="F394">
        <v>6.4820000000000003E-2</v>
      </c>
    </row>
    <row r="395" spans="1:6">
      <c r="A395" t="s">
        <v>4</v>
      </c>
      <c r="B395" s="4">
        <v>42832</v>
      </c>
      <c r="C395">
        <v>8</v>
      </c>
      <c r="D395">
        <v>0.82496000000000003</v>
      </c>
      <c r="E395">
        <v>7.9749999999999996</v>
      </c>
      <c r="F395">
        <v>3.5360000000000003E-2</v>
      </c>
    </row>
    <row r="396" spans="1:6">
      <c r="A396" t="s">
        <v>4</v>
      </c>
      <c r="B396" s="4">
        <v>42833</v>
      </c>
      <c r="C396">
        <v>9.1583299999999994</v>
      </c>
      <c r="D396">
        <v>1.6499200000000001</v>
      </c>
      <c r="E396">
        <v>9.0875000000000004</v>
      </c>
      <c r="F396">
        <v>0.91335</v>
      </c>
    </row>
    <row r="397" spans="1:6">
      <c r="A397" t="s">
        <v>4</v>
      </c>
      <c r="B397" s="4">
        <v>42834</v>
      </c>
      <c r="C397">
        <v>11.0625</v>
      </c>
      <c r="D397">
        <v>2.5986199999999999</v>
      </c>
      <c r="E397">
        <v>10.991669999999999</v>
      </c>
      <c r="F397">
        <v>1.93276</v>
      </c>
    </row>
    <row r="398" spans="1:6">
      <c r="A398" t="s">
        <v>4</v>
      </c>
      <c r="B398" s="4">
        <v>42835</v>
      </c>
      <c r="C398">
        <v>12</v>
      </c>
      <c r="D398">
        <v>2.10954</v>
      </c>
      <c r="E398">
        <v>11.925000000000001</v>
      </c>
      <c r="F398">
        <v>1.4259999999999999</v>
      </c>
    </row>
    <row r="399" spans="1:6">
      <c r="A399" t="s">
        <v>4</v>
      </c>
      <c r="B399" s="4">
        <v>42836</v>
      </c>
      <c r="C399">
        <v>10.89167</v>
      </c>
      <c r="D399">
        <v>1.09602</v>
      </c>
      <c r="E399">
        <v>10.85833</v>
      </c>
      <c r="F399">
        <v>0.11785</v>
      </c>
    </row>
    <row r="400" spans="1:6">
      <c r="A400" t="s">
        <v>4</v>
      </c>
      <c r="B400" s="4">
        <v>42837</v>
      </c>
      <c r="C400">
        <v>11.15</v>
      </c>
      <c r="D400">
        <v>0.96057999999999999</v>
      </c>
      <c r="E400">
        <v>10.42778</v>
      </c>
      <c r="F400">
        <v>0.84006999999999998</v>
      </c>
    </row>
    <row r="401" spans="1:6">
      <c r="A401" t="s">
        <v>4</v>
      </c>
      <c r="B401" s="4">
        <v>42838</v>
      </c>
      <c r="C401">
        <v>12.06944</v>
      </c>
      <c r="D401">
        <v>1.52494</v>
      </c>
      <c r="E401">
        <v>11.01389</v>
      </c>
      <c r="F401">
        <v>1.36972</v>
      </c>
    </row>
    <row r="402" spans="1:6">
      <c r="A402" t="s">
        <v>4</v>
      </c>
      <c r="B402" s="4">
        <v>42839</v>
      </c>
      <c r="C402">
        <v>12.79167</v>
      </c>
      <c r="D402">
        <v>1.4427300000000001</v>
      </c>
      <c r="E402">
        <v>11.758330000000001</v>
      </c>
      <c r="F402">
        <v>1.3218000000000001</v>
      </c>
    </row>
    <row r="403" spans="1:6">
      <c r="A403" t="s">
        <v>4</v>
      </c>
      <c r="B403" s="4">
        <v>42840</v>
      </c>
      <c r="C403">
        <v>13.32222</v>
      </c>
      <c r="D403">
        <v>1.5859700000000001</v>
      </c>
      <c r="E403">
        <v>12.219440000000001</v>
      </c>
      <c r="F403">
        <v>1.49959</v>
      </c>
    </row>
    <row r="404" spans="1:6">
      <c r="A404" t="s">
        <v>4</v>
      </c>
      <c r="B404" s="4">
        <v>42841</v>
      </c>
      <c r="C404">
        <v>13.505559999999999</v>
      </c>
      <c r="D404">
        <v>1.34738</v>
      </c>
      <c r="E404">
        <v>12.51389</v>
      </c>
      <c r="F404">
        <v>1.2220899999999999</v>
      </c>
    </row>
    <row r="405" spans="1:6">
      <c r="A405" t="s">
        <v>4</v>
      </c>
      <c r="B405" s="4">
        <v>42887</v>
      </c>
      <c r="C405">
        <v>20.313890000000001</v>
      </c>
      <c r="D405">
        <v>0.12086</v>
      </c>
      <c r="E405">
        <v>16.705559999999998</v>
      </c>
      <c r="F405">
        <v>3.3680000000000002E-2</v>
      </c>
    </row>
    <row r="406" spans="1:6">
      <c r="A406" t="s">
        <v>4</v>
      </c>
      <c r="B406" s="4">
        <v>42888</v>
      </c>
      <c r="C406">
        <v>22.272220000000001</v>
      </c>
      <c r="D406">
        <v>0.13367999999999999</v>
      </c>
      <c r="E406">
        <v>17.644439999999999</v>
      </c>
      <c r="F406">
        <v>0.11824</v>
      </c>
    </row>
    <row r="407" spans="1:6">
      <c r="A407" t="s">
        <v>4</v>
      </c>
      <c r="B407" s="4">
        <v>42889</v>
      </c>
      <c r="C407">
        <v>23.572220000000002</v>
      </c>
      <c r="D407">
        <v>0.11314</v>
      </c>
      <c r="E407">
        <v>18.661110000000001</v>
      </c>
      <c r="F407">
        <v>0.16464000000000001</v>
      </c>
    </row>
    <row r="408" spans="1:6">
      <c r="A408" t="s">
        <v>4</v>
      </c>
      <c r="B408" s="4">
        <v>42890</v>
      </c>
      <c r="C408">
        <v>25.105560000000001</v>
      </c>
      <c r="D408">
        <v>0.1449</v>
      </c>
      <c r="E408">
        <v>19.61111</v>
      </c>
      <c r="F408">
        <v>0.20349999999999999</v>
      </c>
    </row>
    <row r="409" spans="1:6">
      <c r="A409" t="s">
        <v>4</v>
      </c>
      <c r="B409" s="4">
        <v>42891</v>
      </c>
      <c r="C409">
        <v>25.288889999999999</v>
      </c>
      <c r="D409">
        <v>0.25074000000000002</v>
      </c>
      <c r="E409">
        <v>20.538889999999999</v>
      </c>
      <c r="F409">
        <v>0.20316000000000001</v>
      </c>
    </row>
    <row r="410" spans="1:6">
      <c r="A410" t="s">
        <v>4</v>
      </c>
      <c r="B410" s="4">
        <v>42892</v>
      </c>
      <c r="C410">
        <v>25.113890000000001</v>
      </c>
      <c r="D410">
        <v>0.22131999999999999</v>
      </c>
      <c r="E410">
        <v>20.883330000000001</v>
      </c>
      <c r="F410">
        <v>0.17219999999999999</v>
      </c>
    </row>
    <row r="411" spans="1:6">
      <c r="A411" t="s">
        <v>4</v>
      </c>
      <c r="B411" s="4">
        <v>42893</v>
      </c>
      <c r="C411">
        <v>24.988890000000001</v>
      </c>
      <c r="D411">
        <v>0.17879</v>
      </c>
      <c r="E411">
        <v>21.108329999999999</v>
      </c>
      <c r="F411">
        <v>0.13869000000000001</v>
      </c>
    </row>
    <row r="412" spans="1:6">
      <c r="A412" t="s">
        <v>4</v>
      </c>
      <c r="B412" s="4">
        <v>42894</v>
      </c>
      <c r="C412">
        <v>24.738890000000001</v>
      </c>
      <c r="D412">
        <v>0.10081</v>
      </c>
      <c r="E412">
        <v>21.266670000000001</v>
      </c>
      <c r="F412">
        <v>0.13017000000000001</v>
      </c>
    </row>
    <row r="413" spans="1:6">
      <c r="A413" t="s">
        <v>4</v>
      </c>
      <c r="B413" s="4">
        <v>42895</v>
      </c>
      <c r="C413">
        <v>25.019439999999999</v>
      </c>
      <c r="D413">
        <v>5.8529999999999999E-2</v>
      </c>
      <c r="E413">
        <v>21.338889999999999</v>
      </c>
      <c r="F413">
        <v>0.12756999999999999</v>
      </c>
    </row>
    <row r="414" spans="1:6">
      <c r="A414" t="s">
        <v>4</v>
      </c>
      <c r="B414" s="4">
        <v>42896</v>
      </c>
      <c r="C414">
        <v>25.383330000000001</v>
      </c>
      <c r="D414">
        <v>0.14649000000000001</v>
      </c>
      <c r="E414">
        <v>21.619440000000001</v>
      </c>
      <c r="F414">
        <v>0.12509000000000001</v>
      </c>
    </row>
    <row r="415" spans="1:6">
      <c r="A415" t="s">
        <v>4</v>
      </c>
      <c r="B415" s="4">
        <v>42897</v>
      </c>
      <c r="C415">
        <v>26.252780000000001</v>
      </c>
      <c r="D415">
        <v>0.18953999999999999</v>
      </c>
      <c r="E415">
        <v>21.983329999999999</v>
      </c>
      <c r="F415">
        <v>0.13097</v>
      </c>
    </row>
    <row r="416" spans="1:6">
      <c r="A416" t="s">
        <v>4</v>
      </c>
      <c r="B416" s="4">
        <v>42898</v>
      </c>
      <c r="C416">
        <v>26.97222</v>
      </c>
      <c r="D416">
        <v>0.18187999999999999</v>
      </c>
      <c r="E416">
        <v>22.519439999999999</v>
      </c>
      <c r="F416">
        <v>0.16757</v>
      </c>
    </row>
    <row r="417" spans="1:6">
      <c r="A417" t="s">
        <v>4</v>
      </c>
      <c r="B417" s="4">
        <v>42899</v>
      </c>
      <c r="C417">
        <v>26.838889999999999</v>
      </c>
      <c r="D417">
        <v>0.17085</v>
      </c>
      <c r="E417">
        <v>22.84722</v>
      </c>
      <c r="F417">
        <v>0.15906000000000001</v>
      </c>
    </row>
    <row r="418" spans="1:6">
      <c r="A418" t="s">
        <v>4</v>
      </c>
      <c r="B418" s="4">
        <v>42900</v>
      </c>
      <c r="C418">
        <v>25.686109999999999</v>
      </c>
      <c r="D418">
        <v>0.17166000000000001</v>
      </c>
      <c r="E418">
        <v>23.047219999999999</v>
      </c>
      <c r="F418">
        <v>0.13549</v>
      </c>
    </row>
    <row r="419" spans="1:6">
      <c r="A419" t="s">
        <v>4</v>
      </c>
      <c r="B419" s="4">
        <v>42901</v>
      </c>
      <c r="C419">
        <v>24.827780000000001</v>
      </c>
      <c r="D419">
        <v>7.6980000000000007E-2</v>
      </c>
      <c r="E419">
        <v>22.413889999999999</v>
      </c>
      <c r="F419">
        <v>6.3100000000000003E-2</v>
      </c>
    </row>
    <row r="420" spans="1:6">
      <c r="A420" t="s">
        <v>4</v>
      </c>
      <c r="B420" s="4">
        <v>42902</v>
      </c>
      <c r="C420">
        <v>26.405560000000001</v>
      </c>
      <c r="D420">
        <v>3.9379999999999998E-2</v>
      </c>
      <c r="E420">
        <v>22.625</v>
      </c>
      <c r="F420">
        <v>0.12332</v>
      </c>
    </row>
    <row r="421" spans="1:6">
      <c r="A421" t="s">
        <v>4</v>
      </c>
      <c r="B421" s="4">
        <v>42903</v>
      </c>
      <c r="C421">
        <v>25.252780000000001</v>
      </c>
      <c r="D421">
        <v>0.11677</v>
      </c>
      <c r="E421">
        <v>22.9</v>
      </c>
      <c r="F421">
        <v>0.13869000000000001</v>
      </c>
    </row>
    <row r="422" spans="1:6">
      <c r="A422" t="s">
        <v>4</v>
      </c>
      <c r="B422" s="4">
        <v>42904</v>
      </c>
      <c r="C422">
        <v>22.824999999999999</v>
      </c>
      <c r="D422">
        <v>5.833E-2</v>
      </c>
      <c r="E422">
        <v>22.16667</v>
      </c>
      <c r="F422">
        <v>5.0689999999999999E-2</v>
      </c>
    </row>
    <row r="423" spans="1:6">
      <c r="A423" t="s">
        <v>4</v>
      </c>
      <c r="B423" s="4">
        <v>42905</v>
      </c>
      <c r="C423">
        <v>22.688890000000001</v>
      </c>
      <c r="D423">
        <v>9.2920000000000003E-2</v>
      </c>
      <c r="E423">
        <v>21.433330000000002</v>
      </c>
      <c r="F423">
        <v>6.0089999999999998E-2</v>
      </c>
    </row>
    <row r="424" spans="1:6">
      <c r="A424" t="s">
        <v>4</v>
      </c>
      <c r="B424" s="4">
        <v>42906</v>
      </c>
      <c r="C424">
        <v>23.586110000000001</v>
      </c>
      <c r="D424">
        <v>5.9119999999999999E-2</v>
      </c>
      <c r="E424">
        <v>21.311109999999999</v>
      </c>
      <c r="F424">
        <v>8.0939999999999998E-2</v>
      </c>
    </row>
    <row r="425" spans="1:6">
      <c r="A425" t="s">
        <v>4</v>
      </c>
      <c r="B425" s="4">
        <v>42907</v>
      </c>
      <c r="C425">
        <v>24.55556</v>
      </c>
      <c r="D425">
        <v>0.15508</v>
      </c>
      <c r="E425">
        <v>21.697220000000002</v>
      </c>
      <c r="F425">
        <v>8.0939999999999998E-2</v>
      </c>
    </row>
    <row r="426" spans="1:6">
      <c r="A426" t="s">
        <v>4</v>
      </c>
      <c r="B426" s="4">
        <v>42908</v>
      </c>
      <c r="C426">
        <v>26.11111</v>
      </c>
      <c r="D426">
        <v>0.13367999999999999</v>
      </c>
      <c r="E426">
        <v>22.13889</v>
      </c>
      <c r="F426">
        <v>0.10876</v>
      </c>
    </row>
    <row r="427" spans="1:6">
      <c r="A427" t="s">
        <v>4</v>
      </c>
      <c r="B427" s="4">
        <v>42909</v>
      </c>
      <c r="C427">
        <v>25.69444</v>
      </c>
      <c r="D427">
        <v>0.19263</v>
      </c>
      <c r="E427">
        <v>22.727779999999999</v>
      </c>
      <c r="F427">
        <v>0.12537000000000001</v>
      </c>
    </row>
    <row r="428" spans="1:6">
      <c r="A428" t="s">
        <v>4</v>
      </c>
      <c r="B428" s="4">
        <v>42910</v>
      </c>
      <c r="C428">
        <v>23.811109999999999</v>
      </c>
      <c r="D428">
        <v>0.10552</v>
      </c>
      <c r="E428">
        <v>22.377780000000001</v>
      </c>
      <c r="F428">
        <v>4.5900000000000003E-2</v>
      </c>
    </row>
    <row r="429" spans="1:6">
      <c r="A429" t="s">
        <v>4</v>
      </c>
      <c r="B429" s="4">
        <v>42911</v>
      </c>
      <c r="C429">
        <v>23.008330000000001</v>
      </c>
      <c r="D429">
        <v>0.1424</v>
      </c>
      <c r="E429">
        <v>21.866669999999999</v>
      </c>
      <c r="F429">
        <v>8.3300000000000006E-3</v>
      </c>
    </row>
    <row r="430" spans="1:6">
      <c r="A430" t="s">
        <v>4</v>
      </c>
      <c r="B430" s="4">
        <v>42912</v>
      </c>
      <c r="C430">
        <v>23.286110000000001</v>
      </c>
      <c r="D430">
        <v>0.18282999999999999</v>
      </c>
      <c r="E430">
        <v>21.522220000000001</v>
      </c>
      <c r="F430">
        <v>1.7350000000000001E-2</v>
      </c>
    </row>
    <row r="431" spans="1:6">
      <c r="A431" t="s">
        <v>4</v>
      </c>
      <c r="B431" s="4">
        <v>42913</v>
      </c>
      <c r="C431">
        <v>23.55</v>
      </c>
      <c r="D431">
        <v>0.23907</v>
      </c>
      <c r="E431">
        <v>21.51389</v>
      </c>
      <c r="F431">
        <v>1.7350000000000001E-2</v>
      </c>
    </row>
    <row r="432" spans="1:6">
      <c r="A432" t="s">
        <v>4</v>
      </c>
      <c r="B432" s="4">
        <v>42914</v>
      </c>
      <c r="C432">
        <v>23.95</v>
      </c>
      <c r="D432">
        <v>0.31035000000000001</v>
      </c>
      <c r="E432">
        <v>21.711110000000001</v>
      </c>
      <c r="F432">
        <v>4.81E-3</v>
      </c>
    </row>
    <row r="433" spans="1:6">
      <c r="A433" t="s">
        <v>4</v>
      </c>
      <c r="B433" s="4">
        <v>42915</v>
      </c>
      <c r="C433">
        <v>23.697220000000002</v>
      </c>
      <c r="D433">
        <v>0.23279</v>
      </c>
      <c r="E433">
        <v>21.588889999999999</v>
      </c>
      <c r="F433">
        <v>4.1110000000000001E-2</v>
      </c>
    </row>
    <row r="434" spans="1:6">
      <c r="A434" t="s">
        <v>4</v>
      </c>
      <c r="B434" s="4">
        <v>42916</v>
      </c>
      <c r="C434">
        <v>24.29167</v>
      </c>
      <c r="D434">
        <v>0.19167000000000001</v>
      </c>
      <c r="E434">
        <v>21.786110000000001</v>
      </c>
      <c r="F434">
        <v>4.1110000000000001E-2</v>
      </c>
    </row>
    <row r="435" spans="1:6">
      <c r="A435" t="s">
        <v>4</v>
      </c>
      <c r="B435" s="4">
        <v>42917</v>
      </c>
      <c r="C435">
        <v>24.2</v>
      </c>
      <c r="D435">
        <v>0.13097</v>
      </c>
      <c r="E435">
        <v>21.883330000000001</v>
      </c>
      <c r="F435">
        <v>6.2920000000000004E-2</v>
      </c>
    </row>
    <row r="436" spans="1:6">
      <c r="A436" t="s">
        <v>4</v>
      </c>
      <c r="B436" s="4">
        <v>42918</v>
      </c>
      <c r="C436">
        <v>24.386109999999999</v>
      </c>
      <c r="D436">
        <v>6.9389999999999993E-2</v>
      </c>
      <c r="E436">
        <v>22.080559999999998</v>
      </c>
      <c r="F436">
        <v>9.1410000000000005E-2</v>
      </c>
    </row>
    <row r="437" spans="1:6">
      <c r="A437" t="s">
        <v>4</v>
      </c>
      <c r="B437" s="4">
        <v>42919</v>
      </c>
      <c r="C437">
        <v>26.011109999999999</v>
      </c>
      <c r="D437">
        <v>7.9200000000000007E-2</v>
      </c>
      <c r="E437">
        <v>22.213889999999999</v>
      </c>
      <c r="F437">
        <v>0.14344999999999999</v>
      </c>
    </row>
    <row r="438" spans="1:6">
      <c r="A438" t="s">
        <v>4</v>
      </c>
      <c r="B438" s="4">
        <v>42920</v>
      </c>
      <c r="C438">
        <v>27.70833</v>
      </c>
      <c r="D438">
        <v>0.21842</v>
      </c>
      <c r="E438">
        <v>23.16667</v>
      </c>
      <c r="F438">
        <v>0.30867</v>
      </c>
    </row>
    <row r="439" spans="1:6">
      <c r="A439" t="s">
        <v>4</v>
      </c>
      <c r="B439" s="4">
        <v>42921</v>
      </c>
      <c r="C439">
        <v>28.163889999999999</v>
      </c>
      <c r="D439">
        <v>0.21251</v>
      </c>
      <c r="E439">
        <v>23.808330000000002</v>
      </c>
      <c r="F439">
        <v>0.39537</v>
      </c>
    </row>
    <row r="440" spans="1:6">
      <c r="A440" t="s">
        <v>4</v>
      </c>
      <c r="B440" s="4">
        <v>42922</v>
      </c>
      <c r="C440">
        <v>29.130559999999999</v>
      </c>
      <c r="D440">
        <v>0.27084000000000003</v>
      </c>
      <c r="E440">
        <v>24.497219999999999</v>
      </c>
      <c r="F440">
        <v>0.46489999999999998</v>
      </c>
    </row>
    <row r="441" spans="1:6">
      <c r="A441" t="s">
        <v>4</v>
      </c>
      <c r="B441" s="4">
        <v>42923</v>
      </c>
      <c r="C441">
        <v>29.108329999999999</v>
      </c>
      <c r="D441">
        <v>0.24889</v>
      </c>
      <c r="E441">
        <v>24.95</v>
      </c>
      <c r="F441">
        <v>0.49243999999999999</v>
      </c>
    </row>
    <row r="442" spans="1:6">
      <c r="A442" t="s">
        <v>4</v>
      </c>
      <c r="B442" s="4">
        <v>42924</v>
      </c>
      <c r="C442">
        <v>28.574999999999999</v>
      </c>
      <c r="D442">
        <v>0.26034000000000002</v>
      </c>
      <c r="E442">
        <v>24.997219999999999</v>
      </c>
      <c r="F442">
        <v>0.45843</v>
      </c>
    </row>
    <row r="443" spans="1:6">
      <c r="A443" t="s">
        <v>4</v>
      </c>
      <c r="B443" s="4">
        <v>42925</v>
      </c>
      <c r="C443">
        <v>29.024999999999999</v>
      </c>
      <c r="D443">
        <v>0.317</v>
      </c>
      <c r="E443">
        <v>25.125</v>
      </c>
      <c r="F443">
        <v>0.49840000000000001</v>
      </c>
    </row>
    <row r="444" spans="1:6">
      <c r="A444" t="s">
        <v>4</v>
      </c>
      <c r="B444" s="4">
        <v>42926</v>
      </c>
      <c r="C444">
        <v>29.5</v>
      </c>
      <c r="D444">
        <v>0.35482999999999998</v>
      </c>
      <c r="E444">
        <v>25.441669999999998</v>
      </c>
      <c r="F444">
        <v>0.52941000000000005</v>
      </c>
    </row>
    <row r="445" spans="1:6">
      <c r="A445" t="s">
        <v>4</v>
      </c>
      <c r="B445" s="4">
        <v>42927</v>
      </c>
      <c r="C445">
        <v>28.35</v>
      </c>
      <c r="D445">
        <v>0.42303000000000002</v>
      </c>
      <c r="E445">
        <v>25.580559999999998</v>
      </c>
      <c r="F445">
        <v>0.64685999999999999</v>
      </c>
    </row>
    <row r="446" spans="1:6">
      <c r="A446" t="s">
        <v>4</v>
      </c>
      <c r="B446" s="4">
        <v>42928</v>
      </c>
      <c r="C446">
        <v>28.27778</v>
      </c>
      <c r="D446">
        <v>0.42934</v>
      </c>
      <c r="E446">
        <v>25.532409999999999</v>
      </c>
      <c r="F446">
        <v>0.77373000000000003</v>
      </c>
    </row>
    <row r="447" spans="1:6">
      <c r="A447" t="s">
        <v>4</v>
      </c>
      <c r="B447" s="4">
        <v>42929</v>
      </c>
      <c r="C447">
        <v>27.175000000000001</v>
      </c>
      <c r="D447">
        <v>0.44813999999999998</v>
      </c>
      <c r="E447">
        <v>25.175000000000001</v>
      </c>
      <c r="F447">
        <v>0.69181999999999999</v>
      </c>
    </row>
    <row r="448" spans="1:6">
      <c r="A448" t="s">
        <v>4</v>
      </c>
      <c r="B448" s="4">
        <v>42930</v>
      </c>
      <c r="C448">
        <v>27.65</v>
      </c>
      <c r="D448">
        <v>0.70745000000000002</v>
      </c>
      <c r="E448">
        <v>24.955559999999998</v>
      </c>
      <c r="F448">
        <v>0.66532999999999998</v>
      </c>
    </row>
    <row r="449" spans="1:6">
      <c r="A449" t="s">
        <v>4</v>
      </c>
      <c r="B449" s="4">
        <v>42931</v>
      </c>
      <c r="C449">
        <v>28.266670000000001</v>
      </c>
      <c r="D449">
        <v>0.73843000000000003</v>
      </c>
      <c r="E449">
        <v>24.954170000000001</v>
      </c>
      <c r="F449">
        <v>0.62183999999999995</v>
      </c>
    </row>
    <row r="450" spans="1:6">
      <c r="A450" t="s">
        <v>4</v>
      </c>
      <c r="B450" s="4">
        <v>42932</v>
      </c>
      <c r="C450">
        <v>29.647220000000001</v>
      </c>
      <c r="D450">
        <v>0.82337000000000005</v>
      </c>
      <c r="E450">
        <v>25.212499999999999</v>
      </c>
      <c r="F450">
        <v>0.57067999999999997</v>
      </c>
    </row>
    <row r="451" spans="1:6">
      <c r="A451" t="s">
        <v>4</v>
      </c>
      <c r="B451" s="4">
        <v>42933</v>
      </c>
      <c r="C451">
        <v>29.63889</v>
      </c>
      <c r="D451">
        <v>0.93691000000000002</v>
      </c>
      <c r="E451">
        <v>25.655560000000001</v>
      </c>
      <c r="F451">
        <v>0.67296</v>
      </c>
    </row>
    <row r="452" spans="1:6">
      <c r="A452" t="s">
        <v>4</v>
      </c>
      <c r="B452" s="4">
        <v>42934</v>
      </c>
      <c r="C452">
        <v>29.136109999999999</v>
      </c>
      <c r="D452">
        <v>0.84575</v>
      </c>
      <c r="E452">
        <v>25.91667</v>
      </c>
      <c r="F452">
        <v>0.76661999999999997</v>
      </c>
    </row>
    <row r="453" spans="1:6">
      <c r="A453" t="s">
        <v>4</v>
      </c>
      <c r="B453" s="4">
        <v>42935</v>
      </c>
      <c r="C453">
        <v>29.4</v>
      </c>
      <c r="D453">
        <v>0.92312000000000005</v>
      </c>
      <c r="E453">
        <v>25.86806</v>
      </c>
      <c r="F453">
        <v>0.81816</v>
      </c>
    </row>
    <row r="454" spans="1:6">
      <c r="A454" t="s">
        <v>4</v>
      </c>
      <c r="B454" s="4">
        <v>42936</v>
      </c>
      <c r="C454">
        <v>30.719439999999999</v>
      </c>
      <c r="D454">
        <v>1.0740700000000001</v>
      </c>
      <c r="E454">
        <v>26.061109999999999</v>
      </c>
      <c r="F454">
        <v>0.76795000000000002</v>
      </c>
    </row>
    <row r="455" spans="1:6">
      <c r="A455" t="s">
        <v>4</v>
      </c>
      <c r="B455" s="4">
        <v>42937</v>
      </c>
      <c r="C455">
        <v>28.683330000000002</v>
      </c>
      <c r="D455">
        <v>0.81789999999999996</v>
      </c>
      <c r="E455">
        <v>26.343060000000001</v>
      </c>
      <c r="F455">
        <v>0.80581999999999998</v>
      </c>
    </row>
    <row r="456" spans="1:6">
      <c r="A456" t="s">
        <v>4</v>
      </c>
      <c r="B456" s="4">
        <v>42938</v>
      </c>
      <c r="C456">
        <v>27.35</v>
      </c>
      <c r="D456">
        <v>0.73992999999999998</v>
      </c>
      <c r="E456">
        <v>25.962499999999999</v>
      </c>
      <c r="F456">
        <v>1.0158199999999999</v>
      </c>
    </row>
    <row r="457" spans="1:6">
      <c r="A457" t="s">
        <v>4</v>
      </c>
      <c r="B457" s="4">
        <v>42939</v>
      </c>
      <c r="C457">
        <v>27.608329999999999</v>
      </c>
      <c r="D457">
        <v>0.96136999999999995</v>
      </c>
      <c r="E457">
        <v>25.509720000000002</v>
      </c>
      <c r="F457">
        <v>0.85113000000000005</v>
      </c>
    </row>
    <row r="458" spans="1:6">
      <c r="A458" t="s">
        <v>4</v>
      </c>
      <c r="B458" s="4">
        <v>42940</v>
      </c>
      <c r="C458">
        <v>27.15278</v>
      </c>
      <c r="D458">
        <v>1.2894399999999999</v>
      </c>
      <c r="E458">
        <v>25.226389999999999</v>
      </c>
      <c r="F458">
        <v>0.88193999999999995</v>
      </c>
    </row>
    <row r="459" spans="1:6">
      <c r="A459" t="s">
        <v>4</v>
      </c>
      <c r="B459" s="4">
        <v>42941</v>
      </c>
      <c r="C459">
        <v>27.488890000000001</v>
      </c>
      <c r="D459">
        <v>1.3772500000000001</v>
      </c>
      <c r="E459">
        <v>25.015280000000001</v>
      </c>
      <c r="F459">
        <v>0.92613000000000001</v>
      </c>
    </row>
    <row r="460" spans="1:6">
      <c r="A460" t="s">
        <v>4</v>
      </c>
      <c r="B460" s="4">
        <v>42942</v>
      </c>
      <c r="C460">
        <v>27.247219999999999</v>
      </c>
      <c r="D460">
        <v>1.1726399999999999</v>
      </c>
      <c r="E460">
        <v>25.033329999999999</v>
      </c>
      <c r="F460">
        <v>0.87085999999999997</v>
      </c>
    </row>
    <row r="461" spans="1:6">
      <c r="A461" t="s">
        <v>4</v>
      </c>
      <c r="B461" s="4">
        <v>42943</v>
      </c>
      <c r="C461">
        <v>25.969439999999999</v>
      </c>
      <c r="D461">
        <v>1.1035699999999999</v>
      </c>
      <c r="E461">
        <v>24.731940000000002</v>
      </c>
      <c r="F461">
        <v>0.98072000000000004</v>
      </c>
    </row>
    <row r="462" spans="1:6">
      <c r="A462" t="s">
        <v>4</v>
      </c>
      <c r="B462" s="4">
        <v>42944</v>
      </c>
      <c r="C462">
        <v>26.45833</v>
      </c>
      <c r="D462">
        <v>1.61015</v>
      </c>
      <c r="E462">
        <v>24.466670000000001</v>
      </c>
      <c r="F462">
        <v>0.96028999999999998</v>
      </c>
    </row>
    <row r="463" spans="1:6">
      <c r="A463" t="s">
        <v>4</v>
      </c>
      <c r="B463" s="4">
        <v>42945</v>
      </c>
      <c r="C463">
        <v>26.655560000000001</v>
      </c>
      <c r="D463">
        <v>1.73186</v>
      </c>
      <c r="E463">
        <v>24.372219999999999</v>
      </c>
      <c r="F463">
        <v>1.0312600000000001</v>
      </c>
    </row>
    <row r="464" spans="1:6">
      <c r="A464" t="s">
        <v>4</v>
      </c>
      <c r="B464" s="4">
        <v>42946</v>
      </c>
      <c r="C464">
        <v>26.519439999999999</v>
      </c>
      <c r="D464">
        <v>1.7849900000000001</v>
      </c>
      <c r="E464">
        <v>24.320830000000001</v>
      </c>
      <c r="F464">
        <v>1.0917399999999999</v>
      </c>
    </row>
    <row r="465" spans="1:6">
      <c r="A465" t="s">
        <v>4</v>
      </c>
      <c r="B465" s="4">
        <v>42947</v>
      </c>
      <c r="C465">
        <v>26.216670000000001</v>
      </c>
      <c r="D465">
        <v>1.73237</v>
      </c>
      <c r="E465">
        <v>24.204170000000001</v>
      </c>
      <c r="F465">
        <v>1.1236299999999999</v>
      </c>
    </row>
    <row r="466" spans="1:6">
      <c r="A466" t="s">
        <v>4</v>
      </c>
      <c r="B466" s="4">
        <v>42948</v>
      </c>
      <c r="C466">
        <v>26.13889</v>
      </c>
      <c r="D466">
        <v>1.6782600000000001</v>
      </c>
      <c r="E466">
        <v>24.088889999999999</v>
      </c>
      <c r="F466">
        <v>1.1124400000000001</v>
      </c>
    </row>
    <row r="467" spans="1:6">
      <c r="A467" t="s">
        <v>4</v>
      </c>
      <c r="B467" s="4">
        <v>42949</v>
      </c>
      <c r="C467">
        <v>25.358329999999999</v>
      </c>
      <c r="D467">
        <v>1.3467</v>
      </c>
      <c r="E467">
        <v>23.92361</v>
      </c>
      <c r="F467">
        <v>1.08856</v>
      </c>
    </row>
    <row r="468" spans="1:6">
      <c r="A468" t="s">
        <v>4</v>
      </c>
      <c r="B468" s="4">
        <v>42950</v>
      </c>
      <c r="C468">
        <v>24.508330000000001</v>
      </c>
      <c r="D468">
        <v>0.98173999999999995</v>
      </c>
      <c r="E468">
        <v>23.726389999999999</v>
      </c>
      <c r="F468">
        <v>0.99107000000000001</v>
      </c>
    </row>
    <row r="469" spans="1:6">
      <c r="A469" t="s">
        <v>4</v>
      </c>
      <c r="B469" s="4">
        <v>42951</v>
      </c>
      <c r="C469">
        <v>21.463889999999999</v>
      </c>
      <c r="D469">
        <v>0.65454000000000001</v>
      </c>
      <c r="E469">
        <v>23.030560000000001</v>
      </c>
      <c r="F469">
        <v>1.1005199999999999</v>
      </c>
    </row>
    <row r="470" spans="1:6">
      <c r="A470" t="s">
        <v>4</v>
      </c>
      <c r="B470" s="4">
        <v>42952</v>
      </c>
      <c r="C470">
        <v>21.308330000000002</v>
      </c>
      <c r="D470">
        <v>0.91130999999999995</v>
      </c>
      <c r="E470">
        <v>22.154170000000001</v>
      </c>
      <c r="F470">
        <v>1.01644</v>
      </c>
    </row>
    <row r="471" spans="1:6">
      <c r="A471" t="s">
        <v>4</v>
      </c>
      <c r="B471" s="4">
        <v>42953</v>
      </c>
      <c r="C471">
        <v>21.355560000000001</v>
      </c>
      <c r="D471">
        <v>1.05952</v>
      </c>
      <c r="E471">
        <v>21.515280000000001</v>
      </c>
      <c r="F471">
        <v>0.84377000000000002</v>
      </c>
    </row>
    <row r="472" spans="1:6">
      <c r="A472" t="s">
        <v>4</v>
      </c>
      <c r="B472" s="4">
        <v>42954</v>
      </c>
      <c r="C472">
        <v>22.630559999999999</v>
      </c>
      <c r="D472">
        <v>1.5222</v>
      </c>
      <c r="E472">
        <v>21.316669999999998</v>
      </c>
      <c r="F472">
        <v>0.71428999999999998</v>
      </c>
    </row>
    <row r="473" spans="1:6">
      <c r="A473" t="s">
        <v>4</v>
      </c>
      <c r="B473" s="4">
        <v>42955</v>
      </c>
      <c r="C473">
        <v>23.008330000000001</v>
      </c>
      <c r="D473">
        <v>1.9134899999999999</v>
      </c>
      <c r="E473">
        <v>21.468060000000001</v>
      </c>
      <c r="F473">
        <v>0.83709999999999996</v>
      </c>
    </row>
    <row r="474" spans="1:6">
      <c r="A474" t="s">
        <v>4</v>
      </c>
      <c r="B474" s="4">
        <v>42956</v>
      </c>
      <c r="C474">
        <v>23.105560000000001</v>
      </c>
      <c r="D474">
        <v>1.8371599999999999</v>
      </c>
      <c r="E474">
        <v>21.606940000000002</v>
      </c>
      <c r="F474">
        <v>0.99733000000000005</v>
      </c>
    </row>
    <row r="475" spans="1:6">
      <c r="A475" t="s">
        <v>4</v>
      </c>
      <c r="B475" s="4">
        <v>42957</v>
      </c>
      <c r="C475">
        <v>23.372219999999999</v>
      </c>
      <c r="D475">
        <v>1.69645</v>
      </c>
      <c r="E475">
        <v>21.625</v>
      </c>
      <c r="F475">
        <v>0.97628000000000004</v>
      </c>
    </row>
    <row r="476" spans="1:6">
      <c r="A476" t="s">
        <v>4</v>
      </c>
      <c r="B476" s="4">
        <v>42958</v>
      </c>
      <c r="C476">
        <v>23.530560000000001</v>
      </c>
      <c r="D476">
        <v>1.7532799999999999</v>
      </c>
      <c r="E476">
        <v>21.702780000000001</v>
      </c>
      <c r="F476">
        <v>0.96609999999999996</v>
      </c>
    </row>
    <row r="477" spans="1:6">
      <c r="A477" t="s">
        <v>4</v>
      </c>
      <c r="B477" s="4">
        <v>42959</v>
      </c>
      <c r="C477">
        <v>23.113890000000001</v>
      </c>
      <c r="D477">
        <v>1.81135</v>
      </c>
      <c r="E477">
        <v>21.758330000000001</v>
      </c>
      <c r="F477">
        <v>1.03142</v>
      </c>
    </row>
    <row r="478" spans="1:6">
      <c r="A478" t="s">
        <v>4</v>
      </c>
      <c r="B478" s="4">
        <v>42960</v>
      </c>
      <c r="C478">
        <v>22.761109999999999</v>
      </c>
      <c r="D478">
        <v>1.5766199999999999</v>
      </c>
      <c r="E478">
        <v>21.72917</v>
      </c>
      <c r="F478">
        <v>1.09093</v>
      </c>
    </row>
    <row r="479" spans="1:6">
      <c r="A479" t="s">
        <v>4</v>
      </c>
      <c r="B479" s="4">
        <v>42961</v>
      </c>
      <c r="C479">
        <v>21.883330000000001</v>
      </c>
      <c r="D479">
        <v>1.2240899999999999</v>
      </c>
      <c r="E479">
        <v>21.502780000000001</v>
      </c>
      <c r="F479">
        <v>1.03247</v>
      </c>
    </row>
    <row r="480" spans="1:6">
      <c r="A480" t="s">
        <v>4</v>
      </c>
      <c r="B480" s="4">
        <v>42962</v>
      </c>
      <c r="C480">
        <v>21.175000000000001</v>
      </c>
      <c r="D480">
        <v>0.70725000000000005</v>
      </c>
      <c r="E480">
        <v>21.245830000000002</v>
      </c>
      <c r="F480">
        <v>0.91347</v>
      </c>
    </row>
    <row r="481" spans="1:6">
      <c r="A481" t="s">
        <v>4</v>
      </c>
      <c r="B481" s="4">
        <v>42963</v>
      </c>
      <c r="C481">
        <v>21.197220000000002</v>
      </c>
      <c r="D481">
        <v>0.57748999999999995</v>
      </c>
      <c r="E481">
        <v>20.941669999999998</v>
      </c>
      <c r="F481">
        <v>0.82928000000000002</v>
      </c>
    </row>
    <row r="482" spans="1:6">
      <c r="A482" t="s">
        <v>4</v>
      </c>
      <c r="B482" s="4">
        <v>42964</v>
      </c>
      <c r="C482">
        <v>21.725000000000001</v>
      </c>
      <c r="D482">
        <v>0.56057000000000001</v>
      </c>
      <c r="E482">
        <v>20.883330000000001</v>
      </c>
      <c r="F482">
        <v>0.61192000000000002</v>
      </c>
    </row>
    <row r="483" spans="1:6">
      <c r="A483" t="s">
        <v>4</v>
      </c>
      <c r="B483" s="4">
        <v>42965</v>
      </c>
      <c r="C483">
        <v>21.577780000000001</v>
      </c>
      <c r="D483">
        <v>0.85677000000000003</v>
      </c>
      <c r="E483">
        <v>20.858329999999999</v>
      </c>
      <c r="F483">
        <v>0.64715999999999996</v>
      </c>
    </row>
    <row r="484" spans="1:6">
      <c r="A484" t="s">
        <v>4</v>
      </c>
      <c r="B484" s="4">
        <v>42966</v>
      </c>
      <c r="C484">
        <v>22.633330000000001</v>
      </c>
      <c r="D484">
        <v>1.3331</v>
      </c>
      <c r="E484">
        <v>20.962499999999999</v>
      </c>
      <c r="F484">
        <v>0.69779999999999998</v>
      </c>
    </row>
    <row r="485" spans="1:6">
      <c r="A485" t="s">
        <v>4</v>
      </c>
      <c r="B485" s="4">
        <v>42967</v>
      </c>
      <c r="C485">
        <v>23.280560000000001</v>
      </c>
      <c r="D485">
        <v>1.3529899999999999</v>
      </c>
      <c r="E485">
        <v>21.23611</v>
      </c>
      <c r="F485">
        <v>0.80822000000000005</v>
      </c>
    </row>
    <row r="486" spans="1:6">
      <c r="A486" t="s">
        <v>4</v>
      </c>
      <c r="B486" s="4">
        <v>42968</v>
      </c>
      <c r="C486">
        <v>22.61111</v>
      </c>
      <c r="D486">
        <v>0.71406000000000003</v>
      </c>
      <c r="E486">
        <v>21.50694</v>
      </c>
      <c r="F486">
        <v>0.78073999999999999</v>
      </c>
    </row>
    <row r="487" spans="1:6">
      <c r="A487" t="s">
        <v>4</v>
      </c>
      <c r="B487" s="4">
        <v>42969</v>
      </c>
      <c r="C487">
        <v>21.15278</v>
      </c>
      <c r="D487">
        <v>0.4718</v>
      </c>
      <c r="E487">
        <v>21.295829999999999</v>
      </c>
      <c r="F487">
        <v>0.82577</v>
      </c>
    </row>
    <row r="488" spans="1:6">
      <c r="A488" t="s">
        <v>4</v>
      </c>
      <c r="B488" s="4">
        <v>42970</v>
      </c>
      <c r="C488">
        <v>20.20833</v>
      </c>
      <c r="D488">
        <v>0.74851999999999996</v>
      </c>
      <c r="E488">
        <v>20.809719999999999</v>
      </c>
      <c r="F488">
        <v>0.81489999999999996</v>
      </c>
    </row>
    <row r="489" spans="1:6">
      <c r="A489" t="s">
        <v>4</v>
      </c>
      <c r="B489" s="4">
        <v>42971</v>
      </c>
      <c r="C489">
        <v>20.8</v>
      </c>
      <c r="D489">
        <v>1.0162199999999999</v>
      </c>
      <c r="E489">
        <v>20.49306</v>
      </c>
      <c r="F489">
        <v>0.74958999999999998</v>
      </c>
    </row>
    <row r="490" spans="1:6">
      <c r="A490" t="s">
        <v>4</v>
      </c>
      <c r="B490" s="4">
        <v>42972</v>
      </c>
      <c r="C490">
        <v>20.922219999999999</v>
      </c>
      <c r="D490">
        <v>1.0836600000000001</v>
      </c>
      <c r="E490">
        <v>20.355560000000001</v>
      </c>
      <c r="F490">
        <v>0.70742000000000005</v>
      </c>
    </row>
    <row r="491" spans="1:6">
      <c r="A491" t="s">
        <v>4</v>
      </c>
      <c r="B491" s="4">
        <v>42973</v>
      </c>
      <c r="C491">
        <v>21.183330000000002</v>
      </c>
      <c r="D491">
        <v>1.26962</v>
      </c>
      <c r="E491">
        <v>20.301390000000001</v>
      </c>
      <c r="F491">
        <v>0.72894000000000003</v>
      </c>
    </row>
    <row r="492" spans="1:6">
      <c r="A492" t="s">
        <v>4</v>
      </c>
      <c r="B492" s="4">
        <v>42974</v>
      </c>
      <c r="C492">
        <v>21.769439999999999</v>
      </c>
      <c r="D492">
        <v>1.2296199999999999</v>
      </c>
      <c r="E492">
        <v>20.362500000000001</v>
      </c>
      <c r="F492">
        <v>0.68947000000000003</v>
      </c>
    </row>
    <row r="493" spans="1:6">
      <c r="A493" t="s">
        <v>4</v>
      </c>
      <c r="B493" s="4">
        <v>42975</v>
      </c>
      <c r="C493">
        <v>21.030560000000001</v>
      </c>
      <c r="D493">
        <v>1.02186</v>
      </c>
      <c r="E493">
        <v>20.462499999999999</v>
      </c>
      <c r="F493">
        <v>0.71101000000000003</v>
      </c>
    </row>
    <row r="494" spans="1:6">
      <c r="A494" t="s">
        <v>4</v>
      </c>
      <c r="B494" s="4">
        <v>42976</v>
      </c>
      <c r="C494">
        <v>20.302779999999998</v>
      </c>
      <c r="D494">
        <v>1.12442</v>
      </c>
      <c r="E494">
        <v>20.247219999999999</v>
      </c>
      <c r="F494">
        <v>0.85018000000000005</v>
      </c>
    </row>
    <row r="495" spans="1:6">
      <c r="A495" t="s">
        <v>4</v>
      </c>
      <c r="B495" s="4">
        <v>42977</v>
      </c>
      <c r="C495">
        <v>20.95</v>
      </c>
      <c r="D495">
        <v>1.5104</v>
      </c>
      <c r="E495">
        <v>20.037500000000001</v>
      </c>
      <c r="F495">
        <v>0.79912000000000005</v>
      </c>
    </row>
    <row r="496" spans="1:6">
      <c r="A496" t="s">
        <v>4</v>
      </c>
      <c r="B496" s="4">
        <v>42978</v>
      </c>
      <c r="C496">
        <v>21.469439999999999</v>
      </c>
      <c r="D496">
        <v>1.7137199999999999</v>
      </c>
      <c r="E496">
        <v>20.077780000000001</v>
      </c>
      <c r="F496">
        <v>0.81310000000000004</v>
      </c>
    </row>
    <row r="497" spans="1:6">
      <c r="A497" t="s">
        <v>4</v>
      </c>
      <c r="B497" s="4">
        <v>42979</v>
      </c>
      <c r="C497">
        <v>21.161110000000001</v>
      </c>
      <c r="D497">
        <v>1.67275</v>
      </c>
      <c r="E497">
        <v>20.149999999999999</v>
      </c>
      <c r="F497">
        <v>0.88932999999999995</v>
      </c>
    </row>
    <row r="498" spans="1:6">
      <c r="A498" t="s">
        <v>4</v>
      </c>
      <c r="B498" s="4">
        <v>42980</v>
      </c>
      <c r="C498">
        <v>21.241669999999999</v>
      </c>
      <c r="D498">
        <v>1.85351</v>
      </c>
      <c r="E498">
        <v>20.079170000000001</v>
      </c>
      <c r="F498">
        <v>0.96364000000000005</v>
      </c>
    </row>
    <row r="499" spans="1:6">
      <c r="A499" t="s">
        <v>4</v>
      </c>
      <c r="B499" s="4">
        <v>42981</v>
      </c>
      <c r="C499">
        <v>21.491669999999999</v>
      </c>
      <c r="D499">
        <v>1.76163</v>
      </c>
      <c r="E499">
        <v>20.058330000000002</v>
      </c>
      <c r="F499">
        <v>0.92615999999999998</v>
      </c>
    </row>
    <row r="500" spans="1:6">
      <c r="A500" t="s">
        <v>4</v>
      </c>
      <c r="B500" s="4">
        <v>42982</v>
      </c>
      <c r="C500">
        <v>21.755559999999999</v>
      </c>
      <c r="D500">
        <v>1.43181</v>
      </c>
      <c r="E500">
        <v>20.19444</v>
      </c>
      <c r="F500">
        <v>0.91827000000000003</v>
      </c>
    </row>
    <row r="501" spans="1:6">
      <c r="A501" t="s">
        <v>4</v>
      </c>
      <c r="B501" s="4">
        <v>42983</v>
      </c>
      <c r="C501">
        <v>19.936109999999999</v>
      </c>
      <c r="D501">
        <v>1.10609</v>
      </c>
      <c r="E501">
        <v>20.106940000000002</v>
      </c>
      <c r="F501">
        <v>0.89554</v>
      </c>
    </row>
    <row r="502" spans="1:6">
      <c r="A502" t="s">
        <v>4</v>
      </c>
      <c r="B502" s="4">
        <v>42984</v>
      </c>
      <c r="C502">
        <v>18.83333</v>
      </c>
      <c r="D502">
        <v>1.27156</v>
      </c>
      <c r="E502">
        <v>19.629169999999998</v>
      </c>
      <c r="F502">
        <v>0.98821999999999999</v>
      </c>
    </row>
    <row r="503" spans="1:6">
      <c r="A503" t="s">
        <v>4</v>
      </c>
      <c r="B503" s="4">
        <v>42985</v>
      </c>
      <c r="C503">
        <v>18.51389</v>
      </c>
      <c r="D503">
        <v>1.4930699999999999</v>
      </c>
      <c r="E503">
        <v>19.044440000000002</v>
      </c>
      <c r="F503">
        <v>0.95438999999999996</v>
      </c>
    </row>
    <row r="504" spans="1:6">
      <c r="A504" t="s">
        <v>4</v>
      </c>
      <c r="B504" s="4">
        <v>42986</v>
      </c>
      <c r="C504">
        <v>19.47222</v>
      </c>
      <c r="D504">
        <v>1.7606900000000001</v>
      </c>
      <c r="E504">
        <v>18.738890000000001</v>
      </c>
      <c r="F504">
        <v>0.84345000000000003</v>
      </c>
    </row>
    <row r="505" spans="1:6">
      <c r="A505" t="s">
        <v>4</v>
      </c>
      <c r="B505" s="4">
        <v>42987</v>
      </c>
      <c r="C505">
        <v>20.586110000000001</v>
      </c>
      <c r="D505">
        <v>1.8100099999999999</v>
      </c>
      <c r="E505">
        <v>18.893059999999998</v>
      </c>
      <c r="F505">
        <v>0.83938000000000001</v>
      </c>
    </row>
    <row r="506" spans="1:6">
      <c r="A506" t="s">
        <v>4</v>
      </c>
      <c r="B506" s="4">
        <v>42988</v>
      </c>
      <c r="C506">
        <v>21.244440000000001</v>
      </c>
      <c r="D506">
        <v>1.7581199999999999</v>
      </c>
      <c r="E506">
        <v>19.234719999999999</v>
      </c>
      <c r="F506">
        <v>0.90197000000000005</v>
      </c>
    </row>
    <row r="507" spans="1:6">
      <c r="A507" t="s">
        <v>4</v>
      </c>
      <c r="B507" s="4">
        <v>42989</v>
      </c>
      <c r="C507">
        <v>21.4</v>
      </c>
      <c r="D507">
        <v>1.7345299999999999</v>
      </c>
      <c r="E507">
        <v>19.522220000000001</v>
      </c>
      <c r="F507">
        <v>0.94554000000000005</v>
      </c>
    </row>
    <row r="508" spans="1:6">
      <c r="A508" t="s">
        <v>4</v>
      </c>
      <c r="B508" s="4">
        <v>42990</v>
      </c>
      <c r="C508">
        <v>21.672219999999999</v>
      </c>
      <c r="D508">
        <v>1.9596</v>
      </c>
      <c r="E508">
        <v>19.726389999999999</v>
      </c>
      <c r="F508">
        <v>0.97877000000000003</v>
      </c>
    </row>
    <row r="509" spans="1:6">
      <c r="A509" t="s">
        <v>4</v>
      </c>
      <c r="B509" s="4">
        <v>42991</v>
      </c>
      <c r="C509">
        <v>22.205559999999998</v>
      </c>
      <c r="D509">
        <v>2.0430199999999998</v>
      </c>
      <c r="E509">
        <v>19.925000000000001</v>
      </c>
      <c r="F509">
        <v>1.0608900000000001</v>
      </c>
    </row>
    <row r="510" spans="1:6">
      <c r="A510" t="s">
        <v>4</v>
      </c>
      <c r="B510" s="4">
        <v>42992</v>
      </c>
      <c r="C510">
        <v>22.480560000000001</v>
      </c>
      <c r="D510">
        <v>2.0101200000000001</v>
      </c>
      <c r="E510">
        <v>20.149999999999999</v>
      </c>
      <c r="F510">
        <v>1.097</v>
      </c>
    </row>
    <row r="511" spans="1:6">
      <c r="A511" t="s">
        <v>4</v>
      </c>
      <c r="B511" s="4">
        <v>42993</v>
      </c>
      <c r="C511">
        <v>23.072220000000002</v>
      </c>
      <c r="D511">
        <v>1.85836</v>
      </c>
      <c r="E511">
        <v>20.399999999999999</v>
      </c>
      <c r="F511">
        <v>1.1013599999999999</v>
      </c>
    </row>
    <row r="512" spans="1:6">
      <c r="A512" t="s">
        <v>4</v>
      </c>
      <c r="B512" s="4">
        <v>42994</v>
      </c>
      <c r="C512">
        <v>23.13889</v>
      </c>
      <c r="D512">
        <v>1.47889</v>
      </c>
      <c r="E512">
        <v>20.758330000000001</v>
      </c>
      <c r="F512">
        <v>1.05843</v>
      </c>
    </row>
    <row r="513" spans="1:6">
      <c r="A513" t="s">
        <v>4</v>
      </c>
      <c r="B513" s="4">
        <v>42995</v>
      </c>
      <c r="C513">
        <v>21.01389</v>
      </c>
      <c r="D513">
        <v>0.97619</v>
      </c>
      <c r="E513">
        <v>20.752780000000001</v>
      </c>
      <c r="F513">
        <v>0.99282999999999999</v>
      </c>
    </row>
    <row r="514" spans="1:6">
      <c r="A514" t="s">
        <v>4</v>
      </c>
      <c r="B514" s="4">
        <v>42996</v>
      </c>
      <c r="C514">
        <v>19.09722</v>
      </c>
      <c r="D514">
        <v>0.72199000000000002</v>
      </c>
      <c r="E514">
        <v>20.21528</v>
      </c>
      <c r="F514">
        <v>1.07586</v>
      </c>
    </row>
    <row r="515" spans="1:6">
      <c r="A515" t="s">
        <v>4</v>
      </c>
      <c r="B515" s="4">
        <v>42997</v>
      </c>
      <c r="C515">
        <v>19.608329999999999</v>
      </c>
      <c r="D515">
        <v>0.71797</v>
      </c>
      <c r="E515">
        <v>19.5625</v>
      </c>
      <c r="F515">
        <v>0.93659000000000003</v>
      </c>
    </row>
    <row r="516" spans="1:6">
      <c r="A516" t="s">
        <v>4</v>
      </c>
      <c r="B516" s="4">
        <v>42998</v>
      </c>
      <c r="C516">
        <v>21.516670000000001</v>
      </c>
      <c r="D516">
        <v>0.8589</v>
      </c>
      <c r="E516">
        <v>19.533329999999999</v>
      </c>
      <c r="F516">
        <v>0.61514000000000002</v>
      </c>
    </row>
    <row r="517" spans="1:6">
      <c r="A517" t="s">
        <v>4</v>
      </c>
      <c r="B517" s="4">
        <v>42999</v>
      </c>
      <c r="C517">
        <v>21.891670000000001</v>
      </c>
      <c r="D517">
        <v>1.00315</v>
      </c>
      <c r="E517">
        <v>19.962499999999999</v>
      </c>
      <c r="F517">
        <v>0.63427999999999995</v>
      </c>
    </row>
    <row r="518" spans="1:6">
      <c r="A518" t="s">
        <v>4</v>
      </c>
      <c r="B518" s="4">
        <v>43000</v>
      </c>
      <c r="C518">
        <v>23.658329999999999</v>
      </c>
      <c r="D518">
        <v>1.4589799999999999</v>
      </c>
      <c r="E518">
        <v>20.454170000000001</v>
      </c>
      <c r="F518">
        <v>0.73514000000000002</v>
      </c>
    </row>
    <row r="519" spans="1:6">
      <c r="A519" t="s">
        <v>4</v>
      </c>
      <c r="B519" s="4">
        <v>43001</v>
      </c>
      <c r="C519">
        <v>24.288889999999999</v>
      </c>
      <c r="D519">
        <v>1.6095699999999999</v>
      </c>
      <c r="E519">
        <v>21.0625</v>
      </c>
      <c r="F519">
        <v>0.85909000000000002</v>
      </c>
    </row>
    <row r="520" spans="1:6">
      <c r="A520" t="s">
        <v>4</v>
      </c>
      <c r="B520" s="4">
        <v>43002</v>
      </c>
      <c r="C520">
        <v>24.136109999999999</v>
      </c>
      <c r="D520">
        <v>1.53098</v>
      </c>
      <c r="E520">
        <v>21.511109999999999</v>
      </c>
      <c r="F520">
        <v>0.92452000000000001</v>
      </c>
    </row>
    <row r="521" spans="1:6">
      <c r="A521" t="s">
        <v>4</v>
      </c>
      <c r="B521" s="4">
        <v>43003</v>
      </c>
      <c r="C521">
        <v>23.716670000000001</v>
      </c>
      <c r="D521">
        <v>1.3254699999999999</v>
      </c>
      <c r="E521">
        <v>21.695830000000001</v>
      </c>
      <c r="F521">
        <v>0.94262999999999997</v>
      </c>
    </row>
    <row r="522" spans="1:6">
      <c r="A522" t="s">
        <v>4</v>
      </c>
      <c r="B522" s="4">
        <v>43004</v>
      </c>
      <c r="C522">
        <v>21.8</v>
      </c>
      <c r="D522">
        <v>0.58457999999999999</v>
      </c>
      <c r="E522">
        <v>21.598610000000001</v>
      </c>
      <c r="F522">
        <v>0.88668999999999998</v>
      </c>
    </row>
    <row r="523" spans="1:6">
      <c r="A523" t="s">
        <v>4</v>
      </c>
      <c r="B523" s="4">
        <v>43005</v>
      </c>
      <c r="C523">
        <v>19.06944</v>
      </c>
      <c r="D523">
        <v>0.17126</v>
      </c>
      <c r="E523">
        <v>20.887499999999999</v>
      </c>
      <c r="F523">
        <v>1.0434399999999999</v>
      </c>
    </row>
    <row r="524" spans="1:6">
      <c r="A524" t="s">
        <v>4</v>
      </c>
      <c r="B524" s="4">
        <v>43006</v>
      </c>
      <c r="C524">
        <v>18.272220000000001</v>
      </c>
      <c r="D524">
        <v>0.44286999999999999</v>
      </c>
      <c r="E524">
        <v>19.851389999999999</v>
      </c>
      <c r="F524">
        <v>1.0606599999999999</v>
      </c>
    </row>
    <row r="525" spans="1:6">
      <c r="A525" t="s">
        <v>4</v>
      </c>
      <c r="B525" s="4">
        <v>43007</v>
      </c>
      <c r="C525">
        <v>18.824999999999999</v>
      </c>
      <c r="D525">
        <v>0.97799000000000003</v>
      </c>
      <c r="E525">
        <v>19.23611</v>
      </c>
      <c r="F525">
        <v>0.71862000000000004</v>
      </c>
    </row>
    <row r="526" spans="1:6">
      <c r="A526" t="s">
        <v>4</v>
      </c>
      <c r="B526" s="4">
        <v>43008</v>
      </c>
      <c r="C526">
        <v>18.338889999999999</v>
      </c>
      <c r="D526">
        <v>1.1182000000000001</v>
      </c>
      <c r="E526">
        <v>18.956939999999999</v>
      </c>
      <c r="F526">
        <v>0.70537000000000005</v>
      </c>
    </row>
    <row r="527" spans="1:6">
      <c r="A527" t="s">
        <v>4</v>
      </c>
      <c r="B527" s="4">
        <v>43009</v>
      </c>
      <c r="C527">
        <v>17.711110000000001</v>
      </c>
      <c r="D527">
        <v>0.86319000000000001</v>
      </c>
      <c r="E527">
        <v>18.65972</v>
      </c>
      <c r="F527">
        <v>0.77017000000000002</v>
      </c>
    </row>
    <row r="528" spans="1:6">
      <c r="A528" t="s">
        <v>4</v>
      </c>
      <c r="B528" s="4">
        <v>43010</v>
      </c>
      <c r="C528">
        <v>17.716670000000001</v>
      </c>
      <c r="D528">
        <v>0.57884999999999998</v>
      </c>
      <c r="E528">
        <v>18.245830000000002</v>
      </c>
      <c r="F528">
        <v>0.76976999999999995</v>
      </c>
    </row>
    <row r="529" spans="1:6">
      <c r="A529" t="s">
        <v>4</v>
      </c>
      <c r="B529" s="4">
        <v>43011</v>
      </c>
      <c r="C529">
        <v>19.094439999999999</v>
      </c>
      <c r="D529">
        <v>0.3216</v>
      </c>
      <c r="E529">
        <v>18.247219999999999</v>
      </c>
      <c r="F529">
        <v>0.43319999999999997</v>
      </c>
    </row>
    <row r="530" spans="1:6">
      <c r="A530" t="s">
        <v>4</v>
      </c>
      <c r="B530" s="4">
        <v>43012</v>
      </c>
      <c r="C530">
        <v>18.380559999999999</v>
      </c>
      <c r="D530">
        <v>0.23039000000000001</v>
      </c>
      <c r="E530">
        <v>18.420829999999999</v>
      </c>
      <c r="F530">
        <v>0.39806000000000002</v>
      </c>
    </row>
    <row r="531" spans="1:6">
      <c r="A531" t="s">
        <v>4</v>
      </c>
      <c r="B531" s="4">
        <v>43013</v>
      </c>
      <c r="C531">
        <v>16.919440000000002</v>
      </c>
      <c r="D531">
        <v>0.14052000000000001</v>
      </c>
      <c r="E531">
        <v>18.288889999999999</v>
      </c>
      <c r="F531">
        <v>0.60209999999999997</v>
      </c>
    </row>
    <row r="532" spans="1:6">
      <c r="A532" t="s">
        <v>4</v>
      </c>
      <c r="B532" s="4">
        <v>43014</v>
      </c>
      <c r="C532">
        <v>17.672219999999999</v>
      </c>
      <c r="D532">
        <v>0.16674</v>
      </c>
      <c r="E532">
        <v>17.906939999999999</v>
      </c>
      <c r="F532">
        <v>0.68333999999999995</v>
      </c>
    </row>
    <row r="533" spans="1:6">
      <c r="A533" t="s">
        <v>4</v>
      </c>
      <c r="B533" s="4">
        <v>43015</v>
      </c>
      <c r="C533">
        <v>17.683330000000002</v>
      </c>
      <c r="D533">
        <v>0.12444</v>
      </c>
      <c r="E533">
        <v>17.877780000000001</v>
      </c>
      <c r="F533">
        <v>0.33512999999999998</v>
      </c>
    </row>
    <row r="534" spans="1:6">
      <c r="A534" t="s">
        <v>4</v>
      </c>
      <c r="B534" s="4">
        <v>43016</v>
      </c>
      <c r="C534">
        <v>16.127780000000001</v>
      </c>
      <c r="D534">
        <v>3.8490000000000003E-2</v>
      </c>
      <c r="E534">
        <v>17.669440000000002</v>
      </c>
      <c r="F534">
        <v>0.65454000000000001</v>
      </c>
    </row>
    <row r="535" spans="1:6">
      <c r="A535" t="s">
        <v>4</v>
      </c>
      <c r="B535" s="4">
        <v>43017</v>
      </c>
      <c r="C535">
        <v>15.96111</v>
      </c>
      <c r="D535">
        <v>0.22147</v>
      </c>
      <c r="E535">
        <v>17.316669999999998</v>
      </c>
      <c r="F535">
        <v>0.61355999999999999</v>
      </c>
    </row>
    <row r="536" spans="1:6">
      <c r="A536" t="s">
        <v>4</v>
      </c>
      <c r="B536" s="4">
        <v>43018</v>
      </c>
      <c r="C536">
        <v>13.216670000000001</v>
      </c>
      <c r="D536">
        <v>0.25041999999999998</v>
      </c>
      <c r="E536">
        <v>16.765280000000001</v>
      </c>
      <c r="F536">
        <v>0.80627000000000004</v>
      </c>
    </row>
    <row r="537" spans="1:6">
      <c r="A537" t="s">
        <v>4</v>
      </c>
      <c r="B537" s="4">
        <v>43019</v>
      </c>
      <c r="C537">
        <v>12.408329999999999</v>
      </c>
      <c r="D537">
        <v>9.2799999999999994E-2</v>
      </c>
      <c r="E537">
        <v>15.658329999999999</v>
      </c>
      <c r="F537">
        <v>1.1946300000000001</v>
      </c>
    </row>
    <row r="538" spans="1:6">
      <c r="A538" t="s">
        <v>4</v>
      </c>
      <c r="B538" s="4">
        <v>43020</v>
      </c>
      <c r="C538">
        <v>13.80278</v>
      </c>
      <c r="D538">
        <v>0.12919</v>
      </c>
      <c r="E538">
        <v>15.109719999999999</v>
      </c>
      <c r="F538">
        <v>0.51617000000000002</v>
      </c>
    </row>
    <row r="539" spans="1:6">
      <c r="A539" t="s">
        <v>4</v>
      </c>
      <c r="B539" s="4">
        <v>43021</v>
      </c>
      <c r="C539">
        <v>13.45556</v>
      </c>
      <c r="D539">
        <v>4.1939999999999998E-2</v>
      </c>
      <c r="E539">
        <v>15.07361</v>
      </c>
      <c r="F539">
        <v>0.41504999999999997</v>
      </c>
    </row>
    <row r="540" spans="1:6">
      <c r="A540" t="s">
        <v>4</v>
      </c>
      <c r="B540" s="4">
        <v>43022</v>
      </c>
      <c r="C540">
        <v>13.922219999999999</v>
      </c>
      <c r="D540">
        <v>7.1849999999999997E-2</v>
      </c>
      <c r="E540">
        <v>14.97917</v>
      </c>
      <c r="F540">
        <v>0.51912999999999998</v>
      </c>
    </row>
    <row r="541" spans="1:6">
      <c r="A541" t="s">
        <v>4</v>
      </c>
      <c r="B541" s="4">
        <v>43023</v>
      </c>
      <c r="C541">
        <v>13.64167</v>
      </c>
      <c r="D541">
        <v>5.833E-2</v>
      </c>
      <c r="E541">
        <v>14.95</v>
      </c>
      <c r="F541">
        <v>0.40960999999999997</v>
      </c>
    </row>
    <row r="542" spans="1:6">
      <c r="A542" t="s">
        <v>4</v>
      </c>
      <c r="B542" s="4">
        <v>43024</v>
      </c>
      <c r="C542">
        <v>11.869440000000001</v>
      </c>
      <c r="D542">
        <v>0.14174999999999999</v>
      </c>
      <c r="E542">
        <v>14.61389</v>
      </c>
      <c r="F542">
        <v>0.73551999999999995</v>
      </c>
    </row>
    <row r="543" spans="1:6">
      <c r="A543" t="s">
        <v>4</v>
      </c>
      <c r="B543" s="4">
        <v>43025</v>
      </c>
      <c r="C543">
        <v>12.72222</v>
      </c>
      <c r="D543">
        <v>0.37280000000000002</v>
      </c>
      <c r="E543">
        <v>14.165279999999999</v>
      </c>
      <c r="F543">
        <v>0.66786999999999996</v>
      </c>
    </row>
    <row r="544" spans="1:6">
      <c r="A544" t="s">
        <v>4</v>
      </c>
      <c r="B544" s="4">
        <v>43026</v>
      </c>
      <c r="C544">
        <v>13.4282</v>
      </c>
      <c r="D544">
        <v>0.79022000000000003</v>
      </c>
      <c r="E544">
        <v>14.155049999999999</v>
      </c>
      <c r="F544">
        <v>0.31325999999999998</v>
      </c>
    </row>
    <row r="545" spans="1:6">
      <c r="A545" t="s">
        <v>4</v>
      </c>
      <c r="B545" s="4">
        <v>43027</v>
      </c>
      <c r="C545">
        <v>13.824490000000001</v>
      </c>
      <c r="D545">
        <v>0.59521000000000002</v>
      </c>
      <c r="E545">
        <v>14.338380000000001</v>
      </c>
      <c r="F545">
        <v>0.31974999999999998</v>
      </c>
    </row>
    <row r="546" spans="1:6">
      <c r="A546" t="s">
        <v>4</v>
      </c>
      <c r="B546" s="4">
        <v>43028</v>
      </c>
      <c r="C546">
        <v>14.616669999999999</v>
      </c>
      <c r="D546">
        <v>0.61263999999999996</v>
      </c>
      <c r="E546">
        <v>14.54444</v>
      </c>
      <c r="F546">
        <v>0.29643000000000003</v>
      </c>
    </row>
    <row r="547" spans="1:6">
      <c r="A547" t="s">
        <v>4</v>
      </c>
      <c r="B547" s="4">
        <v>43029</v>
      </c>
      <c r="C547">
        <v>15.802250000000001</v>
      </c>
      <c r="D547">
        <v>5.6599999999999998E-2</v>
      </c>
      <c r="E547">
        <v>14.951980000000001</v>
      </c>
      <c r="F547">
        <v>0.17580000000000001</v>
      </c>
    </row>
    <row r="548" spans="1:6">
      <c r="A548" t="s">
        <v>4</v>
      </c>
      <c r="B548" s="4">
        <v>43030</v>
      </c>
      <c r="C548">
        <v>15.28261</v>
      </c>
      <c r="D548">
        <v>1.2330000000000001</v>
      </c>
      <c r="E548">
        <v>15.200989999999999</v>
      </c>
      <c r="F548">
        <v>0.33535999999999999</v>
      </c>
    </row>
    <row r="549" spans="1:6">
      <c r="A549" t="s">
        <v>4</v>
      </c>
      <c r="B549" s="4">
        <v>43031</v>
      </c>
      <c r="C549">
        <v>13.650460000000001</v>
      </c>
      <c r="D549">
        <v>1.6037300000000001</v>
      </c>
      <c r="E549">
        <v>14.93333</v>
      </c>
      <c r="F549">
        <v>0.70035000000000003</v>
      </c>
    </row>
    <row r="550" spans="1:6">
      <c r="A550" t="s">
        <v>4</v>
      </c>
      <c r="B550" s="4">
        <v>43032</v>
      </c>
      <c r="C550">
        <v>12.143520000000001</v>
      </c>
      <c r="D550">
        <v>1.3123800000000001</v>
      </c>
      <c r="E550">
        <v>14.27361</v>
      </c>
      <c r="F550">
        <v>0.86004999999999998</v>
      </c>
    </row>
    <row r="551" spans="1:6">
      <c r="A551" t="s">
        <v>4</v>
      </c>
      <c r="B551" s="4">
        <v>43033</v>
      </c>
      <c r="C551">
        <v>11.26713</v>
      </c>
      <c r="D551">
        <v>0.91473000000000004</v>
      </c>
      <c r="E551">
        <v>13.45417</v>
      </c>
      <c r="F551">
        <v>0.92393999999999998</v>
      </c>
    </row>
    <row r="552" spans="1:6">
      <c r="A552" t="s">
        <v>4</v>
      </c>
      <c r="B552" s="4">
        <v>43034</v>
      </c>
      <c r="C552">
        <v>11.529629999999999</v>
      </c>
      <c r="D552">
        <v>0.12461</v>
      </c>
      <c r="E552">
        <v>13.04167</v>
      </c>
      <c r="F552">
        <v>0.54186000000000001</v>
      </c>
    </row>
    <row r="553" spans="1:6">
      <c r="A553" t="s">
        <v>4</v>
      </c>
      <c r="B553" s="4">
        <v>43035</v>
      </c>
      <c r="C553">
        <v>10.40741</v>
      </c>
      <c r="D553">
        <v>1.71634</v>
      </c>
      <c r="E553">
        <v>12.80556</v>
      </c>
      <c r="F553">
        <v>0.58786000000000005</v>
      </c>
    </row>
    <row r="554" spans="1:6">
      <c r="A554" t="s">
        <v>4</v>
      </c>
      <c r="B554" s="4">
        <v>43036</v>
      </c>
      <c r="C554">
        <v>8.6935199999999995</v>
      </c>
      <c r="D554">
        <v>1.4321699999999999</v>
      </c>
      <c r="E554">
        <v>11.97222</v>
      </c>
      <c r="F554">
        <v>1.0913900000000001</v>
      </c>
    </row>
    <row r="555" spans="1:6">
      <c r="A555" t="s">
        <v>4</v>
      </c>
      <c r="B555" s="4">
        <v>43037</v>
      </c>
      <c r="C555">
        <v>7.8046300000000004</v>
      </c>
      <c r="D555">
        <v>0.85997000000000001</v>
      </c>
      <c r="E555">
        <v>11.151389999999999</v>
      </c>
      <c r="F555">
        <v>0.84360999999999997</v>
      </c>
    </row>
    <row r="556" spans="1:6">
      <c r="A556" t="s">
        <v>4</v>
      </c>
      <c r="B556" s="4">
        <v>43038</v>
      </c>
      <c r="C556">
        <v>7.7185199999999998</v>
      </c>
      <c r="D556">
        <v>0.45828999999999998</v>
      </c>
      <c r="E556">
        <v>10.675000000000001</v>
      </c>
      <c r="F556">
        <v>0.69076000000000004</v>
      </c>
    </row>
    <row r="557" spans="1:6">
      <c r="A557" t="s">
        <v>4</v>
      </c>
      <c r="B557" s="4">
        <v>43039</v>
      </c>
      <c r="C557">
        <v>6.4407399999999999</v>
      </c>
      <c r="D557">
        <v>1.6884600000000001</v>
      </c>
      <c r="E557">
        <v>10.098610000000001</v>
      </c>
      <c r="F557">
        <v>0.86243000000000003</v>
      </c>
    </row>
    <row r="558" spans="1:6">
      <c r="A558" t="s">
        <v>4</v>
      </c>
      <c r="B558" s="4">
        <v>43040</v>
      </c>
      <c r="C558">
        <v>5.15</v>
      </c>
      <c r="D558">
        <v>8.0360000000000001E-2</v>
      </c>
      <c r="E558">
        <v>9.3569399999999998</v>
      </c>
      <c r="F558">
        <v>0.92520999999999998</v>
      </c>
    </row>
    <row r="559" spans="1:6">
      <c r="A559" t="s">
        <v>4</v>
      </c>
      <c r="B559" s="4">
        <v>43041</v>
      </c>
      <c r="C559">
        <v>6.6749999999999998</v>
      </c>
      <c r="D559">
        <v>0.12583</v>
      </c>
      <c r="E559">
        <v>8.9763900000000003</v>
      </c>
      <c r="F559">
        <v>0.60228999999999999</v>
      </c>
    </row>
    <row r="560" spans="1:6">
      <c r="A560" t="s">
        <v>4</v>
      </c>
      <c r="B560" s="4">
        <v>43042</v>
      </c>
      <c r="C560">
        <v>6.2944399999999998</v>
      </c>
      <c r="D560">
        <v>0.17004</v>
      </c>
      <c r="E560">
        <v>8.9847199999999994</v>
      </c>
      <c r="F560">
        <v>0.46067999999999998</v>
      </c>
    </row>
    <row r="561" spans="1:6">
      <c r="A561" t="s">
        <v>4</v>
      </c>
      <c r="B561" s="4">
        <v>43043</v>
      </c>
      <c r="C561">
        <v>7.4638900000000001</v>
      </c>
      <c r="D561">
        <v>0.10419</v>
      </c>
      <c r="E561">
        <v>9.0527800000000003</v>
      </c>
      <c r="F561">
        <v>0.46266000000000002</v>
      </c>
    </row>
    <row r="562" spans="1:6">
      <c r="A562" t="s">
        <v>4</v>
      </c>
      <c r="B562" s="4">
        <v>43044</v>
      </c>
      <c r="C562">
        <v>7.86944</v>
      </c>
      <c r="D562">
        <v>0.11912</v>
      </c>
      <c r="E562">
        <v>9.2750000000000004</v>
      </c>
      <c r="F562">
        <v>0.31656000000000001</v>
      </c>
    </row>
    <row r="563" spans="1:6">
      <c r="A563" t="s">
        <v>4</v>
      </c>
      <c r="B563" s="4">
        <v>43045</v>
      </c>
      <c r="C563">
        <v>5.6722200000000003</v>
      </c>
      <c r="D563">
        <v>0.23751</v>
      </c>
      <c r="E563">
        <v>9.2166700000000006</v>
      </c>
      <c r="F563">
        <v>0.61592999999999998</v>
      </c>
    </row>
    <row r="564" spans="1:6">
      <c r="A564" t="s">
        <v>4</v>
      </c>
      <c r="B564" s="4">
        <v>43046</v>
      </c>
      <c r="C564">
        <v>5.4138900000000003</v>
      </c>
      <c r="D564">
        <v>0.19549</v>
      </c>
      <c r="E564">
        <v>8.7416699999999992</v>
      </c>
      <c r="F564">
        <v>0.81869999999999998</v>
      </c>
    </row>
    <row r="565" spans="1:6">
      <c r="A565" t="s">
        <v>4</v>
      </c>
      <c r="B565" s="4">
        <v>43047</v>
      </c>
      <c r="C565">
        <v>4.7333299999999996</v>
      </c>
      <c r="D565">
        <v>0.19058</v>
      </c>
      <c r="E565">
        <v>8.2805599999999995</v>
      </c>
      <c r="F565">
        <v>0.71250000000000002</v>
      </c>
    </row>
    <row r="566" spans="1:6">
      <c r="A566" t="s">
        <v>4</v>
      </c>
      <c r="B566" s="4">
        <v>43048</v>
      </c>
      <c r="C566">
        <v>4.9333299999999998</v>
      </c>
      <c r="D566">
        <v>0.25672</v>
      </c>
      <c r="E566">
        <v>7.9680600000000004</v>
      </c>
      <c r="F566">
        <v>0.65664999999999996</v>
      </c>
    </row>
    <row r="567" spans="1:6">
      <c r="A567" t="s">
        <v>4</v>
      </c>
      <c r="B567" s="4">
        <v>43049</v>
      </c>
      <c r="C567">
        <v>2.85833</v>
      </c>
      <c r="D567">
        <v>0.24593999999999999</v>
      </c>
      <c r="E567">
        <v>7.5361099999999999</v>
      </c>
      <c r="F567">
        <v>0.79101999999999995</v>
      </c>
    </row>
    <row r="568" spans="1:6">
      <c r="A568" t="s">
        <v>4</v>
      </c>
      <c r="B568" s="4">
        <v>43050</v>
      </c>
      <c r="C568">
        <v>3.2833299999999999</v>
      </c>
      <c r="D568">
        <v>0.17931</v>
      </c>
      <c r="E568">
        <v>6.8875000000000002</v>
      </c>
      <c r="F568">
        <v>0.91227000000000003</v>
      </c>
    </row>
    <row r="569" spans="1:6">
      <c r="A569" t="s">
        <v>4</v>
      </c>
      <c r="B569" s="4">
        <v>43051</v>
      </c>
      <c r="C569">
        <v>5.2611100000000004</v>
      </c>
      <c r="D569">
        <v>0.15123</v>
      </c>
      <c r="E569">
        <v>6.7541700000000002</v>
      </c>
      <c r="F569">
        <v>0.43915999999999999</v>
      </c>
    </row>
    <row r="570" spans="1:6">
      <c r="A570" t="s">
        <v>4</v>
      </c>
      <c r="B570" s="4">
        <v>43052</v>
      </c>
      <c r="C570">
        <v>4.4777800000000001</v>
      </c>
      <c r="D570">
        <v>0.17166000000000001</v>
      </c>
      <c r="E570">
        <v>6.9958299999999998</v>
      </c>
      <c r="F570">
        <v>0.36932999999999999</v>
      </c>
    </row>
    <row r="571" spans="1:6">
      <c r="A571" t="s">
        <v>4</v>
      </c>
      <c r="B571" s="4">
        <v>43053</v>
      </c>
      <c r="C571">
        <v>5.875</v>
      </c>
      <c r="D571">
        <v>9.3909999999999993E-2</v>
      </c>
      <c r="E571">
        <v>7.1041699999999999</v>
      </c>
      <c r="F571">
        <v>0.48137000000000002</v>
      </c>
    </row>
    <row r="572" spans="1:6">
      <c r="A572" t="s">
        <v>4</v>
      </c>
      <c r="B572" s="4">
        <v>43054</v>
      </c>
      <c r="C572">
        <v>7.7027799999999997</v>
      </c>
      <c r="D572">
        <v>6.4729999999999996E-2</v>
      </c>
      <c r="E572">
        <v>7.5666700000000002</v>
      </c>
      <c r="F572">
        <v>0.17735999999999999</v>
      </c>
    </row>
    <row r="573" spans="1:6">
      <c r="A573" t="s">
        <v>4</v>
      </c>
      <c r="B573" s="4">
        <v>43055</v>
      </c>
      <c r="C573">
        <v>4.1500000000000004</v>
      </c>
      <c r="D573">
        <v>0.25041999999999998</v>
      </c>
      <c r="E573">
        <v>7.8277799999999997</v>
      </c>
      <c r="F573">
        <v>0.4501</v>
      </c>
    </row>
    <row r="574" spans="1:6">
      <c r="A574" t="s">
        <v>4</v>
      </c>
      <c r="B574" s="4">
        <v>43056</v>
      </c>
      <c r="C574">
        <v>4.125</v>
      </c>
      <c r="D574">
        <v>0.16667000000000001</v>
      </c>
      <c r="E574">
        <v>7.25</v>
      </c>
      <c r="F574">
        <v>0.98248999999999997</v>
      </c>
    </row>
    <row r="575" spans="1:6">
      <c r="A575" t="s">
        <v>4</v>
      </c>
      <c r="B575" s="4">
        <v>43057</v>
      </c>
      <c r="C575">
        <v>5.6805599999999998</v>
      </c>
      <c r="D575">
        <v>0.15373000000000001</v>
      </c>
      <c r="E575">
        <v>7.0611100000000002</v>
      </c>
      <c r="F575">
        <v>0.40622999999999998</v>
      </c>
    </row>
    <row r="576" spans="1:6">
      <c r="A576" t="s">
        <v>4</v>
      </c>
      <c r="B576" s="4">
        <v>43058</v>
      </c>
      <c r="C576">
        <v>3.51905</v>
      </c>
      <c r="D576">
        <v>0.28619</v>
      </c>
      <c r="E576">
        <v>7.1299599999999996</v>
      </c>
      <c r="F576">
        <v>0.48077999999999999</v>
      </c>
    </row>
  </sheetData>
  <pageMargins left="0.7" right="0.7" top="0.75" bottom="0.75" header="0.3" footer="0.3"/>
  <pageSetup orientation="portrait" horizontalDpi="4294967294" vertic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workbookViewId="0">
      <selection activeCell="C2" sqref="C2:T9"/>
    </sheetView>
  </sheetViews>
  <sheetFormatPr defaultRowHeight="15"/>
  <cols>
    <col min="1" max="1" width="16.28515625" bestFit="1" customWidth="1"/>
    <col min="2" max="2" width="10.28515625" bestFit="1" customWidth="1"/>
    <col min="3" max="3" width="22.5703125" bestFit="1" customWidth="1"/>
    <col min="20" max="20" width="23.5703125" bestFit="1" customWidth="1"/>
  </cols>
  <sheetData>
    <row r="1" spans="1:20">
      <c r="A1" s="3" t="s">
        <v>0</v>
      </c>
      <c r="B1" t="s">
        <v>1</v>
      </c>
      <c r="C1" t="s">
        <v>231</v>
      </c>
      <c r="D1" t="s">
        <v>232</v>
      </c>
      <c r="E1" t="s">
        <v>233</v>
      </c>
      <c r="F1" t="s">
        <v>234</v>
      </c>
      <c r="G1" t="s">
        <v>235</v>
      </c>
      <c r="H1" t="s">
        <v>236</v>
      </c>
      <c r="I1" t="s">
        <v>237</v>
      </c>
      <c r="J1" t="s">
        <v>238</v>
      </c>
      <c r="K1" t="s">
        <v>239</v>
      </c>
      <c r="L1" t="s">
        <v>240</v>
      </c>
      <c r="M1" t="s">
        <v>241</v>
      </c>
      <c r="N1" t="s">
        <v>242</v>
      </c>
      <c r="O1" t="s">
        <v>243</v>
      </c>
      <c r="P1" t="s">
        <v>244</v>
      </c>
      <c r="Q1" t="s">
        <v>245</v>
      </c>
      <c r="R1" t="s">
        <v>246</v>
      </c>
      <c r="S1" t="s">
        <v>247</v>
      </c>
      <c r="T1" t="s">
        <v>248</v>
      </c>
    </row>
    <row r="2" spans="1:20">
      <c r="A2" t="s">
        <v>225</v>
      </c>
      <c r="B2" s="4">
        <v>42171</v>
      </c>
      <c r="C2">
        <v>2585.7777777777778</v>
      </c>
      <c r="D2">
        <v>3276.4444444444453</v>
      </c>
      <c r="E2">
        <v>4878</v>
      </c>
      <c r="F2">
        <v>5588.5555555555557</v>
      </c>
      <c r="G2">
        <v>1782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t="s">
        <v>225</v>
      </c>
      <c r="B3" s="4">
        <v>42178</v>
      </c>
      <c r="C3">
        <v>2332.3333333333339</v>
      </c>
      <c r="D3">
        <v>5384.6666666666661</v>
      </c>
      <c r="E3">
        <v>4736</v>
      </c>
      <c r="F3">
        <v>6562</v>
      </c>
      <c r="G3">
        <v>8576.2222222222226</v>
      </c>
      <c r="H3">
        <v>6007.333333333333</v>
      </c>
      <c r="I3">
        <v>1040.6666666666665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t="s">
        <v>225</v>
      </c>
      <c r="B4" s="4">
        <v>42192</v>
      </c>
      <c r="C4">
        <v>935.33333333333337</v>
      </c>
      <c r="D4">
        <v>9300.6666666666679</v>
      </c>
      <c r="E4">
        <v>5176.2222222222217</v>
      </c>
      <c r="F4">
        <v>6191.1111111111122</v>
      </c>
      <c r="G4">
        <v>6276.3333333333339</v>
      </c>
      <c r="H4">
        <v>8161.8888888888887</v>
      </c>
      <c r="I4">
        <v>10968.333333333334</v>
      </c>
      <c r="J4">
        <v>7173.9999999999991</v>
      </c>
      <c r="K4">
        <v>1787.1111111111113</v>
      </c>
      <c r="L4">
        <v>127.8888888888889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t="s">
        <v>225</v>
      </c>
      <c r="B5" s="4">
        <v>42199</v>
      </c>
      <c r="C5">
        <v>86.222222222222229</v>
      </c>
      <c r="D5">
        <v>12666.333333333334</v>
      </c>
      <c r="E5">
        <v>8064.6666666666661</v>
      </c>
      <c r="F5">
        <v>7700.1111111111113</v>
      </c>
      <c r="G5">
        <v>10223</v>
      </c>
      <c r="H5">
        <v>9552.2222222222208</v>
      </c>
      <c r="I5">
        <v>11182.111111111113</v>
      </c>
      <c r="J5">
        <v>11966.555555555555</v>
      </c>
      <c r="K5">
        <v>10949.888888888889</v>
      </c>
      <c r="L5">
        <v>7770.3333333333321</v>
      </c>
      <c r="M5">
        <v>3396.8888888888891</v>
      </c>
      <c r="N5">
        <v>941.44444444444457</v>
      </c>
      <c r="O5">
        <v>43.55555555555555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t="s">
        <v>225</v>
      </c>
      <c r="B6" s="4">
        <v>42212</v>
      </c>
      <c r="C6">
        <v>0</v>
      </c>
      <c r="D6">
        <v>10218</v>
      </c>
      <c r="E6">
        <v>8441.8888888888887</v>
      </c>
      <c r="F6">
        <v>13397.333333333332</v>
      </c>
      <c r="G6">
        <v>16539.999999999996</v>
      </c>
      <c r="H6">
        <v>12401.333333333336</v>
      </c>
      <c r="I6">
        <v>10322.666666666668</v>
      </c>
      <c r="J6">
        <v>9364.3333333333339</v>
      </c>
      <c r="K6">
        <v>10396.888888888891</v>
      </c>
      <c r="L6">
        <v>10632.777777777777</v>
      </c>
      <c r="M6">
        <v>10337.111111111111</v>
      </c>
      <c r="N6">
        <v>8293.6666666666661</v>
      </c>
      <c r="O6">
        <v>5608.1111111111095</v>
      </c>
      <c r="P6">
        <v>2227.9999999999995</v>
      </c>
      <c r="Q6">
        <v>428.8888888888888</v>
      </c>
      <c r="R6">
        <v>22.333333333333329</v>
      </c>
      <c r="S6">
        <v>0</v>
      </c>
      <c r="T6">
        <v>0</v>
      </c>
    </row>
    <row r="7" spans="1:20">
      <c r="A7" t="s">
        <v>225</v>
      </c>
      <c r="B7" s="4">
        <v>42227</v>
      </c>
      <c r="C7">
        <v>0</v>
      </c>
      <c r="D7">
        <v>15342.666666666664</v>
      </c>
      <c r="E7">
        <v>14616.555555555555</v>
      </c>
      <c r="F7">
        <v>11407.222222222224</v>
      </c>
      <c r="G7">
        <v>13858.333333333338</v>
      </c>
      <c r="H7">
        <v>3766.9999999999995</v>
      </c>
      <c r="I7">
        <v>9522.4444444444453</v>
      </c>
      <c r="J7">
        <v>11303.333333333334</v>
      </c>
      <c r="K7">
        <v>10941.666666666666</v>
      </c>
      <c r="L7">
        <v>11092.888888888887</v>
      </c>
      <c r="M7">
        <v>10834.222222222223</v>
      </c>
      <c r="N7">
        <v>10465.888888888891</v>
      </c>
      <c r="O7">
        <v>8351.4444444444453</v>
      </c>
      <c r="P7">
        <v>5673.3333333333321</v>
      </c>
      <c r="Q7">
        <v>3726.3333333333335</v>
      </c>
      <c r="R7">
        <v>2170.7777777777774</v>
      </c>
      <c r="S7">
        <v>1162.5555555555557</v>
      </c>
      <c r="T7">
        <v>578.77777777777771</v>
      </c>
    </row>
    <row r="8" spans="1:20">
      <c r="A8" t="s">
        <v>225</v>
      </c>
      <c r="B8" s="4">
        <v>42248</v>
      </c>
      <c r="C8">
        <v>1042.2222222222222</v>
      </c>
      <c r="D8">
        <v>11076.444444444443</v>
      </c>
      <c r="E8">
        <v>9900.8888888888887</v>
      </c>
      <c r="F8">
        <v>12730.111111111108</v>
      </c>
      <c r="G8">
        <v>3879.6666666666661</v>
      </c>
      <c r="H8">
        <v>1126</v>
      </c>
      <c r="I8">
        <v>6307.333333333333</v>
      </c>
      <c r="J8">
        <v>9563.1111111111131</v>
      </c>
      <c r="K8">
        <v>11285.555555555555</v>
      </c>
      <c r="L8">
        <v>11992.333333333334</v>
      </c>
      <c r="M8">
        <v>12068.444444444442</v>
      </c>
      <c r="N8">
        <v>11217.111111111109</v>
      </c>
      <c r="O8">
        <v>9172.2222222222226</v>
      </c>
      <c r="P8">
        <v>7021.0000000000009</v>
      </c>
      <c r="Q8">
        <v>4822.4444444444443</v>
      </c>
      <c r="R8">
        <v>2447.0000000000005</v>
      </c>
      <c r="S8">
        <v>1145.5555555555557</v>
      </c>
      <c r="T8">
        <v>370.55555555555549</v>
      </c>
    </row>
    <row r="9" spans="1:20">
      <c r="A9" t="s">
        <v>225</v>
      </c>
      <c r="B9" s="4">
        <v>42258</v>
      </c>
      <c r="C9">
        <v>0</v>
      </c>
      <c r="D9">
        <v>7154.666666666667</v>
      </c>
      <c r="E9">
        <v>2574.2222222222226</v>
      </c>
      <c r="F9">
        <v>6313.3333333333321</v>
      </c>
      <c r="G9">
        <v>8734.2222222222226</v>
      </c>
      <c r="H9">
        <v>0</v>
      </c>
      <c r="I9">
        <v>0</v>
      </c>
      <c r="J9">
        <v>2473.4444444444443</v>
      </c>
      <c r="K9">
        <v>173</v>
      </c>
      <c r="L9">
        <v>358.33333333333337</v>
      </c>
      <c r="M9">
        <v>3779.8888888888891</v>
      </c>
      <c r="N9">
        <v>5722.333333333333</v>
      </c>
      <c r="O9">
        <v>6809.2222222222217</v>
      </c>
      <c r="P9">
        <v>3192.8888888888891</v>
      </c>
      <c r="Q9">
        <v>2544.4444444444448</v>
      </c>
      <c r="R9">
        <v>1927</v>
      </c>
      <c r="S9">
        <v>738.99999999999989</v>
      </c>
      <c r="T9">
        <v>302.4444444444444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8"/>
  <sheetViews>
    <sheetView topLeftCell="A48" workbookViewId="0">
      <selection activeCell="C58" sqref="C58:D78"/>
    </sheetView>
  </sheetViews>
  <sheetFormatPr defaultRowHeight="15"/>
  <cols>
    <col min="1" max="1" width="34.140625" customWidth="1"/>
    <col min="2" max="2" width="12" bestFit="1" customWidth="1"/>
  </cols>
  <sheetData>
    <row r="1" spans="1:44">
      <c r="B1" t="s">
        <v>186</v>
      </c>
      <c r="C1" t="s">
        <v>199</v>
      </c>
      <c r="D1" t="s">
        <v>200</v>
      </c>
      <c r="E1" t="s">
        <v>35</v>
      </c>
      <c r="F1" t="s">
        <v>201</v>
      </c>
      <c r="G1" t="s">
        <v>30</v>
      </c>
      <c r="H1" t="s">
        <v>202</v>
      </c>
      <c r="I1" t="s">
        <v>31</v>
      </c>
      <c r="J1" t="s">
        <v>203</v>
      </c>
      <c r="K1" t="s">
        <v>26</v>
      </c>
      <c r="L1" t="s">
        <v>204</v>
      </c>
      <c r="M1" t="s">
        <v>24</v>
      </c>
      <c r="N1" t="s">
        <v>205</v>
      </c>
      <c r="O1" t="s">
        <v>36</v>
      </c>
      <c r="P1" t="s">
        <v>206</v>
      </c>
      <c r="Q1" t="s">
        <v>38</v>
      </c>
      <c r="R1" t="s">
        <v>207</v>
      </c>
      <c r="S1" t="s">
        <v>32</v>
      </c>
      <c r="T1" t="s">
        <v>208</v>
      </c>
      <c r="U1" t="s">
        <v>39</v>
      </c>
      <c r="V1" t="s">
        <v>209</v>
      </c>
      <c r="W1" t="s">
        <v>210</v>
      </c>
      <c r="X1" t="s">
        <v>33</v>
      </c>
      <c r="Y1" t="s">
        <v>211</v>
      </c>
      <c r="Z1" t="s">
        <v>34</v>
      </c>
      <c r="AA1" t="s">
        <v>212</v>
      </c>
      <c r="AB1" t="s">
        <v>40</v>
      </c>
      <c r="AC1" t="s">
        <v>213</v>
      </c>
      <c r="AD1" t="s">
        <v>41</v>
      </c>
      <c r="AE1" t="s">
        <v>214</v>
      </c>
      <c r="AF1" t="s">
        <v>42</v>
      </c>
      <c r="AG1" t="s">
        <v>215</v>
      </c>
      <c r="AH1" t="s">
        <v>44</v>
      </c>
      <c r="AI1" t="s">
        <v>216</v>
      </c>
      <c r="AJ1" t="s">
        <v>45</v>
      </c>
      <c r="AK1" t="s">
        <v>217</v>
      </c>
      <c r="AL1" t="s">
        <v>218</v>
      </c>
      <c r="AM1" t="s">
        <v>219</v>
      </c>
      <c r="AN1" t="s">
        <v>47</v>
      </c>
      <c r="AO1" t="s">
        <v>220</v>
      </c>
      <c r="AP1" t="s">
        <v>48</v>
      </c>
      <c r="AQ1" t="s">
        <v>221</v>
      </c>
      <c r="AR1" t="s">
        <v>222</v>
      </c>
    </row>
    <row r="2" spans="1:44">
      <c r="B2" t="s">
        <v>223</v>
      </c>
      <c r="C2" t="s">
        <v>224</v>
      </c>
      <c r="D2" t="s">
        <v>224</v>
      </c>
      <c r="E2" t="s">
        <v>224</v>
      </c>
      <c r="F2" t="s">
        <v>224</v>
      </c>
      <c r="G2" t="s">
        <v>224</v>
      </c>
      <c r="H2" t="s">
        <v>224</v>
      </c>
      <c r="I2" t="s">
        <v>224</v>
      </c>
      <c r="J2" t="s">
        <v>224</v>
      </c>
      <c r="K2" t="s">
        <v>224</v>
      </c>
      <c r="L2" t="s">
        <v>224</v>
      </c>
      <c r="M2" t="s">
        <v>224</v>
      </c>
      <c r="N2" t="s">
        <v>224</v>
      </c>
      <c r="O2" t="s">
        <v>224</v>
      </c>
      <c r="P2" t="s">
        <v>224</v>
      </c>
      <c r="Q2" t="s">
        <v>224</v>
      </c>
      <c r="R2" t="s">
        <v>224</v>
      </c>
      <c r="S2" t="s">
        <v>224</v>
      </c>
      <c r="T2" t="s">
        <v>224</v>
      </c>
      <c r="U2" t="s">
        <v>224</v>
      </c>
      <c r="V2" t="s">
        <v>224</v>
      </c>
      <c r="W2" t="s">
        <v>224</v>
      </c>
      <c r="X2" t="s">
        <v>224</v>
      </c>
      <c r="Y2" t="s">
        <v>224</v>
      </c>
      <c r="Z2" t="s">
        <v>224</v>
      </c>
      <c r="AA2" t="s">
        <v>224</v>
      </c>
      <c r="AB2" t="s">
        <v>224</v>
      </c>
      <c r="AC2" t="s">
        <v>224</v>
      </c>
      <c r="AD2" t="s">
        <v>224</v>
      </c>
      <c r="AE2" t="s">
        <v>224</v>
      </c>
      <c r="AF2" t="s">
        <v>224</v>
      </c>
      <c r="AG2" t="s">
        <v>224</v>
      </c>
      <c r="AH2" t="s">
        <v>224</v>
      </c>
      <c r="AI2" t="s">
        <v>224</v>
      </c>
      <c r="AJ2" t="s">
        <v>224</v>
      </c>
      <c r="AK2" t="s">
        <v>224</v>
      </c>
      <c r="AL2" t="s">
        <v>224</v>
      </c>
      <c r="AM2" t="s">
        <v>224</v>
      </c>
      <c r="AN2" t="s">
        <v>224</v>
      </c>
      <c r="AO2" t="s">
        <v>224</v>
      </c>
      <c r="AP2" t="s">
        <v>224</v>
      </c>
      <c r="AQ2" t="s">
        <v>224</v>
      </c>
      <c r="AR2" t="s">
        <v>224</v>
      </c>
    </row>
    <row r="3" spans="1:44">
      <c r="A3" t="s">
        <v>225</v>
      </c>
      <c r="B3" s="4">
        <v>42163</v>
      </c>
      <c r="C3">
        <v>159</v>
      </c>
      <c r="D3">
        <v>173.97</v>
      </c>
      <c r="E3">
        <v>16.97</v>
      </c>
      <c r="F3">
        <v>10.42</v>
      </c>
      <c r="G3">
        <v>0.87</v>
      </c>
      <c r="H3">
        <v>6.98</v>
      </c>
      <c r="I3">
        <v>0.83</v>
      </c>
      <c r="J3">
        <v>0.25</v>
      </c>
      <c r="K3">
        <v>0.03</v>
      </c>
      <c r="L3">
        <v>2</v>
      </c>
      <c r="N3">
        <v>4.66</v>
      </c>
      <c r="O3">
        <v>0.18</v>
      </c>
      <c r="P3">
        <v>6.69</v>
      </c>
      <c r="Q3">
        <v>2.4500000000000002</v>
      </c>
      <c r="V3">
        <v>45.33</v>
      </c>
      <c r="AE3">
        <v>0.49</v>
      </c>
      <c r="AF3">
        <v>0</v>
      </c>
      <c r="AG3">
        <v>0.47</v>
      </c>
      <c r="AH3">
        <v>0.02</v>
      </c>
    </row>
    <row r="4" spans="1:44">
      <c r="A4" t="s">
        <v>225</v>
      </c>
      <c r="B4" s="4">
        <v>42171</v>
      </c>
      <c r="C4">
        <v>167</v>
      </c>
      <c r="D4">
        <v>316.3</v>
      </c>
      <c r="E4">
        <v>70.790000000000006</v>
      </c>
      <c r="F4">
        <v>19.05</v>
      </c>
      <c r="G4">
        <v>6.55</v>
      </c>
      <c r="H4">
        <v>12.58</v>
      </c>
      <c r="I4">
        <v>0.56999999999999995</v>
      </c>
      <c r="J4">
        <v>0.74</v>
      </c>
      <c r="K4">
        <v>0.14000000000000001</v>
      </c>
      <c r="L4">
        <v>4</v>
      </c>
      <c r="N4">
        <v>4.67</v>
      </c>
      <c r="O4">
        <v>0.35</v>
      </c>
      <c r="P4">
        <v>2.38</v>
      </c>
      <c r="Q4">
        <v>0.19</v>
      </c>
      <c r="V4">
        <v>41.33</v>
      </c>
      <c r="AE4">
        <v>0.89</v>
      </c>
      <c r="AF4">
        <v>0.02</v>
      </c>
      <c r="AG4">
        <v>0.3</v>
      </c>
      <c r="AH4">
        <v>0</v>
      </c>
    </row>
    <row r="5" spans="1:44">
      <c r="A5" t="s">
        <v>225</v>
      </c>
      <c r="B5" s="4">
        <v>42178</v>
      </c>
      <c r="C5">
        <v>174</v>
      </c>
      <c r="D5">
        <v>871.13</v>
      </c>
      <c r="E5">
        <v>144.13999999999999</v>
      </c>
      <c r="F5">
        <v>50.96</v>
      </c>
      <c r="G5">
        <v>5.69</v>
      </c>
      <c r="H5">
        <v>36.15</v>
      </c>
      <c r="I5">
        <v>8.8000000000000007</v>
      </c>
      <c r="J5">
        <v>1.29</v>
      </c>
      <c r="K5">
        <v>0.15</v>
      </c>
      <c r="L5">
        <v>6</v>
      </c>
      <c r="N5">
        <v>4.3</v>
      </c>
      <c r="O5">
        <v>0.26</v>
      </c>
      <c r="P5">
        <v>1.73</v>
      </c>
      <c r="Q5">
        <v>0.11</v>
      </c>
      <c r="V5">
        <v>42</v>
      </c>
      <c r="AE5">
        <v>2.19</v>
      </c>
      <c r="AF5">
        <v>0.01</v>
      </c>
      <c r="AG5">
        <v>0.62</v>
      </c>
      <c r="AH5">
        <v>0.01</v>
      </c>
    </row>
    <row r="6" spans="1:44">
      <c r="A6" t="s">
        <v>225</v>
      </c>
      <c r="B6" s="4">
        <v>42192</v>
      </c>
      <c r="C6">
        <v>188</v>
      </c>
      <c r="D6">
        <v>1844.27</v>
      </c>
      <c r="E6">
        <v>249.27</v>
      </c>
      <c r="F6">
        <v>87.78</v>
      </c>
      <c r="G6">
        <v>9.36</v>
      </c>
      <c r="H6">
        <v>96.65</v>
      </c>
      <c r="I6">
        <v>15.58</v>
      </c>
      <c r="J6">
        <v>2.3199999999999998</v>
      </c>
      <c r="K6">
        <v>0.53</v>
      </c>
      <c r="L6">
        <v>9</v>
      </c>
      <c r="N6">
        <v>4.2</v>
      </c>
      <c r="O6">
        <v>0.19</v>
      </c>
      <c r="P6">
        <v>1.61</v>
      </c>
      <c r="Q6">
        <v>0.04</v>
      </c>
      <c r="V6">
        <v>41</v>
      </c>
      <c r="AE6">
        <v>3.69</v>
      </c>
      <c r="AF6">
        <v>0.02</v>
      </c>
      <c r="AG6">
        <v>1.55</v>
      </c>
      <c r="AH6">
        <v>0.01</v>
      </c>
    </row>
    <row r="7" spans="1:44">
      <c r="A7" t="s">
        <v>225</v>
      </c>
      <c r="B7" s="4">
        <v>42199</v>
      </c>
      <c r="C7">
        <v>195</v>
      </c>
      <c r="D7">
        <v>2883.27</v>
      </c>
      <c r="E7">
        <v>208.79</v>
      </c>
      <c r="F7">
        <v>122.4</v>
      </c>
      <c r="G7">
        <v>8.32</v>
      </c>
      <c r="H7">
        <v>165.92</v>
      </c>
      <c r="I7">
        <v>12.67</v>
      </c>
      <c r="J7">
        <v>3.81</v>
      </c>
      <c r="K7">
        <v>0.09</v>
      </c>
      <c r="L7">
        <v>11</v>
      </c>
      <c r="N7">
        <v>4.5599999999999996</v>
      </c>
      <c r="O7">
        <v>0.08</v>
      </c>
      <c r="P7">
        <v>1.62</v>
      </c>
      <c r="Q7">
        <v>0.04</v>
      </c>
      <c r="V7">
        <v>38.67</v>
      </c>
      <c r="AE7">
        <v>5.58</v>
      </c>
      <c r="AF7">
        <v>0.01</v>
      </c>
      <c r="AG7">
        <v>2.69</v>
      </c>
      <c r="AH7">
        <v>0</v>
      </c>
    </row>
    <row r="8" spans="1:44">
      <c r="A8" t="s">
        <v>225</v>
      </c>
      <c r="B8" s="4">
        <v>42212</v>
      </c>
      <c r="C8">
        <v>208</v>
      </c>
      <c r="D8">
        <v>4613.33</v>
      </c>
      <c r="E8">
        <v>817.73</v>
      </c>
      <c r="F8">
        <v>175.67</v>
      </c>
      <c r="G8">
        <v>37.79</v>
      </c>
      <c r="H8">
        <v>263.33</v>
      </c>
      <c r="I8">
        <v>39.72</v>
      </c>
      <c r="J8">
        <v>5.96</v>
      </c>
      <c r="K8">
        <v>1.1200000000000001</v>
      </c>
      <c r="L8">
        <v>13</v>
      </c>
      <c r="N8">
        <v>5.19</v>
      </c>
      <c r="O8">
        <v>0.19</v>
      </c>
      <c r="P8">
        <v>1.72</v>
      </c>
      <c r="Q8">
        <v>0.14000000000000001</v>
      </c>
      <c r="R8">
        <v>22.33</v>
      </c>
      <c r="S8">
        <v>1.1200000000000001</v>
      </c>
      <c r="T8">
        <v>3.95</v>
      </c>
      <c r="U8">
        <v>0.25</v>
      </c>
      <c r="V8">
        <v>45.33</v>
      </c>
      <c r="AE8">
        <v>9.1199999999999992</v>
      </c>
      <c r="AF8">
        <v>7.0000000000000007E-2</v>
      </c>
      <c r="AG8">
        <v>4.53</v>
      </c>
      <c r="AH8">
        <v>0.06</v>
      </c>
      <c r="AI8">
        <v>0.88</v>
      </c>
      <c r="AJ8">
        <v>0</v>
      </c>
    </row>
    <row r="9" spans="1:44">
      <c r="A9" t="s">
        <v>225</v>
      </c>
      <c r="B9" s="4">
        <v>42227</v>
      </c>
      <c r="C9">
        <v>223</v>
      </c>
      <c r="D9">
        <v>6502.67</v>
      </c>
      <c r="E9">
        <v>532.35</v>
      </c>
      <c r="F9">
        <v>165.73</v>
      </c>
      <c r="G9">
        <v>3.09</v>
      </c>
      <c r="H9">
        <v>337.93</v>
      </c>
      <c r="I9">
        <v>28.33</v>
      </c>
      <c r="J9">
        <v>5.61</v>
      </c>
      <c r="K9">
        <v>0.92</v>
      </c>
      <c r="L9">
        <v>15</v>
      </c>
      <c r="N9">
        <v>4.79</v>
      </c>
      <c r="O9">
        <v>0.12</v>
      </c>
      <c r="P9">
        <v>1.82</v>
      </c>
      <c r="Q9">
        <v>7.0000000000000007E-2</v>
      </c>
      <c r="R9">
        <v>146.61000000000001</v>
      </c>
      <c r="S9">
        <v>23.38</v>
      </c>
      <c r="T9">
        <v>4.3</v>
      </c>
      <c r="U9">
        <v>0.03</v>
      </c>
      <c r="V9">
        <v>40.67</v>
      </c>
      <c r="AE9">
        <v>7.94</v>
      </c>
      <c r="AF9">
        <v>0</v>
      </c>
      <c r="AG9">
        <v>6.14</v>
      </c>
      <c r="AH9">
        <v>0.02</v>
      </c>
      <c r="AI9">
        <v>6.3</v>
      </c>
      <c r="AJ9">
        <v>0.01</v>
      </c>
    </row>
    <row r="10" spans="1:44">
      <c r="A10" t="s">
        <v>225</v>
      </c>
      <c r="B10" s="4">
        <v>42248</v>
      </c>
      <c r="C10">
        <v>244</v>
      </c>
      <c r="D10">
        <v>9131.4699999999993</v>
      </c>
      <c r="E10">
        <v>1059.3599999999999</v>
      </c>
      <c r="F10">
        <v>145.58000000000001</v>
      </c>
      <c r="G10">
        <v>7.4</v>
      </c>
      <c r="H10">
        <v>310.3</v>
      </c>
      <c r="I10">
        <v>32.22</v>
      </c>
      <c r="J10">
        <v>4.4400000000000004</v>
      </c>
      <c r="K10">
        <v>0.34</v>
      </c>
      <c r="L10">
        <v>16</v>
      </c>
      <c r="N10">
        <v>3.73</v>
      </c>
      <c r="O10">
        <v>0.14000000000000001</v>
      </c>
      <c r="P10">
        <v>1</v>
      </c>
      <c r="Q10">
        <v>0.1</v>
      </c>
      <c r="R10">
        <v>457.27</v>
      </c>
      <c r="S10">
        <v>68.290000000000006</v>
      </c>
      <c r="T10">
        <v>4.34</v>
      </c>
      <c r="U10">
        <v>0.3</v>
      </c>
      <c r="V10">
        <v>32</v>
      </c>
      <c r="AE10">
        <v>5.43</v>
      </c>
      <c r="AF10">
        <v>0.01</v>
      </c>
      <c r="AG10">
        <v>3.11</v>
      </c>
      <c r="AH10">
        <v>0.03</v>
      </c>
      <c r="AI10">
        <v>19.87</v>
      </c>
      <c r="AJ10">
        <v>0.2</v>
      </c>
    </row>
    <row r="11" spans="1:44">
      <c r="A11" t="s">
        <v>225</v>
      </c>
      <c r="B11" s="4">
        <v>42258</v>
      </c>
      <c r="C11">
        <v>254</v>
      </c>
      <c r="D11">
        <v>8777.57</v>
      </c>
      <c r="E11">
        <v>566.16999999999996</v>
      </c>
      <c r="F11">
        <v>60.94</v>
      </c>
      <c r="G11">
        <v>26.3</v>
      </c>
      <c r="H11">
        <v>286.54000000000002</v>
      </c>
      <c r="I11">
        <v>14.02</v>
      </c>
      <c r="J11">
        <v>1.68</v>
      </c>
      <c r="K11">
        <v>0.39</v>
      </c>
      <c r="L11">
        <v>15</v>
      </c>
      <c r="N11">
        <v>2.2400000000000002</v>
      </c>
      <c r="O11">
        <v>0.15</v>
      </c>
      <c r="P11">
        <v>0.63</v>
      </c>
      <c r="Q11">
        <v>0.08</v>
      </c>
      <c r="R11">
        <v>530.27</v>
      </c>
      <c r="S11">
        <v>20.2</v>
      </c>
      <c r="T11">
        <v>4.3600000000000003</v>
      </c>
      <c r="U11">
        <v>0.16</v>
      </c>
      <c r="V11">
        <v>32.67</v>
      </c>
      <c r="AE11">
        <v>1.36</v>
      </c>
      <c r="AF11">
        <v>0.04</v>
      </c>
      <c r="AG11">
        <v>1.81</v>
      </c>
      <c r="AH11">
        <v>0.01</v>
      </c>
      <c r="AI11">
        <v>23.11</v>
      </c>
      <c r="AJ11">
        <v>0.03</v>
      </c>
    </row>
    <row r="12" spans="1:44">
      <c r="A12" t="s">
        <v>225</v>
      </c>
      <c r="B12" s="4">
        <v>42290</v>
      </c>
      <c r="C12">
        <v>286</v>
      </c>
      <c r="D12">
        <v>6737.03</v>
      </c>
      <c r="E12">
        <v>336.68</v>
      </c>
      <c r="F12">
        <v>2.1800000000000002</v>
      </c>
      <c r="G12">
        <v>0.83</v>
      </c>
      <c r="H12">
        <v>191.26</v>
      </c>
      <c r="I12">
        <v>7.33</v>
      </c>
      <c r="J12">
        <v>0</v>
      </c>
      <c r="K12">
        <v>0</v>
      </c>
      <c r="R12">
        <v>480.26</v>
      </c>
      <c r="S12">
        <v>30.36</v>
      </c>
      <c r="V12">
        <v>29</v>
      </c>
      <c r="W12">
        <v>109.33</v>
      </c>
      <c r="X12">
        <v>6.34</v>
      </c>
      <c r="Y12">
        <v>370.94</v>
      </c>
      <c r="Z12">
        <v>24.02</v>
      </c>
      <c r="AQ12">
        <v>1098</v>
      </c>
      <c r="AR12">
        <v>48.5</v>
      </c>
    </row>
    <row r="13" spans="1:44">
      <c r="A13" t="s">
        <v>225</v>
      </c>
      <c r="B13" s="4">
        <v>42293</v>
      </c>
      <c r="C13">
        <v>289</v>
      </c>
      <c r="Y13">
        <v>372.5</v>
      </c>
      <c r="Z13">
        <v>9.1</v>
      </c>
    </row>
    <row r="14" spans="1:44">
      <c r="A14" t="s">
        <v>226</v>
      </c>
      <c r="B14" s="4">
        <v>42171</v>
      </c>
      <c r="C14">
        <v>167</v>
      </c>
      <c r="D14">
        <v>79.37</v>
      </c>
      <c r="E14">
        <v>4.0599999999999996</v>
      </c>
      <c r="F14">
        <v>5.68</v>
      </c>
      <c r="G14">
        <v>0.2</v>
      </c>
      <c r="H14">
        <v>2.2599999999999998</v>
      </c>
      <c r="I14">
        <v>0.21</v>
      </c>
      <c r="J14">
        <v>0.12</v>
      </c>
      <c r="K14">
        <v>0.01</v>
      </c>
      <c r="L14">
        <v>0</v>
      </c>
      <c r="N14">
        <v>4.37</v>
      </c>
      <c r="O14">
        <v>0.14000000000000001</v>
      </c>
      <c r="P14">
        <v>2.83</v>
      </c>
      <c r="Q14">
        <v>0.28999999999999998</v>
      </c>
      <c r="V14">
        <v>36.67</v>
      </c>
      <c r="AE14">
        <v>0.25</v>
      </c>
      <c r="AF14">
        <v>0</v>
      </c>
      <c r="AG14">
        <v>0.06</v>
      </c>
      <c r="AH14">
        <v>0</v>
      </c>
    </row>
    <row r="15" spans="1:44">
      <c r="A15" t="s">
        <v>226</v>
      </c>
      <c r="B15" s="4">
        <v>42178</v>
      </c>
      <c r="C15">
        <v>174</v>
      </c>
      <c r="D15">
        <v>139.5</v>
      </c>
      <c r="E15">
        <v>7.89</v>
      </c>
      <c r="F15">
        <v>8.7899999999999991</v>
      </c>
      <c r="G15">
        <v>1.01</v>
      </c>
      <c r="H15">
        <v>5.16</v>
      </c>
      <c r="I15">
        <v>0.32</v>
      </c>
      <c r="J15">
        <v>0.31</v>
      </c>
      <c r="K15">
        <v>0.04</v>
      </c>
      <c r="L15">
        <v>2</v>
      </c>
      <c r="N15">
        <v>4.09</v>
      </c>
      <c r="O15">
        <v>0.19</v>
      </c>
      <c r="P15">
        <v>1.85</v>
      </c>
      <c r="Q15">
        <v>0.28999999999999998</v>
      </c>
      <c r="V15">
        <v>39</v>
      </c>
      <c r="AE15">
        <v>0.36</v>
      </c>
      <c r="AF15">
        <v>0</v>
      </c>
      <c r="AG15">
        <v>0.1</v>
      </c>
      <c r="AH15">
        <v>0</v>
      </c>
    </row>
    <row r="16" spans="1:44">
      <c r="A16" t="s">
        <v>226</v>
      </c>
      <c r="B16" s="4">
        <v>42192</v>
      </c>
      <c r="C16">
        <v>188</v>
      </c>
      <c r="D16">
        <v>672.03</v>
      </c>
      <c r="E16">
        <v>149.16999999999999</v>
      </c>
      <c r="F16">
        <v>38.64</v>
      </c>
      <c r="G16">
        <v>8.69</v>
      </c>
      <c r="H16">
        <v>28.56</v>
      </c>
      <c r="I16">
        <v>6.25</v>
      </c>
      <c r="J16">
        <v>0.99</v>
      </c>
      <c r="K16">
        <v>0.28999999999999998</v>
      </c>
      <c r="L16">
        <v>6</v>
      </c>
      <c r="N16">
        <v>4.1399999999999997</v>
      </c>
      <c r="O16">
        <v>0.05</v>
      </c>
      <c r="P16">
        <v>2.0299999999999998</v>
      </c>
      <c r="Q16">
        <v>7.0000000000000007E-2</v>
      </c>
      <c r="V16">
        <v>41.33</v>
      </c>
      <c r="AE16">
        <v>1.6</v>
      </c>
      <c r="AF16">
        <v>0</v>
      </c>
      <c r="AG16">
        <v>0.57999999999999996</v>
      </c>
      <c r="AH16">
        <v>0</v>
      </c>
    </row>
    <row r="17" spans="1:44">
      <c r="A17" t="s">
        <v>226</v>
      </c>
      <c r="B17" s="4">
        <v>42199</v>
      </c>
      <c r="C17">
        <v>195</v>
      </c>
      <c r="D17">
        <v>972.6</v>
      </c>
      <c r="E17">
        <v>50.1</v>
      </c>
      <c r="F17">
        <v>50.4</v>
      </c>
      <c r="G17">
        <v>1.61</v>
      </c>
      <c r="H17">
        <v>46.86</v>
      </c>
      <c r="I17">
        <v>3.42</v>
      </c>
      <c r="J17">
        <v>1.48</v>
      </c>
      <c r="K17">
        <v>0.09</v>
      </c>
      <c r="L17">
        <v>7</v>
      </c>
      <c r="N17">
        <v>4.71</v>
      </c>
      <c r="O17">
        <v>0.46</v>
      </c>
      <c r="P17">
        <v>1.64</v>
      </c>
      <c r="Q17">
        <v>0.16</v>
      </c>
      <c r="V17">
        <v>39.33</v>
      </c>
      <c r="AE17">
        <v>2.37</v>
      </c>
      <c r="AF17">
        <v>0.01</v>
      </c>
      <c r="AG17">
        <v>0.77</v>
      </c>
      <c r="AH17">
        <v>0.01</v>
      </c>
    </row>
    <row r="18" spans="1:44">
      <c r="A18" t="s">
        <v>226</v>
      </c>
      <c r="B18" s="4">
        <v>42212</v>
      </c>
      <c r="C18">
        <v>208</v>
      </c>
      <c r="D18">
        <v>2351.27</v>
      </c>
      <c r="E18">
        <v>184.09</v>
      </c>
      <c r="F18">
        <v>103</v>
      </c>
      <c r="G18">
        <v>11.22</v>
      </c>
      <c r="H18">
        <v>130.33000000000001</v>
      </c>
      <c r="I18">
        <v>7.36</v>
      </c>
      <c r="J18">
        <v>3.02</v>
      </c>
      <c r="K18">
        <v>0.57999999999999996</v>
      </c>
      <c r="L18">
        <v>10</v>
      </c>
      <c r="N18">
        <v>5.63</v>
      </c>
      <c r="O18">
        <v>0.06</v>
      </c>
      <c r="P18">
        <v>1.97</v>
      </c>
      <c r="Q18">
        <v>0.16</v>
      </c>
      <c r="R18">
        <v>1.79</v>
      </c>
      <c r="S18">
        <v>0.47</v>
      </c>
      <c r="T18">
        <v>4.25</v>
      </c>
      <c r="U18">
        <v>0.08</v>
      </c>
      <c r="V18">
        <v>39</v>
      </c>
      <c r="AE18">
        <v>5.79</v>
      </c>
      <c r="AF18">
        <v>0.01</v>
      </c>
      <c r="AG18">
        <v>2.56</v>
      </c>
      <c r="AH18">
        <v>0.01</v>
      </c>
      <c r="AI18">
        <v>0.08</v>
      </c>
      <c r="AJ18">
        <v>0</v>
      </c>
    </row>
    <row r="19" spans="1:44">
      <c r="A19" t="s">
        <v>226</v>
      </c>
      <c r="B19" s="4">
        <v>42227</v>
      </c>
      <c r="C19">
        <v>223</v>
      </c>
      <c r="D19">
        <v>4100.47</v>
      </c>
      <c r="E19">
        <v>296.94</v>
      </c>
      <c r="F19">
        <v>138.13</v>
      </c>
      <c r="G19">
        <v>6.64</v>
      </c>
      <c r="H19">
        <v>242</v>
      </c>
      <c r="I19">
        <v>18.04</v>
      </c>
      <c r="J19">
        <v>6.93</v>
      </c>
      <c r="K19">
        <v>0.71</v>
      </c>
      <c r="L19">
        <v>14</v>
      </c>
      <c r="N19">
        <v>4.97</v>
      </c>
      <c r="O19">
        <v>0.22</v>
      </c>
      <c r="P19">
        <v>1.95</v>
      </c>
      <c r="Q19">
        <v>0.06</v>
      </c>
      <c r="R19">
        <v>29.92</v>
      </c>
      <c r="S19">
        <v>6.57</v>
      </c>
      <c r="T19">
        <v>4.4400000000000004</v>
      </c>
      <c r="U19">
        <v>0.15</v>
      </c>
      <c r="V19">
        <v>39</v>
      </c>
      <c r="AE19">
        <v>6.87</v>
      </c>
      <c r="AF19">
        <v>0.01</v>
      </c>
      <c r="AG19">
        <v>4.7300000000000004</v>
      </c>
      <c r="AH19">
        <v>0.01</v>
      </c>
      <c r="AI19">
        <v>1.33</v>
      </c>
      <c r="AJ19">
        <v>0.01</v>
      </c>
    </row>
    <row r="20" spans="1:44">
      <c r="A20" t="s">
        <v>226</v>
      </c>
      <c r="B20" s="4">
        <v>42248</v>
      </c>
      <c r="C20">
        <v>244</v>
      </c>
      <c r="D20">
        <v>6036.3</v>
      </c>
      <c r="E20">
        <v>385.85</v>
      </c>
      <c r="F20">
        <v>134.01</v>
      </c>
      <c r="G20">
        <v>4.55</v>
      </c>
      <c r="H20">
        <v>258.22000000000003</v>
      </c>
      <c r="I20">
        <v>23.73</v>
      </c>
      <c r="J20">
        <v>4.17</v>
      </c>
      <c r="K20">
        <v>0.87</v>
      </c>
      <c r="L20">
        <v>13</v>
      </c>
      <c r="N20">
        <v>4.6500000000000004</v>
      </c>
      <c r="O20">
        <v>0.17</v>
      </c>
      <c r="P20">
        <v>1.5</v>
      </c>
      <c r="Q20">
        <v>0.15</v>
      </c>
      <c r="R20">
        <v>211.4</v>
      </c>
      <c r="S20">
        <v>10.93</v>
      </c>
      <c r="T20">
        <v>3.47</v>
      </c>
      <c r="U20">
        <v>0.23</v>
      </c>
      <c r="V20">
        <v>35.67</v>
      </c>
      <c r="AE20">
        <v>6.23</v>
      </c>
      <c r="AF20">
        <v>0.01</v>
      </c>
      <c r="AG20">
        <v>3.86</v>
      </c>
      <c r="AH20">
        <v>0.04</v>
      </c>
      <c r="AI20">
        <v>7.34</v>
      </c>
      <c r="AJ20">
        <v>0.02</v>
      </c>
    </row>
    <row r="21" spans="1:44">
      <c r="A21" t="s">
        <v>226</v>
      </c>
      <c r="B21" s="4">
        <v>42258</v>
      </c>
      <c r="C21">
        <v>254</v>
      </c>
      <c r="D21">
        <v>7649.23</v>
      </c>
      <c r="E21">
        <v>623.48</v>
      </c>
      <c r="F21">
        <v>126.11</v>
      </c>
      <c r="G21">
        <v>23.22</v>
      </c>
      <c r="H21">
        <v>277.08999999999997</v>
      </c>
      <c r="I21">
        <v>26.41</v>
      </c>
      <c r="J21">
        <v>4.97</v>
      </c>
      <c r="K21">
        <v>0.39</v>
      </c>
      <c r="L21">
        <v>14</v>
      </c>
      <c r="N21">
        <v>2.98</v>
      </c>
      <c r="O21">
        <v>0.28999999999999998</v>
      </c>
      <c r="P21">
        <v>0.81</v>
      </c>
      <c r="Q21">
        <v>0.03</v>
      </c>
      <c r="R21">
        <v>361.73</v>
      </c>
      <c r="S21">
        <v>14.88</v>
      </c>
      <c r="T21">
        <v>4.47</v>
      </c>
      <c r="U21">
        <v>0.23</v>
      </c>
      <c r="V21">
        <v>36.67</v>
      </c>
      <c r="AE21">
        <v>3.75</v>
      </c>
      <c r="AF21">
        <v>7.0000000000000007E-2</v>
      </c>
      <c r="AG21">
        <v>2.23</v>
      </c>
      <c r="AH21">
        <v>0.01</v>
      </c>
      <c r="AI21">
        <v>16.170000000000002</v>
      </c>
      <c r="AJ21">
        <v>0.03</v>
      </c>
    </row>
    <row r="22" spans="1:44">
      <c r="A22" t="s">
        <v>226</v>
      </c>
      <c r="B22" s="4">
        <v>42267</v>
      </c>
      <c r="C22">
        <v>263</v>
      </c>
      <c r="D22">
        <v>7078.53</v>
      </c>
      <c r="E22">
        <v>547.62</v>
      </c>
      <c r="F22">
        <v>67.89</v>
      </c>
      <c r="G22">
        <v>7.78</v>
      </c>
      <c r="H22">
        <v>210.64</v>
      </c>
      <c r="I22">
        <v>12.2</v>
      </c>
      <c r="J22">
        <v>1.67</v>
      </c>
      <c r="K22">
        <v>0.31</v>
      </c>
      <c r="L22">
        <v>13</v>
      </c>
      <c r="R22">
        <v>429.32</v>
      </c>
      <c r="S22">
        <v>39.83</v>
      </c>
      <c r="V22">
        <v>37.33</v>
      </c>
    </row>
    <row r="23" spans="1:44">
      <c r="A23" t="s">
        <v>226</v>
      </c>
      <c r="B23" s="4">
        <v>42290</v>
      </c>
      <c r="C23">
        <v>286</v>
      </c>
      <c r="D23">
        <v>6466.9</v>
      </c>
      <c r="E23">
        <v>277.82</v>
      </c>
      <c r="F23">
        <v>3.28</v>
      </c>
      <c r="G23">
        <v>1.23</v>
      </c>
      <c r="H23">
        <v>176.27</v>
      </c>
      <c r="I23">
        <v>13.69</v>
      </c>
      <c r="J23">
        <v>0</v>
      </c>
      <c r="K23">
        <v>0</v>
      </c>
      <c r="R23">
        <v>467.13</v>
      </c>
      <c r="S23">
        <v>16.71</v>
      </c>
      <c r="V23">
        <v>31.33</v>
      </c>
      <c r="W23">
        <v>99.48</v>
      </c>
      <c r="X23">
        <v>2.2400000000000002</v>
      </c>
      <c r="Y23">
        <v>367.65</v>
      </c>
      <c r="Z23">
        <v>14.67</v>
      </c>
      <c r="AQ23">
        <v>1016</v>
      </c>
      <c r="AR23">
        <v>21.12</v>
      </c>
    </row>
    <row r="24" spans="1:44">
      <c r="A24" t="s">
        <v>226</v>
      </c>
      <c r="B24" s="4">
        <v>42293</v>
      </c>
      <c r="C24">
        <v>289</v>
      </c>
      <c r="Y24">
        <v>302.7</v>
      </c>
      <c r="Z24">
        <v>16.399999999999999</v>
      </c>
    </row>
    <row r="25" spans="1:44">
      <c r="A25" t="s">
        <v>227</v>
      </c>
      <c r="B25" s="4">
        <v>42253</v>
      </c>
      <c r="C25">
        <v>160</v>
      </c>
      <c r="D25">
        <v>174.07</v>
      </c>
      <c r="E25">
        <v>35.07</v>
      </c>
      <c r="F25">
        <v>10.36</v>
      </c>
      <c r="G25">
        <v>2.99</v>
      </c>
      <c r="H25">
        <v>7.05</v>
      </c>
      <c r="I25">
        <v>1.1100000000000001</v>
      </c>
      <c r="J25">
        <v>0.12</v>
      </c>
      <c r="K25">
        <v>0.05</v>
      </c>
      <c r="L25">
        <v>2</v>
      </c>
      <c r="N25">
        <v>4.91</v>
      </c>
      <c r="O25">
        <v>0.3</v>
      </c>
      <c r="P25">
        <v>2.84</v>
      </c>
      <c r="Q25">
        <v>0.54</v>
      </c>
      <c r="V25">
        <v>31.67</v>
      </c>
      <c r="AE25">
        <v>0.51</v>
      </c>
      <c r="AF25">
        <v>0.01</v>
      </c>
      <c r="AG25">
        <v>0.2</v>
      </c>
      <c r="AH25">
        <v>0.01</v>
      </c>
    </row>
    <row r="26" spans="1:44">
      <c r="A26" t="s">
        <v>227</v>
      </c>
      <c r="B26" s="4">
        <v>42173</v>
      </c>
      <c r="C26">
        <v>169</v>
      </c>
      <c r="D26">
        <v>425.93</v>
      </c>
      <c r="E26">
        <v>31.85</v>
      </c>
      <c r="F26">
        <v>26.57</v>
      </c>
      <c r="G26">
        <v>2.0699999999999998</v>
      </c>
      <c r="H26">
        <v>16.03</v>
      </c>
      <c r="I26">
        <v>1.18</v>
      </c>
      <c r="J26">
        <v>0.74</v>
      </c>
      <c r="K26">
        <v>0.14000000000000001</v>
      </c>
      <c r="L26">
        <v>5</v>
      </c>
      <c r="N26">
        <v>5.39</v>
      </c>
      <c r="O26">
        <v>0.82</v>
      </c>
      <c r="P26">
        <v>3.28</v>
      </c>
      <c r="Q26">
        <v>0.04</v>
      </c>
      <c r="V26">
        <v>30.33</v>
      </c>
      <c r="AE26">
        <v>1.43</v>
      </c>
      <c r="AF26">
        <v>0.02</v>
      </c>
      <c r="AG26">
        <v>0.53</v>
      </c>
      <c r="AH26">
        <v>0</v>
      </c>
    </row>
    <row r="27" spans="1:44">
      <c r="A27" t="s">
        <v>227</v>
      </c>
      <c r="B27" s="4">
        <v>42180</v>
      </c>
      <c r="C27">
        <v>176</v>
      </c>
      <c r="D27">
        <v>1074.07</v>
      </c>
      <c r="E27">
        <v>191.66</v>
      </c>
      <c r="F27">
        <v>56.01</v>
      </c>
      <c r="G27">
        <v>10.56</v>
      </c>
      <c r="H27">
        <v>51.4</v>
      </c>
      <c r="I27">
        <v>8.61</v>
      </c>
      <c r="J27">
        <v>1.33</v>
      </c>
      <c r="K27">
        <v>0.35</v>
      </c>
      <c r="L27">
        <v>6</v>
      </c>
      <c r="N27">
        <v>5.18</v>
      </c>
      <c r="O27">
        <v>0.46</v>
      </c>
      <c r="P27">
        <v>2.71</v>
      </c>
      <c r="Q27">
        <v>0.2</v>
      </c>
      <c r="V27">
        <v>35.67</v>
      </c>
      <c r="AE27">
        <v>2.9</v>
      </c>
      <c r="AF27">
        <v>0.05</v>
      </c>
      <c r="AG27">
        <v>1.4</v>
      </c>
      <c r="AH27">
        <v>0.02</v>
      </c>
    </row>
    <row r="28" spans="1:44">
      <c r="A28" t="s">
        <v>227</v>
      </c>
      <c r="B28" s="4">
        <v>42193</v>
      </c>
      <c r="C28">
        <v>189</v>
      </c>
      <c r="D28">
        <v>2019.9</v>
      </c>
      <c r="E28">
        <v>278.45</v>
      </c>
      <c r="F28">
        <v>99.72</v>
      </c>
      <c r="G28">
        <v>12.48</v>
      </c>
      <c r="H28">
        <v>102.27</v>
      </c>
      <c r="I28">
        <v>15.37</v>
      </c>
      <c r="N28">
        <v>4.87</v>
      </c>
      <c r="O28">
        <v>0.26</v>
      </c>
      <c r="P28">
        <v>2.7</v>
      </c>
      <c r="Q28">
        <v>0.06</v>
      </c>
      <c r="AE28">
        <v>4.8600000000000003</v>
      </c>
      <c r="AF28">
        <v>0.03</v>
      </c>
      <c r="AG28">
        <v>2.76</v>
      </c>
      <c r="AH28">
        <v>0.01</v>
      </c>
    </row>
    <row r="29" spans="1:44">
      <c r="A29" t="s">
        <v>227</v>
      </c>
      <c r="B29" s="4">
        <v>42202</v>
      </c>
      <c r="C29">
        <v>198</v>
      </c>
      <c r="D29">
        <v>3267.33</v>
      </c>
      <c r="E29">
        <v>400.99</v>
      </c>
      <c r="F29">
        <v>151.29</v>
      </c>
      <c r="G29">
        <v>13.31</v>
      </c>
      <c r="H29">
        <v>175.44</v>
      </c>
      <c r="I29">
        <v>27.29</v>
      </c>
      <c r="J29">
        <v>4.1500000000000004</v>
      </c>
      <c r="K29">
        <v>0</v>
      </c>
      <c r="L29">
        <v>12</v>
      </c>
      <c r="N29">
        <v>4.32</v>
      </c>
      <c r="O29">
        <v>0.63</v>
      </c>
      <c r="P29">
        <v>2.5299999999999998</v>
      </c>
      <c r="Q29">
        <v>0.19</v>
      </c>
      <c r="V29">
        <v>32.67</v>
      </c>
      <c r="AE29">
        <v>6.53</v>
      </c>
      <c r="AF29">
        <v>0.08</v>
      </c>
      <c r="AG29">
        <v>4.43</v>
      </c>
      <c r="AH29">
        <v>0.05</v>
      </c>
    </row>
    <row r="30" spans="1:44">
      <c r="A30" t="s">
        <v>227</v>
      </c>
      <c r="B30" s="4">
        <v>42214</v>
      </c>
      <c r="C30">
        <v>210</v>
      </c>
      <c r="D30">
        <v>4801.1000000000004</v>
      </c>
      <c r="E30">
        <v>265.63</v>
      </c>
      <c r="F30">
        <v>170.77</v>
      </c>
      <c r="G30">
        <v>11.07</v>
      </c>
      <c r="H30">
        <v>262.98</v>
      </c>
      <c r="I30">
        <v>11.92</v>
      </c>
      <c r="J30">
        <v>7.22</v>
      </c>
      <c r="K30">
        <v>0.47</v>
      </c>
      <c r="L30">
        <v>14</v>
      </c>
      <c r="N30">
        <v>4.8899999999999997</v>
      </c>
      <c r="O30">
        <v>0.12</v>
      </c>
      <c r="P30">
        <v>2.4</v>
      </c>
      <c r="Q30">
        <v>0.2</v>
      </c>
      <c r="R30">
        <v>46.36</v>
      </c>
      <c r="S30">
        <v>3.87</v>
      </c>
      <c r="T30">
        <v>3.64</v>
      </c>
      <c r="U30">
        <v>7.0000000000000007E-2</v>
      </c>
      <c r="V30">
        <v>32</v>
      </c>
      <c r="AE30">
        <v>8.34</v>
      </c>
      <c r="AF30">
        <v>0.01</v>
      </c>
      <c r="AG30">
        <v>6.32</v>
      </c>
      <c r="AH30">
        <v>0.02</v>
      </c>
      <c r="AI30">
        <v>1.69</v>
      </c>
      <c r="AJ30">
        <v>0</v>
      </c>
    </row>
    <row r="31" spans="1:44">
      <c r="A31" t="s">
        <v>227</v>
      </c>
      <c r="B31" s="4">
        <v>42227</v>
      </c>
      <c r="C31">
        <v>223</v>
      </c>
      <c r="D31">
        <v>6981.13</v>
      </c>
      <c r="E31">
        <v>229.44</v>
      </c>
      <c r="F31">
        <v>170.48</v>
      </c>
      <c r="G31">
        <v>2.86</v>
      </c>
      <c r="H31">
        <v>304.72000000000003</v>
      </c>
      <c r="I31">
        <v>11.67</v>
      </c>
      <c r="J31">
        <v>6</v>
      </c>
      <c r="K31">
        <v>0.55000000000000004</v>
      </c>
      <c r="L31">
        <v>18</v>
      </c>
      <c r="N31">
        <v>4.2300000000000004</v>
      </c>
      <c r="O31">
        <v>0.28000000000000003</v>
      </c>
      <c r="P31">
        <v>2.14</v>
      </c>
      <c r="Q31">
        <v>0.18</v>
      </c>
      <c r="R31">
        <v>222.91</v>
      </c>
      <c r="S31">
        <v>15.05</v>
      </c>
      <c r="T31">
        <v>3.62</v>
      </c>
      <c r="U31">
        <v>0.27</v>
      </c>
      <c r="V31">
        <v>27.67</v>
      </c>
      <c r="AE31">
        <v>7.2</v>
      </c>
      <c r="AF31">
        <v>0.01</v>
      </c>
      <c r="AG31">
        <v>6.52</v>
      </c>
      <c r="AH31">
        <v>0.02</v>
      </c>
      <c r="AI31">
        <v>8.07</v>
      </c>
      <c r="AJ31">
        <v>0.04</v>
      </c>
    </row>
    <row r="32" spans="1:44">
      <c r="A32" t="s">
        <v>227</v>
      </c>
      <c r="B32" s="4">
        <v>42242</v>
      </c>
      <c r="C32">
        <v>238</v>
      </c>
      <c r="D32">
        <v>8965.83</v>
      </c>
      <c r="E32">
        <v>564.79999999999995</v>
      </c>
      <c r="F32">
        <v>159.08000000000001</v>
      </c>
      <c r="G32">
        <v>14.94</v>
      </c>
      <c r="H32">
        <v>279.95999999999998</v>
      </c>
      <c r="I32">
        <v>18.38</v>
      </c>
      <c r="J32">
        <v>3.25</v>
      </c>
      <c r="K32">
        <v>0.22</v>
      </c>
      <c r="L32">
        <v>15</v>
      </c>
      <c r="N32">
        <v>3.16</v>
      </c>
      <c r="O32">
        <v>0.27</v>
      </c>
      <c r="P32">
        <v>1.35</v>
      </c>
      <c r="Q32">
        <v>0.1</v>
      </c>
      <c r="R32">
        <v>457.54</v>
      </c>
      <c r="S32">
        <v>24.34</v>
      </c>
      <c r="T32">
        <v>3</v>
      </c>
      <c r="U32">
        <v>0.2</v>
      </c>
      <c r="V32">
        <v>27.33</v>
      </c>
      <c r="AE32">
        <v>5.03</v>
      </c>
      <c r="AF32">
        <v>0.04</v>
      </c>
      <c r="AG32">
        <v>3.79</v>
      </c>
      <c r="AH32">
        <v>0.02</v>
      </c>
      <c r="AI32">
        <v>13.73</v>
      </c>
      <c r="AJ32">
        <v>0.05</v>
      </c>
    </row>
    <row r="33" spans="1:44">
      <c r="A33" t="s">
        <v>227</v>
      </c>
      <c r="B33" s="4">
        <v>42257</v>
      </c>
      <c r="C33">
        <v>253</v>
      </c>
      <c r="D33">
        <v>8597.83</v>
      </c>
      <c r="E33">
        <v>1398.96</v>
      </c>
      <c r="F33">
        <v>75.87</v>
      </c>
      <c r="G33">
        <v>9.56</v>
      </c>
      <c r="H33">
        <v>233.29</v>
      </c>
      <c r="I33">
        <v>22.68</v>
      </c>
      <c r="J33">
        <v>2.1</v>
      </c>
      <c r="K33">
        <v>0.2</v>
      </c>
      <c r="L33">
        <v>15</v>
      </c>
      <c r="R33">
        <v>550.62</v>
      </c>
      <c r="S33">
        <v>108.12</v>
      </c>
      <c r="V33">
        <v>27.33</v>
      </c>
    </row>
    <row r="34" spans="1:44">
      <c r="A34" t="s">
        <v>227</v>
      </c>
      <c r="B34" s="4">
        <v>42285</v>
      </c>
      <c r="C34">
        <v>281</v>
      </c>
      <c r="D34">
        <v>7952.87</v>
      </c>
      <c r="E34">
        <v>1230.1500000000001</v>
      </c>
      <c r="F34">
        <v>3.71</v>
      </c>
      <c r="G34">
        <v>1.1200000000000001</v>
      </c>
      <c r="H34">
        <v>190.57</v>
      </c>
      <c r="I34">
        <v>24.01</v>
      </c>
      <c r="J34">
        <v>0</v>
      </c>
      <c r="K34">
        <v>0</v>
      </c>
      <c r="R34">
        <v>601.01</v>
      </c>
      <c r="S34">
        <v>100.26</v>
      </c>
      <c r="V34">
        <v>29.33</v>
      </c>
      <c r="W34">
        <v>138.41</v>
      </c>
      <c r="X34">
        <v>21.97</v>
      </c>
      <c r="Y34">
        <v>462.61</v>
      </c>
      <c r="Z34">
        <v>78.3</v>
      </c>
      <c r="AQ34">
        <v>1405.67</v>
      </c>
      <c r="AR34">
        <v>235.99</v>
      </c>
    </row>
    <row r="35" spans="1:44">
      <c r="A35" t="s">
        <v>227</v>
      </c>
      <c r="B35" s="4">
        <v>42289</v>
      </c>
      <c r="C35">
        <v>281</v>
      </c>
      <c r="Y35">
        <v>435.4</v>
      </c>
      <c r="Z35">
        <v>10.7</v>
      </c>
    </row>
    <row r="36" spans="1:44">
      <c r="A36" t="s">
        <v>228</v>
      </c>
      <c r="B36" s="4">
        <v>42173</v>
      </c>
      <c r="C36">
        <v>169</v>
      </c>
      <c r="D36">
        <v>101.23</v>
      </c>
      <c r="E36">
        <v>0.52</v>
      </c>
      <c r="F36">
        <v>6.97</v>
      </c>
      <c r="G36">
        <v>0.15</v>
      </c>
      <c r="H36">
        <v>3.15</v>
      </c>
      <c r="I36">
        <v>0.1</v>
      </c>
      <c r="J36">
        <v>0.12</v>
      </c>
      <c r="K36">
        <v>0.01</v>
      </c>
      <c r="L36">
        <v>1</v>
      </c>
      <c r="N36">
        <v>5.33</v>
      </c>
      <c r="O36">
        <v>0.46</v>
      </c>
      <c r="P36">
        <v>3.66</v>
      </c>
      <c r="Q36">
        <v>0.4</v>
      </c>
      <c r="V36">
        <v>48.67</v>
      </c>
      <c r="AE36">
        <v>0.37</v>
      </c>
      <c r="AF36">
        <v>0</v>
      </c>
      <c r="AG36">
        <v>0.12</v>
      </c>
      <c r="AH36">
        <v>0</v>
      </c>
    </row>
    <row r="37" spans="1:44">
      <c r="A37" t="s">
        <v>228</v>
      </c>
      <c r="B37" s="4">
        <v>42180</v>
      </c>
      <c r="C37">
        <v>176</v>
      </c>
      <c r="D37">
        <v>247.57</v>
      </c>
      <c r="E37">
        <v>25.58</v>
      </c>
      <c r="F37">
        <v>16.239999999999998</v>
      </c>
      <c r="G37">
        <v>1.36</v>
      </c>
      <c r="H37">
        <v>8.51</v>
      </c>
      <c r="I37">
        <v>1.2</v>
      </c>
      <c r="J37">
        <v>0.42</v>
      </c>
      <c r="K37">
        <v>0.03</v>
      </c>
      <c r="L37">
        <v>2</v>
      </c>
      <c r="N37">
        <v>4.8600000000000003</v>
      </c>
      <c r="O37">
        <v>0.13</v>
      </c>
      <c r="P37">
        <v>3.01</v>
      </c>
      <c r="Q37">
        <v>0.25</v>
      </c>
      <c r="V37">
        <v>47.33</v>
      </c>
      <c r="AE37">
        <v>0.79</v>
      </c>
      <c r="AF37">
        <v>0</v>
      </c>
      <c r="AG37">
        <v>0.26</v>
      </c>
      <c r="AH37">
        <v>0</v>
      </c>
    </row>
    <row r="38" spans="1:44">
      <c r="A38" t="s">
        <v>228</v>
      </c>
      <c r="B38" s="4">
        <v>42193</v>
      </c>
      <c r="C38">
        <v>189</v>
      </c>
      <c r="D38">
        <v>989.87</v>
      </c>
      <c r="E38">
        <v>72.06</v>
      </c>
      <c r="F38">
        <v>56.56</v>
      </c>
      <c r="G38">
        <v>2.93</v>
      </c>
      <c r="H38">
        <v>42.43</v>
      </c>
      <c r="I38">
        <v>4.2699999999999996</v>
      </c>
      <c r="N38">
        <v>4.4800000000000004</v>
      </c>
      <c r="O38">
        <v>0.41</v>
      </c>
      <c r="P38">
        <v>2.62</v>
      </c>
      <c r="Q38">
        <v>0.06</v>
      </c>
      <c r="AE38">
        <v>2.5299999999999998</v>
      </c>
      <c r="AF38">
        <v>0.01</v>
      </c>
      <c r="AG38">
        <v>1.1100000000000001</v>
      </c>
      <c r="AH38">
        <v>0</v>
      </c>
    </row>
    <row r="39" spans="1:44">
      <c r="A39" t="s">
        <v>228</v>
      </c>
      <c r="B39" s="4">
        <v>42202</v>
      </c>
      <c r="C39">
        <v>198</v>
      </c>
      <c r="D39">
        <v>1846.8</v>
      </c>
      <c r="E39">
        <v>96.17</v>
      </c>
      <c r="F39">
        <v>94.48</v>
      </c>
      <c r="G39">
        <v>7.22</v>
      </c>
      <c r="H39">
        <v>90.2</v>
      </c>
      <c r="I39">
        <v>5.13</v>
      </c>
      <c r="J39">
        <v>3.06</v>
      </c>
      <c r="K39">
        <v>0</v>
      </c>
      <c r="L39">
        <v>7</v>
      </c>
      <c r="N39">
        <v>4.66</v>
      </c>
      <c r="O39">
        <v>0.47</v>
      </c>
      <c r="P39">
        <v>2.5</v>
      </c>
      <c r="Q39">
        <v>0.08</v>
      </c>
      <c r="V39">
        <v>48</v>
      </c>
      <c r="AE39">
        <v>4.4000000000000004</v>
      </c>
      <c r="AF39">
        <v>0.03</v>
      </c>
      <c r="AG39">
        <v>2.25</v>
      </c>
      <c r="AH39">
        <v>0</v>
      </c>
    </row>
    <row r="40" spans="1:44">
      <c r="A40" t="s">
        <v>228</v>
      </c>
      <c r="B40" s="4">
        <v>42214</v>
      </c>
      <c r="C40">
        <v>210</v>
      </c>
      <c r="D40">
        <v>3161.83</v>
      </c>
      <c r="E40">
        <v>233.26</v>
      </c>
      <c r="F40">
        <v>135.94</v>
      </c>
      <c r="G40">
        <v>9.43</v>
      </c>
      <c r="H40">
        <v>178.48</v>
      </c>
      <c r="I40">
        <v>13.8</v>
      </c>
      <c r="J40">
        <v>5.91</v>
      </c>
      <c r="K40">
        <v>0.54</v>
      </c>
      <c r="L40">
        <v>11</v>
      </c>
      <c r="N40">
        <v>5.95</v>
      </c>
      <c r="O40">
        <v>1.0900000000000001</v>
      </c>
      <c r="P40">
        <v>2.12</v>
      </c>
      <c r="Q40">
        <v>0.17</v>
      </c>
      <c r="R40">
        <v>1.77</v>
      </c>
      <c r="S40">
        <v>0.54</v>
      </c>
      <c r="T40">
        <v>3.49</v>
      </c>
      <c r="U40">
        <v>0.43</v>
      </c>
      <c r="V40">
        <v>43.33</v>
      </c>
      <c r="AE40">
        <v>8.09</v>
      </c>
      <c r="AF40">
        <v>0.1</v>
      </c>
      <c r="AG40">
        <v>3.78</v>
      </c>
      <c r="AH40">
        <v>0.02</v>
      </c>
      <c r="AI40">
        <v>0.06</v>
      </c>
      <c r="AJ40">
        <v>0</v>
      </c>
    </row>
    <row r="41" spans="1:44">
      <c r="A41" t="s">
        <v>228</v>
      </c>
      <c r="B41" s="4">
        <v>42227</v>
      </c>
      <c r="C41">
        <v>223</v>
      </c>
      <c r="D41">
        <v>5226.33</v>
      </c>
      <c r="E41">
        <v>223.15</v>
      </c>
      <c r="F41">
        <v>171.75</v>
      </c>
      <c r="G41">
        <v>5.3</v>
      </c>
      <c r="H41">
        <v>293.12</v>
      </c>
      <c r="I41">
        <v>14.39</v>
      </c>
      <c r="J41">
        <v>7.32</v>
      </c>
      <c r="K41">
        <v>1.2</v>
      </c>
      <c r="L41">
        <v>14</v>
      </c>
      <c r="N41">
        <v>4.5599999999999996</v>
      </c>
      <c r="O41">
        <v>0.12</v>
      </c>
      <c r="P41">
        <v>2.19</v>
      </c>
      <c r="Q41">
        <v>0.14000000000000001</v>
      </c>
      <c r="R41">
        <v>57.76</v>
      </c>
      <c r="S41">
        <v>2.65</v>
      </c>
      <c r="T41">
        <v>3.93</v>
      </c>
      <c r="U41">
        <v>0.2</v>
      </c>
      <c r="V41">
        <v>43</v>
      </c>
      <c r="AE41">
        <v>7.83</v>
      </c>
      <c r="AF41">
        <v>0.01</v>
      </c>
      <c r="AG41">
        <v>6.43</v>
      </c>
      <c r="AH41">
        <v>0.02</v>
      </c>
      <c r="AI41">
        <v>2.27</v>
      </c>
      <c r="AJ41">
        <v>0.01</v>
      </c>
    </row>
    <row r="42" spans="1:44">
      <c r="A42" t="s">
        <v>228</v>
      </c>
      <c r="B42" s="4">
        <v>42242</v>
      </c>
      <c r="C42">
        <v>238</v>
      </c>
      <c r="D42">
        <v>7851.33</v>
      </c>
      <c r="E42">
        <v>509.17</v>
      </c>
      <c r="F42">
        <v>202.28</v>
      </c>
      <c r="G42">
        <v>13.7</v>
      </c>
      <c r="H42">
        <v>339.14</v>
      </c>
      <c r="I42">
        <v>20.59</v>
      </c>
      <c r="J42">
        <v>4.9800000000000004</v>
      </c>
      <c r="K42">
        <v>0.22</v>
      </c>
      <c r="L42">
        <v>14</v>
      </c>
      <c r="N42">
        <v>3.76</v>
      </c>
      <c r="O42">
        <v>0.26</v>
      </c>
      <c r="P42">
        <v>1.71</v>
      </c>
      <c r="Q42">
        <v>0.12</v>
      </c>
      <c r="R42">
        <v>243.72</v>
      </c>
      <c r="S42">
        <v>20.239999999999998</v>
      </c>
      <c r="T42">
        <v>2.88</v>
      </c>
      <c r="U42">
        <v>0.11</v>
      </c>
      <c r="V42">
        <v>41.67</v>
      </c>
      <c r="AE42">
        <v>7.61</v>
      </c>
      <c r="AF42">
        <v>0.04</v>
      </c>
      <c r="AG42">
        <v>5.8</v>
      </c>
      <c r="AH42">
        <v>0.03</v>
      </c>
      <c r="AI42">
        <v>7.03</v>
      </c>
      <c r="AJ42">
        <v>0.02</v>
      </c>
    </row>
    <row r="43" spans="1:44">
      <c r="A43" t="s">
        <v>228</v>
      </c>
      <c r="B43" s="4">
        <v>42257</v>
      </c>
      <c r="C43">
        <v>253</v>
      </c>
      <c r="D43">
        <v>7368.53</v>
      </c>
      <c r="E43">
        <v>692.38</v>
      </c>
      <c r="F43">
        <v>112.15</v>
      </c>
      <c r="G43">
        <v>10.64</v>
      </c>
      <c r="H43">
        <v>253.33</v>
      </c>
      <c r="I43">
        <v>26.67</v>
      </c>
      <c r="J43">
        <v>4.49</v>
      </c>
      <c r="K43">
        <v>0.28999999999999998</v>
      </c>
      <c r="L43">
        <v>13</v>
      </c>
      <c r="R43">
        <v>371.37</v>
      </c>
      <c r="S43">
        <v>32.22</v>
      </c>
      <c r="V43">
        <v>36.33</v>
      </c>
      <c r="AE43">
        <v>2.4500000000000002</v>
      </c>
      <c r="AF43">
        <v>0.02</v>
      </c>
      <c r="AG43">
        <v>1.51</v>
      </c>
      <c r="AH43">
        <v>0.02</v>
      </c>
      <c r="AI43">
        <v>15.98</v>
      </c>
      <c r="AJ43">
        <v>0.13</v>
      </c>
    </row>
    <row r="44" spans="1:44">
      <c r="A44" t="s">
        <v>228</v>
      </c>
      <c r="B44" s="4">
        <v>42269</v>
      </c>
      <c r="C44">
        <v>265</v>
      </c>
      <c r="D44">
        <v>7516.9</v>
      </c>
      <c r="E44">
        <v>241.66</v>
      </c>
      <c r="F44">
        <v>37.950000000000003</v>
      </c>
      <c r="G44">
        <v>9.67</v>
      </c>
      <c r="H44">
        <v>255.43</v>
      </c>
      <c r="I44">
        <v>8.08</v>
      </c>
      <c r="J44">
        <v>2.0299999999999998</v>
      </c>
      <c r="K44">
        <v>0.31</v>
      </c>
      <c r="L44">
        <v>11</v>
      </c>
      <c r="R44">
        <v>488.3</v>
      </c>
      <c r="S44">
        <v>24.73</v>
      </c>
      <c r="V44">
        <v>41</v>
      </c>
    </row>
    <row r="45" spans="1:44">
      <c r="A45" t="s">
        <v>228</v>
      </c>
      <c r="B45" s="4">
        <v>42285</v>
      </c>
      <c r="C45">
        <v>281</v>
      </c>
      <c r="D45">
        <v>7096.6</v>
      </c>
      <c r="E45">
        <v>13.04</v>
      </c>
      <c r="F45">
        <v>2.68</v>
      </c>
      <c r="G45">
        <v>0.19</v>
      </c>
      <c r="H45">
        <v>209.58</v>
      </c>
      <c r="I45">
        <v>7.67</v>
      </c>
      <c r="J45">
        <v>0</v>
      </c>
      <c r="K45">
        <v>0</v>
      </c>
      <c r="R45">
        <v>497.4</v>
      </c>
      <c r="S45">
        <v>8.83</v>
      </c>
      <c r="V45">
        <v>38.33</v>
      </c>
      <c r="W45">
        <v>108.59</v>
      </c>
      <c r="X45">
        <v>3.12</v>
      </c>
      <c r="Y45">
        <v>388.81</v>
      </c>
      <c r="Z45">
        <v>5.75</v>
      </c>
      <c r="AQ45">
        <v>1170</v>
      </c>
      <c r="AR45">
        <v>42.29</v>
      </c>
    </row>
    <row r="46" spans="1:44">
      <c r="A46" t="s">
        <v>228</v>
      </c>
      <c r="B46" s="4">
        <v>42289</v>
      </c>
      <c r="C46">
        <v>281</v>
      </c>
      <c r="Y46">
        <v>365.9</v>
      </c>
      <c r="Z46">
        <v>8.6</v>
      </c>
    </row>
    <row r="57" spans="1:6">
      <c r="B57" s="32" t="s">
        <v>186</v>
      </c>
      <c r="C57" s="35" t="s">
        <v>436</v>
      </c>
      <c r="D57" s="35" t="s">
        <v>437</v>
      </c>
      <c r="E57" s="32" t="s">
        <v>434</v>
      </c>
      <c r="F57" s="32" t="s">
        <v>435</v>
      </c>
    </row>
    <row r="58" spans="1:6">
      <c r="A58" t="s">
        <v>227</v>
      </c>
      <c r="B58" s="33">
        <v>42121</v>
      </c>
      <c r="C58" s="34">
        <v>104.03018621658448</v>
      </c>
      <c r="D58" s="34">
        <v>25.91879928454988</v>
      </c>
      <c r="E58" s="34">
        <v>25.05184602870256</v>
      </c>
      <c r="F58" s="34">
        <v>6.0421774568519195</v>
      </c>
    </row>
    <row r="59" spans="1:6">
      <c r="A59" t="s">
        <v>227</v>
      </c>
      <c r="B59" s="33">
        <v>42137</v>
      </c>
      <c r="C59" s="34">
        <v>88.62855997883905</v>
      </c>
      <c r="D59" s="34">
        <v>29.684621427197538</v>
      </c>
      <c r="E59" s="34">
        <v>25.105957736043418</v>
      </c>
      <c r="F59" s="34">
        <v>7.7669196301503547</v>
      </c>
    </row>
    <row r="60" spans="1:6">
      <c r="A60" t="s">
        <v>227</v>
      </c>
      <c r="B60" s="33">
        <v>42143</v>
      </c>
      <c r="C60" s="34">
        <v>125.309663883455</v>
      </c>
      <c r="D60" s="34">
        <v>28.655659404743627</v>
      </c>
      <c r="E60" s="34">
        <v>27.460874824114295</v>
      </c>
      <c r="F60" s="34">
        <v>6.2778488350560862</v>
      </c>
    </row>
    <row r="61" spans="1:6">
      <c r="A61" t="s">
        <v>227</v>
      </c>
      <c r="B61" s="33">
        <v>42151</v>
      </c>
      <c r="C61" s="34">
        <v>143.43327576730789</v>
      </c>
      <c r="D61" s="34">
        <v>44.629742831647</v>
      </c>
      <c r="E61" s="34">
        <v>34.128232442353529</v>
      </c>
      <c r="F61" s="34">
        <v>10.559523940242192</v>
      </c>
    </row>
    <row r="62" spans="1:6">
      <c r="A62" t="s">
        <v>227</v>
      </c>
      <c r="B62" s="33">
        <v>42156</v>
      </c>
      <c r="C62" s="34">
        <v>143.48462878825683</v>
      </c>
      <c r="D62" s="34">
        <v>38.449570011682425</v>
      </c>
      <c r="E62" s="34">
        <v>32.616256516717343</v>
      </c>
      <c r="F62" s="34">
        <v>8.7451417168611112</v>
      </c>
    </row>
    <row r="63" spans="1:6">
      <c r="A63" t="s">
        <v>227</v>
      </c>
      <c r="B63" s="33">
        <v>42163</v>
      </c>
      <c r="C63" s="34">
        <v>81.262761350998645</v>
      </c>
      <c r="D63" s="34">
        <v>17.871959132461683</v>
      </c>
      <c r="E63" s="34">
        <v>19.416165219650022</v>
      </c>
      <c r="F63" s="34">
        <v>4.2688458735267805</v>
      </c>
    </row>
    <row r="64" spans="1:6">
      <c r="A64" t="s">
        <v>227</v>
      </c>
      <c r="B64" s="33">
        <v>42172</v>
      </c>
      <c r="C64" s="34">
        <v>112.56325407041679</v>
      </c>
      <c r="D64" s="34">
        <v>36.995552798177272</v>
      </c>
      <c r="E64" s="34">
        <v>27.014284409979634</v>
      </c>
      <c r="F64" s="34">
        <v>8.870711420050668</v>
      </c>
    </row>
    <row r="65" spans="1:6">
      <c r="A65" t="s">
        <v>227</v>
      </c>
      <c r="B65" s="33">
        <v>42178</v>
      </c>
      <c r="C65" s="34">
        <v>66.505382502542247</v>
      </c>
      <c r="D65" s="34">
        <v>16.1720613169221</v>
      </c>
      <c r="E65" s="34">
        <v>16.450073865513435</v>
      </c>
      <c r="F65" s="34">
        <v>3.9981607832793848</v>
      </c>
    </row>
    <row r="66" spans="1:6">
      <c r="A66" t="s">
        <v>227</v>
      </c>
      <c r="B66" s="33">
        <v>42185</v>
      </c>
      <c r="C66" s="34">
        <v>49.204467904310469</v>
      </c>
      <c r="D66" s="34">
        <v>15.89455701256747</v>
      </c>
      <c r="E66" s="34">
        <v>12.230644853334931</v>
      </c>
      <c r="F66" s="34">
        <v>3.9334346331875345</v>
      </c>
    </row>
    <row r="67" spans="1:6">
      <c r="A67" t="s">
        <v>227</v>
      </c>
      <c r="B67" s="33">
        <v>42193</v>
      </c>
      <c r="C67" s="34">
        <v>58.521731167416618</v>
      </c>
      <c r="D67" s="34">
        <v>39.05606818906606</v>
      </c>
      <c r="E67" s="34">
        <v>13.924075738428259</v>
      </c>
      <c r="F67" s="34">
        <v>9.320377152420189</v>
      </c>
    </row>
    <row r="68" spans="1:6">
      <c r="A68" t="s">
        <v>227</v>
      </c>
      <c r="B68" s="33">
        <v>42199</v>
      </c>
      <c r="C68" s="34">
        <v>43.952327243885854</v>
      </c>
      <c r="D68" s="34">
        <v>33.60546325816059</v>
      </c>
      <c r="E68" s="34">
        <v>11.489617872068486</v>
      </c>
      <c r="F68" s="34">
        <v>8.8179771664360533</v>
      </c>
    </row>
    <row r="69" spans="1:6">
      <c r="A69" t="s">
        <v>227</v>
      </c>
      <c r="B69" s="33">
        <v>42207</v>
      </c>
      <c r="C69" s="34">
        <v>20.815019402357262</v>
      </c>
      <c r="D69" s="34">
        <v>33.039381682710193</v>
      </c>
      <c r="E69" s="34">
        <v>5.140743015687705</v>
      </c>
      <c r="F69" s="34">
        <v>8.1705933460134901</v>
      </c>
    </row>
    <row r="70" spans="1:6">
      <c r="A70" t="s">
        <v>227</v>
      </c>
      <c r="B70" s="33">
        <v>42215</v>
      </c>
      <c r="C70" s="34">
        <v>3.3221708605734945</v>
      </c>
      <c r="D70" s="34">
        <v>28.17356787505619</v>
      </c>
      <c r="E70" s="34">
        <v>0.78089952255605322</v>
      </c>
      <c r="F70" s="34">
        <v>6.7811217393401977</v>
      </c>
    </row>
    <row r="71" spans="1:6">
      <c r="A71" t="s">
        <v>227</v>
      </c>
      <c r="B71" s="33">
        <v>42221</v>
      </c>
      <c r="C71" s="34">
        <v>9.3610381134252236</v>
      </c>
      <c r="D71" s="34">
        <v>27.558404360409089</v>
      </c>
      <c r="E71" s="34">
        <v>2.239634945842897</v>
      </c>
      <c r="F71" s="34">
        <v>6.5845800043163836</v>
      </c>
    </row>
    <row r="72" spans="1:6">
      <c r="A72" t="s">
        <v>227</v>
      </c>
      <c r="B72" s="33">
        <v>42229</v>
      </c>
      <c r="C72" s="34">
        <v>9.5889381613968805</v>
      </c>
      <c r="D72" s="34">
        <v>17.676797514442345</v>
      </c>
      <c r="E72" s="34">
        <v>2.3226570160694027</v>
      </c>
      <c r="F72" s="34">
        <v>4.347869315532038</v>
      </c>
    </row>
    <row r="73" spans="1:6">
      <c r="A73" t="s">
        <v>227</v>
      </c>
      <c r="B73" s="33">
        <v>42237</v>
      </c>
      <c r="C73" s="34">
        <v>0.5098506503768292</v>
      </c>
      <c r="D73" s="34">
        <v>16.429056764251673</v>
      </c>
      <c r="E73" s="34">
        <v>0.11227891984725831</v>
      </c>
      <c r="F73" s="34">
        <v>3.9029352518079161</v>
      </c>
    </row>
    <row r="74" spans="1:6">
      <c r="A74" t="s">
        <v>227</v>
      </c>
      <c r="B74" s="33">
        <v>42251</v>
      </c>
      <c r="C74" s="34">
        <v>2.2134436869276355</v>
      </c>
      <c r="D74" s="34">
        <v>23.626813279541327</v>
      </c>
      <c r="E74" s="34">
        <v>0.48369641548842474</v>
      </c>
      <c r="F74" s="34">
        <v>5.0987214795792513</v>
      </c>
    </row>
    <row r="75" spans="1:6">
      <c r="A75" t="s">
        <v>227</v>
      </c>
      <c r="B75" s="33">
        <v>42264</v>
      </c>
      <c r="C75" s="34">
        <v>8.4298458392263242</v>
      </c>
      <c r="D75" s="34">
        <v>19.19952388181861</v>
      </c>
      <c r="E75" s="34">
        <v>2.1727244088072459</v>
      </c>
      <c r="F75" s="34">
        <v>4.971261878686061</v>
      </c>
    </row>
    <row r="76" spans="1:6">
      <c r="A76" t="s">
        <v>227</v>
      </c>
      <c r="B76" s="33">
        <v>42285</v>
      </c>
      <c r="C76" s="34">
        <v>16.843142651368748</v>
      </c>
      <c r="D76" s="34">
        <v>18.542071792798154</v>
      </c>
      <c r="E76" s="34">
        <v>4.6331689011401727</v>
      </c>
      <c r="F76" s="34">
        <v>5.0946789422580308</v>
      </c>
    </row>
    <row r="77" spans="1:6">
      <c r="A77" t="s">
        <v>227</v>
      </c>
      <c r="B77" s="33">
        <v>42299</v>
      </c>
      <c r="C77" s="34">
        <v>24.836085601540404</v>
      </c>
      <c r="D77" s="34">
        <v>15.135999583699347</v>
      </c>
      <c r="E77" s="34">
        <v>6.7674124102494231</v>
      </c>
      <c r="F77" s="34">
        <v>4.120565488346462</v>
      </c>
    </row>
    <row r="78" spans="1:6">
      <c r="A78" t="s">
        <v>227</v>
      </c>
      <c r="B78" s="33">
        <v>42318</v>
      </c>
      <c r="C78" s="34">
        <v>7.6536091619758162</v>
      </c>
      <c r="D78" s="34">
        <v>16.085373728461093</v>
      </c>
      <c r="E78" s="34">
        <v>2.9039408067934382</v>
      </c>
      <c r="F78" s="34">
        <v>6.1958582145057397</v>
      </c>
    </row>
  </sheetData>
  <pageMargins left="0.7" right="0.7" top="0.75" bottom="0.75" header="0.3" footer="0.3"/>
  <pageSetup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Observed</vt:lpstr>
      <vt:lpstr>FixationData</vt:lpstr>
      <vt:lpstr>ObservedET</vt:lpstr>
      <vt:lpstr>ObservedSW</vt:lpstr>
      <vt:lpstr>ObservedSoilN</vt:lpstr>
      <vt:lpstr>FACTS2017N</vt:lpstr>
      <vt:lpstr>ObservedST</vt:lpstr>
      <vt:lpstr>ObservedLeafSize</vt:lpstr>
      <vt:lpstr>FACTS2015</vt:lpstr>
      <vt:lpstr>GattonDalby</vt:lpstr>
      <vt:lpstr>Griffith</vt:lpstr>
      <vt:lpstr>ObservedOLD</vt:lpstr>
      <vt:lpstr>Temp</vt:lpstr>
    </vt:vector>
  </TitlesOfParts>
  <Company>Plant &amp; Food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cflhxb</dc:creator>
  <cp:lastModifiedBy>Archontoulis, Sotirios </cp:lastModifiedBy>
  <dcterms:created xsi:type="dcterms:W3CDTF">2011-08-03T10:20:24Z</dcterms:created>
  <dcterms:modified xsi:type="dcterms:W3CDTF">2019-09-28T20:42:27Z</dcterms:modified>
</cp:coreProperties>
</file>